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oSoft\Documents\"/>
    </mc:Choice>
  </mc:AlternateContent>
  <xr:revisionPtr revIDLastSave="0" documentId="8_{E134F955-840A-409E-BCBC-CEEFE7E9A67B}" xr6:coauthVersionLast="47" xr6:coauthVersionMax="47" xr10:uidLastSave="{00000000-0000-0000-0000-000000000000}"/>
  <bookViews>
    <workbookView xWindow="-120" yWindow="-120" windowWidth="29040" windowHeight="15840" tabRatio="838" activeTab="4" xr2:uid="{00000000-000D-0000-FFFF-FFFF00000000}"/>
  </bookViews>
  <sheets>
    <sheet name="SPT KADIS" sheetId="17" r:id="rId1"/>
    <sheet name="SPT. STAF" sheetId="16" r:id="rId2"/>
    <sheet name="RINCIAN STAF" sheetId="3" r:id="rId3"/>
    <sheet name="LHP" sheetId="6" r:id="rId4"/>
    <sheet name="SPPD1" sheetId="9" r:id="rId5"/>
    <sheet name="SPPD2" sheetId="8" r:id="rId6"/>
    <sheet name="SPPD3" sheetId="10" r:id="rId7"/>
    <sheet name="sppd4" sheetId="11" r:id="rId8"/>
    <sheet name="sppd5" sheetId="12" r:id="rId9"/>
    <sheet name="SPPD6" sheetId="7" r:id="rId10"/>
    <sheet name="sppd t 1" sheetId="13" r:id="rId11"/>
    <sheet name="Sheet2" sheetId="14" r:id="rId12"/>
  </sheets>
  <externalReferences>
    <externalReference r:id="rId1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9" i="9" l="1"/>
  <c r="G21" i="10"/>
  <c r="G18" i="9"/>
  <c r="G17" i="9"/>
  <c r="G16" i="9"/>
  <c r="D8" i="3"/>
  <c r="G24" i="12"/>
  <c r="G23" i="9"/>
  <c r="G23" i="12" s="1"/>
  <c r="G22" i="11"/>
  <c r="G23" i="10" l="1"/>
  <c r="G23" i="11"/>
  <c r="G22" i="12"/>
  <c r="G22" i="10"/>
  <c r="G21" i="11"/>
  <c r="G21" i="12"/>
  <c r="G28" i="9"/>
  <c r="H12" i="3"/>
  <c r="H17" i="3" s="1"/>
  <c r="G29" i="8" l="1"/>
  <c r="G28" i="8"/>
  <c r="G22" i="8"/>
  <c r="G21" i="8"/>
  <c r="Q12" i="9"/>
  <c r="J40" i="8"/>
  <c r="J40" i="11"/>
  <c r="J40" i="12"/>
  <c r="F24" i="7"/>
  <c r="F23" i="7" l="1"/>
  <c r="J36" i="17" l="1"/>
  <c r="G24" i="8" l="1"/>
  <c r="F13" i="6" l="1"/>
  <c r="G27" i="8"/>
  <c r="F17" i="6"/>
  <c r="F15" i="6" l="1"/>
  <c r="G27" i="10"/>
  <c r="G27" i="11"/>
  <c r="G27" i="12"/>
  <c r="F14" i="6" l="1"/>
  <c r="F83" i="17" l="1"/>
  <c r="AO23" i="17"/>
  <c r="AO20" i="17"/>
  <c r="Q16" i="12" l="1"/>
  <c r="O14" i="9"/>
  <c r="F18" i="6" l="1"/>
  <c r="G24" i="11"/>
  <c r="Q13" i="8"/>
  <c r="G24" i="10"/>
  <c r="G26" i="10"/>
  <c r="W42" i="11"/>
  <c r="H42" i="8"/>
  <c r="O42" i="8"/>
  <c r="G26" i="8"/>
  <c r="J40" i="10"/>
  <c r="G28" i="10"/>
  <c r="F13" i="3"/>
  <c r="F14" i="3" s="1"/>
  <c r="C13" i="3"/>
  <c r="C14" i="3" s="1"/>
  <c r="F88" i="16"/>
  <c r="F15" i="3" l="1"/>
  <c r="F16" i="3"/>
  <c r="C16" i="3"/>
  <c r="F19" i="6"/>
  <c r="J32" i="6" s="1"/>
  <c r="G29" i="10"/>
  <c r="O37" i="9"/>
  <c r="C15" i="3" l="1"/>
  <c r="G27" i="7"/>
  <c r="F25" i="7"/>
  <c r="N17" i="7"/>
  <c r="R17" i="7" s="1"/>
  <c r="N20" i="7" l="1"/>
  <c r="R20" i="7" s="1"/>
  <c r="N19" i="7"/>
  <c r="R19" i="7" s="1"/>
  <c r="N16" i="7"/>
  <c r="R16" i="7" s="1"/>
  <c r="F25" i="12" l="1"/>
  <c r="F25" i="11"/>
  <c r="F25" i="10"/>
  <c r="J40" i="7" l="1"/>
  <c r="G29" i="7"/>
  <c r="G28" i="7"/>
  <c r="S5" i="7" s="1"/>
  <c r="O15" i="7" s="1"/>
  <c r="G26" i="7"/>
  <c r="O14" i="7" s="1"/>
  <c r="S14" i="7" s="1"/>
  <c r="F21" i="7"/>
  <c r="O36" i="7" l="1"/>
  <c r="S15" i="7"/>
  <c r="N17" i="12" l="1"/>
  <c r="G27" i="14" l="1"/>
  <c r="G22" i="14"/>
  <c r="T26" i="14"/>
  <c r="G26" i="14"/>
  <c r="G29" i="14" s="1"/>
  <c r="T23" i="14"/>
  <c r="T28" i="14" s="1"/>
  <c r="Q23" i="14"/>
  <c r="Q22" i="14"/>
  <c r="H47" i="10" l="1"/>
  <c r="H47" i="11" s="1"/>
  <c r="Q11" i="8"/>
  <c r="F15" i="13"/>
  <c r="F16" i="13"/>
  <c r="Q14" i="13"/>
  <c r="Q11" i="13"/>
  <c r="I34" i="13"/>
  <c r="G21" i="13"/>
  <c r="F18" i="13"/>
  <c r="G12" i="13"/>
  <c r="F10" i="13"/>
  <c r="Q13" i="13"/>
  <c r="P13" i="13"/>
  <c r="Q10" i="13"/>
  <c r="H47" i="12" l="1"/>
  <c r="H47" i="7"/>
  <c r="O41" i="8"/>
  <c r="O41" i="9"/>
  <c r="H46" i="10"/>
  <c r="H42" i="10"/>
  <c r="H45" i="10"/>
  <c r="H45" i="11" s="1"/>
  <c r="O37" i="8"/>
  <c r="H43" i="10"/>
  <c r="O38" i="9"/>
  <c r="O38" i="8"/>
  <c r="H45" i="12" l="1"/>
  <c r="Q11" i="12" s="1"/>
  <c r="H45" i="7"/>
  <c r="O42" i="7"/>
  <c r="Q13" i="7"/>
  <c r="R17" i="12"/>
  <c r="O41" i="10"/>
  <c r="H46" i="11"/>
  <c r="H42" i="11"/>
  <c r="H42" i="7" s="1"/>
  <c r="O37" i="7" s="1"/>
  <c r="O37" i="10"/>
  <c r="H43" i="11"/>
  <c r="H43" i="7" s="1"/>
  <c r="O38" i="7" s="1"/>
  <c r="O38" i="10"/>
  <c r="S5" i="10"/>
  <c r="O15" i="10" s="1"/>
  <c r="O14" i="10"/>
  <c r="S14" i="10" s="1"/>
  <c r="S5" i="9"/>
  <c r="O15" i="9" s="1"/>
  <c r="S14" i="9"/>
  <c r="G28" i="12"/>
  <c r="S5" i="12" s="1"/>
  <c r="O15" i="12" s="1"/>
  <c r="O42" i="12"/>
  <c r="O40" i="12"/>
  <c r="Q13" i="12"/>
  <c r="O42" i="11"/>
  <c r="O40" i="11"/>
  <c r="Q13" i="11"/>
  <c r="Q11" i="11"/>
  <c r="O42" i="10"/>
  <c r="O40" i="10"/>
  <c r="Q13" i="10"/>
  <c r="Q12" i="10"/>
  <c r="Q11" i="10"/>
  <c r="O42" i="9"/>
  <c r="O40" i="9"/>
  <c r="O40" i="8"/>
  <c r="Q12" i="8"/>
  <c r="Q12" i="11" l="1"/>
  <c r="H46" i="7"/>
  <c r="Q12" i="7" s="1"/>
  <c r="O40" i="7"/>
  <c r="Q11" i="7"/>
  <c r="H42" i="12"/>
  <c r="O37" i="12" s="1"/>
  <c r="O37" i="11"/>
  <c r="H46" i="12"/>
  <c r="O41" i="11"/>
  <c r="H43" i="12"/>
  <c r="O38" i="11"/>
  <c r="G20" i="13"/>
  <c r="N8" i="13" s="1"/>
  <c r="R8" i="13" s="1"/>
  <c r="G26" i="12"/>
  <c r="O14" i="12" s="1"/>
  <c r="S14" i="12" s="1"/>
  <c r="G28" i="11"/>
  <c r="G22" i="13"/>
  <c r="R2" i="13" s="1"/>
  <c r="N9" i="13" s="1"/>
  <c r="R9" i="13" s="1"/>
  <c r="N30" i="13" s="1"/>
  <c r="S5" i="8"/>
  <c r="O15" i="8" s="1"/>
  <c r="O14" i="8"/>
  <c r="S14" i="8" s="1"/>
  <c r="G26" i="11"/>
  <c r="O36" i="10"/>
  <c r="S15" i="10"/>
  <c r="G29" i="12"/>
  <c r="Q12" i="12" l="1"/>
  <c r="O41" i="12"/>
  <c r="S5" i="11"/>
  <c r="O15" i="11" s="1"/>
  <c r="O14" i="11"/>
  <c r="S14" i="11" s="1"/>
  <c r="O38" i="12"/>
  <c r="O36" i="12"/>
  <c r="S15" i="12"/>
  <c r="G29" i="11"/>
  <c r="G23" i="13"/>
  <c r="O36" i="9"/>
  <c r="S15" i="9"/>
  <c r="O36" i="8"/>
  <c r="S15" i="8"/>
  <c r="O36" i="11" l="1"/>
  <c r="S15" i="11"/>
  <c r="H217" i="3" l="1"/>
  <c r="F1504" i="3"/>
  <c r="H1504" i="3" s="1"/>
  <c r="F1503" i="3"/>
  <c r="H1503" i="3" s="1"/>
  <c r="F1502" i="3"/>
  <c r="H1502" i="3" s="1"/>
  <c r="F1431" i="3"/>
  <c r="H1431" i="3" s="1"/>
  <c r="F1430" i="3"/>
  <c r="H1430" i="3" s="1"/>
  <c r="F1429" i="3"/>
  <c r="H1429" i="3" s="1"/>
  <c r="H1388" i="3"/>
  <c r="H1387" i="3"/>
  <c r="H1386" i="3"/>
  <c r="H1313" i="3"/>
  <c r="H1312" i="3"/>
  <c r="H1311" i="3"/>
  <c r="H1266" i="3"/>
  <c r="H1265" i="3"/>
  <c r="H1264" i="3"/>
  <c r="H1188" i="3"/>
  <c r="H1187" i="3"/>
  <c r="H1186" i="3"/>
  <c r="H1118" i="3"/>
  <c r="H1117" i="3"/>
  <c r="H1116" i="3"/>
  <c r="H1040" i="3"/>
  <c r="H1039" i="3"/>
  <c r="H1038" i="3"/>
  <c r="H993" i="3"/>
  <c r="H992" i="3"/>
  <c r="H991" i="3"/>
  <c r="H914" i="3"/>
  <c r="H913" i="3"/>
  <c r="H912" i="3"/>
  <c r="H865" i="3"/>
  <c r="H864" i="3"/>
  <c r="H863" i="3"/>
  <c r="H1392" i="3" l="1"/>
  <c r="H918" i="3"/>
  <c r="H1044" i="3"/>
  <c r="H1192" i="3"/>
  <c r="H869" i="3"/>
  <c r="H1122" i="3"/>
  <c r="H1317" i="3"/>
  <c r="H1508" i="3"/>
  <c r="H1435" i="3"/>
  <c r="H1270" i="3"/>
  <c r="H997" i="3"/>
  <c r="H789" i="3" l="1"/>
  <c r="H788" i="3"/>
  <c r="H787" i="3"/>
  <c r="H786" i="3"/>
  <c r="H726" i="3"/>
  <c r="H725" i="3"/>
  <c r="H724" i="3"/>
  <c r="H723" i="3"/>
  <c r="H682" i="3"/>
  <c r="H681" i="3"/>
  <c r="H680" i="3"/>
  <c r="H679" i="3"/>
  <c r="H635" i="3"/>
  <c r="H634" i="3"/>
  <c r="H633" i="3"/>
  <c r="H569" i="3"/>
  <c r="H568" i="3"/>
  <c r="H567" i="3"/>
  <c r="H533" i="3"/>
  <c r="H532" i="3"/>
  <c r="H531" i="3"/>
  <c r="H501" i="3"/>
  <c r="H500" i="3"/>
  <c r="H499" i="3"/>
  <c r="H443" i="3"/>
  <c r="H442" i="3"/>
  <c r="H441" i="3"/>
  <c r="H398" i="3"/>
  <c r="H397" i="3"/>
  <c r="H396" i="3"/>
  <c r="H395" i="3"/>
  <c r="H729" i="3" l="1"/>
  <c r="H792" i="3"/>
  <c r="H505" i="3"/>
  <c r="H573" i="3"/>
  <c r="H639" i="3"/>
  <c r="H685" i="3"/>
  <c r="H537" i="3"/>
  <c r="H447" i="3"/>
  <c r="H401" i="3"/>
  <c r="H189" i="3" l="1"/>
  <c r="H188" i="3"/>
  <c r="H158" i="3"/>
  <c r="H157" i="3"/>
  <c r="H159" i="3"/>
  <c r="H367" i="3"/>
  <c r="H366" i="3"/>
  <c r="H365" i="3"/>
  <c r="H336" i="3"/>
  <c r="H335" i="3"/>
  <c r="H334" i="3"/>
  <c r="H308" i="3"/>
  <c r="H307" i="3"/>
  <c r="H306" i="3"/>
  <c r="H277" i="3"/>
  <c r="H276" i="3"/>
  <c r="H275" i="3"/>
  <c r="H248" i="3"/>
  <c r="H247" i="3"/>
  <c r="H246" i="3"/>
  <c r="H216" i="3"/>
  <c r="H215" i="3"/>
  <c r="H214" i="3"/>
  <c r="H187" i="3"/>
  <c r="H186" i="3"/>
  <c r="H130" i="3"/>
  <c r="H129" i="3"/>
  <c r="H100" i="3"/>
  <c r="H99" i="3"/>
  <c r="H98" i="3"/>
  <c r="H70" i="3"/>
  <c r="H69" i="3"/>
  <c r="H68" i="3"/>
  <c r="H163" i="3" l="1"/>
  <c r="H104" i="3"/>
  <c r="H252" i="3"/>
  <c r="H371" i="3"/>
  <c r="H312" i="3"/>
  <c r="H74" i="3"/>
  <c r="H134" i="3"/>
  <c r="H192" i="3"/>
  <c r="H220" i="3"/>
  <c r="H281" i="3"/>
  <c r="H340" i="3"/>
  <c r="F22" i="7" l="1"/>
  <c r="F15" i="11"/>
  <c r="F15" i="12" s="1"/>
  <c r="F15" i="10"/>
  <c r="F15" i="8"/>
  <c r="F15" i="7" l="1"/>
</calcChain>
</file>

<file path=xl/sharedStrings.xml><?xml version="1.0" encoding="utf-8"?>
<sst xmlns="http://schemas.openxmlformats.org/spreadsheetml/2006/main" count="2777" uniqueCount="670">
  <si>
    <t>Jumlah</t>
  </si>
  <si>
    <t>Awaluddin, SE</t>
  </si>
  <si>
    <t>Hermawan, S.Sos</t>
  </si>
  <si>
    <t>DAFTAR PENERIMAAN BIAYA PERJALANAN DINAS</t>
  </si>
  <si>
    <t>Agusrianto</t>
  </si>
  <si>
    <t>Lasmiati</t>
  </si>
  <si>
    <t>Ariani Oktafia</t>
  </si>
  <si>
    <t>Bahtiar</t>
  </si>
  <si>
    <t>No.</t>
  </si>
  <si>
    <t xml:space="preserve">Nama </t>
  </si>
  <si>
    <t>Biaya Transport (Rp)</t>
  </si>
  <si>
    <t>Uang harian (Rp)</t>
  </si>
  <si>
    <t>Jumlah diterima (Rp)</t>
  </si>
  <si>
    <t>Tanda Tangan</t>
  </si>
  <si>
    <t>1.</t>
  </si>
  <si>
    <t>M. Hamdar, S.Sos, M.Si</t>
  </si>
  <si>
    <t xml:space="preserve">     1.</t>
  </si>
  <si>
    <t>Drs. Muh. Yusuf</t>
  </si>
  <si>
    <t>2.</t>
  </si>
  <si>
    <t xml:space="preserve">     2.</t>
  </si>
  <si>
    <t xml:space="preserve"> Halik Sondeng, SE</t>
  </si>
  <si>
    <t>Dharma Bakti</t>
  </si>
  <si>
    <t>3.</t>
  </si>
  <si>
    <t>Nardin, S.Sos</t>
  </si>
  <si>
    <t xml:space="preserve">     3.</t>
  </si>
  <si>
    <t>Sulastri Pebri</t>
  </si>
  <si>
    <t>Yayu, SE, M.Si</t>
  </si>
  <si>
    <t>7.</t>
  </si>
  <si>
    <t xml:space="preserve">     7.</t>
  </si>
  <si>
    <t>8.</t>
  </si>
  <si>
    <t>Yuniastin, S.Pi</t>
  </si>
  <si>
    <t>Kepala Bagian Humas</t>
  </si>
  <si>
    <t>Bendahara Pengeluaran Pembantu</t>
  </si>
  <si>
    <t>Setda Kab Konsel</t>
  </si>
  <si>
    <t>Bagian Humas Setda Kab. Konsel,</t>
  </si>
  <si>
    <t>NIP. 19720301 200604 1 005</t>
  </si>
  <si>
    <t>NIP. 19730628 200604 1 008</t>
  </si>
  <si>
    <t>4.</t>
  </si>
  <si>
    <t xml:space="preserve">     4.</t>
  </si>
  <si>
    <t xml:space="preserve"> Nardin, S.Sos</t>
  </si>
  <si>
    <t xml:space="preserve"> Jamran, S.Si</t>
  </si>
  <si>
    <t xml:space="preserve"> Awaluddin, SE</t>
  </si>
  <si>
    <t xml:space="preserve"> M. Hamdar, S.Sos, M.Si</t>
  </si>
  <si>
    <t xml:space="preserve"> Musir, S.Sos</t>
  </si>
  <si>
    <t xml:space="preserve"> Bahtiar</t>
  </si>
  <si>
    <t xml:space="preserve"> Jamran</t>
  </si>
  <si>
    <t>Tanggal 14 Juni 2017</t>
  </si>
  <si>
    <t>Andoolo, 14 Juni 2017</t>
  </si>
  <si>
    <t>5.</t>
  </si>
  <si>
    <t>Tanggal : 22 Juni 2017</t>
  </si>
  <si>
    <t>Andoolo, 22 Juni 2017</t>
  </si>
  <si>
    <t>Kegiatan : Penyerahan bantuan oleh Ketua PKK Konsel di Desa Torokeku Kec. Tinanggea</t>
  </si>
  <si>
    <t>Kegiatan : Safari Ramadhan di Kec. Konda</t>
  </si>
  <si>
    <t>Tanggal : 18 Juni 2017</t>
  </si>
  <si>
    <t>Andoolo, 18 Juni 2017</t>
  </si>
  <si>
    <t>Kegiatan : Halal bi halal di Kec. Lalembuu</t>
  </si>
  <si>
    <t>Tanggal : 05 Juli 2017</t>
  </si>
  <si>
    <t xml:space="preserve"> Idham</t>
  </si>
  <si>
    <t>Andoolo, 05 Juli 2017</t>
  </si>
  <si>
    <t>Kegiatan : Safari Ramadhan di Kec. Lainea</t>
  </si>
  <si>
    <t>Tanggal : 02 Juni 2017</t>
  </si>
  <si>
    <t>Andoolo, 02 Juni 2017</t>
  </si>
  <si>
    <t>Kegiatan : Peninjauan lokasi transmigrasi di Kec. Kolono</t>
  </si>
  <si>
    <t>Tanggal : 15 Juni 2017</t>
  </si>
  <si>
    <t>Andoolo, 15 Juni 2017</t>
  </si>
  <si>
    <t xml:space="preserve"> Hermawan, S.Sos</t>
  </si>
  <si>
    <t>Kegiatan : Safari Ramadhan di Kec. Palangga Selatan</t>
  </si>
  <si>
    <t xml:space="preserve">Kegiatan : Safari Ramadhan di Kec. Palangga </t>
  </si>
  <si>
    <t>Tanggal 30 Mei 2017</t>
  </si>
  <si>
    <t>Andoolo, 30 Mei 2017</t>
  </si>
  <si>
    <t>Kegiatan : Pemberian Santunan ke Panti Jompo di Kec. Ranomeeto</t>
  </si>
  <si>
    <t>Tanggal 16 Juni 2017</t>
  </si>
  <si>
    <t>Andoolo, 16 Juni 2017</t>
  </si>
  <si>
    <t>Kegiatan : Safari Ramadhan di Kec. Sabulakoa</t>
  </si>
  <si>
    <t>Tanggal 10 Juni 2017</t>
  </si>
  <si>
    <t>Andoolo, 10 Juni 2017</t>
  </si>
  <si>
    <t xml:space="preserve"> Idham Asrul</t>
  </si>
  <si>
    <t>Kegiatan : Kunjungan kerja Menteri Sosial RI di Kec. Buke</t>
  </si>
  <si>
    <t>Tanggal 17 Juli 2017</t>
  </si>
  <si>
    <t>Andoolo, 17 Juli 2017</t>
  </si>
  <si>
    <t>Kegiatan : Lomba Desa Tingkat Provinsi di Kec. Buke</t>
  </si>
  <si>
    <t>Tanggal 29 Mei 2017</t>
  </si>
  <si>
    <t>Andoolo, 29 Mei 2017</t>
  </si>
  <si>
    <t>Kegiatan : Penyaluran bantuan PKH di Kec. Ranomeeto</t>
  </si>
  <si>
    <t>Tanggal 13 Juli 2017</t>
  </si>
  <si>
    <t>Andoolo, 13 Juli 2017</t>
  </si>
  <si>
    <t>Kegiatan : Penyambutan kedatangan Menteri Sosial RI di Kec. Ranomeeto</t>
  </si>
  <si>
    <t>Kegiatan : Penyaluran bantuan PKH di Kec. Wolasi</t>
  </si>
  <si>
    <t>Tanggal 30 Agustus 2017</t>
  </si>
  <si>
    <t>Andoolo, 30 Agustus 2017</t>
  </si>
  <si>
    <t>Kegiatan : Sosialisasi bahaya Narkoba di Kec. Konda</t>
  </si>
  <si>
    <t>Tanggal 22 September 2017</t>
  </si>
  <si>
    <t>Andoolo, 22 September 2017</t>
  </si>
  <si>
    <t>Kegiatan :  Pembangunan pabrik kelapa sawit di Kec. Laeya</t>
  </si>
  <si>
    <t>Tanggal 2 Oktober 2017</t>
  </si>
  <si>
    <t>Andoolo, 2 Oktober 2017</t>
  </si>
  <si>
    <t>Kegiatan :    Pelantikan Ketua KONI Konawe Selatan di Kec. Ranomeeto</t>
  </si>
  <si>
    <t>Tanggal 10 Agustus 2017</t>
  </si>
  <si>
    <t>Andoolo, 10 Agustus 2017</t>
  </si>
  <si>
    <t>Kegiatan :    Penutupan Workshop Badan Ekonomi Kreatif di Kec. Ranomeeto</t>
  </si>
  <si>
    <t>Tanggal 13 Agustus 2017</t>
  </si>
  <si>
    <t>Andoolo, 13 Agustus 2017</t>
  </si>
  <si>
    <t>Kegiatan :    Rapat Pembahasan Raperda di Kec. Ranomeeto</t>
  </si>
  <si>
    <t>Tanggal 14 Agustus 2017</t>
  </si>
  <si>
    <t>Andoolo, 14 Agustus 2017</t>
  </si>
  <si>
    <t>Kegiatan :    Muscab Hipmi Konsel di Kec. Ranomeeto</t>
  </si>
  <si>
    <t>Tanggal   28 Agustus 2017</t>
  </si>
  <si>
    <t>Andoolo, 28 Agustus 2017</t>
  </si>
  <si>
    <t>Kegiatan :    Rapat Pembahasan KUA PPAS di Kec. Ranomeeto</t>
  </si>
  <si>
    <t>Tanggal   10 - 13 September 2017</t>
  </si>
  <si>
    <t>Andoolo, 13 September 2017</t>
  </si>
  <si>
    <t>Kegiatan :    Rapat Pembahasan APBD-P di Kec. Ranomeeto</t>
  </si>
  <si>
    <t>Tanggal   24 - 25 September 2017</t>
  </si>
  <si>
    <t>Andoolo, 25 September 2017</t>
  </si>
  <si>
    <t>PEMERINTAH DAERAH KABUPATEN KONAWE SELATAN</t>
  </si>
  <si>
    <t>SEKRETARIAT DAERAH</t>
  </si>
  <si>
    <t>Alamat : Kompleks Perkantoran Pemda Jl. Poros Andoolo No.1</t>
  </si>
  <si>
    <t>SURAT PERINTAH TUGAS</t>
  </si>
  <si>
    <t>:</t>
  </si>
  <si>
    <t>Nama</t>
  </si>
  <si>
    <t>Jabatan</t>
  </si>
  <si>
    <t>Dasar  :</t>
  </si>
  <si>
    <t>Tempat Tujuan</t>
  </si>
  <si>
    <t>Tanggal berangkat</t>
  </si>
  <si>
    <t>Tanggal kembali</t>
  </si>
  <si>
    <t>Kasubag Informasi Publik dan Promosi</t>
  </si>
  <si>
    <t>Jamran, S.Si</t>
  </si>
  <si>
    <t>LAPORAN HASIL PERJALANAN</t>
  </si>
  <si>
    <t>Maksud Perjalanan</t>
  </si>
  <si>
    <t>Hasil Perjalanan</t>
  </si>
  <si>
    <t>Pembuat Laporan</t>
  </si>
  <si>
    <t>Andoolo,</t>
  </si>
  <si>
    <t>Halik Sondeng, SE</t>
  </si>
  <si>
    <t>Musir, S.Sos</t>
  </si>
  <si>
    <t>HERMAWAN, S.Sos</t>
  </si>
  <si>
    <t>Eda Masni</t>
  </si>
  <si>
    <t>Kegiatan : Rapat penyelesaian sengketa lahan rumput laut di Kec. Laeya</t>
  </si>
  <si>
    <t>Tanggal 11 Januari 2018</t>
  </si>
  <si>
    <t>Andoolo, 11 Januari 2018</t>
  </si>
  <si>
    <t>Kegiatan : Kunjungan Kerja Bupati Konsel ke Radaksi Kendari Pos di Kendari</t>
  </si>
  <si>
    <t>Tanggal 8 Januari 2018</t>
  </si>
  <si>
    <t>Munartin</t>
  </si>
  <si>
    <t>Andoolo, 8 Januari 2018</t>
  </si>
  <si>
    <t>Kegiatan : Rapat Umum Pemegang Saham BPR Bahteramas di Kendari</t>
  </si>
  <si>
    <t>Tanggal 8 Februari 2018</t>
  </si>
  <si>
    <t>Andoolo, 8 Februari 2018</t>
  </si>
  <si>
    <t>Kegiatan :   Grand Launching Buku 100 Tokoh Sultra di Kendari</t>
  </si>
  <si>
    <t>Tanggal 18 Januari 2018</t>
  </si>
  <si>
    <t>Andoolo, 18 Januari 2018</t>
  </si>
  <si>
    <t>Idham Asrul A.</t>
  </si>
  <si>
    <t>Kegiatan :    Penutupan MTQ tingkat Kab. Konsel di Landono</t>
  </si>
  <si>
    <t>Tanggal :   28 - 29 Januari 2018</t>
  </si>
  <si>
    <t>Andoolo, 29 Januari 2018</t>
  </si>
  <si>
    <t>Arjuna Putra Eka</t>
  </si>
  <si>
    <t>Kegiatan :    Pembukaan MTQ tingkat Kab. Konsel di Landono</t>
  </si>
  <si>
    <t>Tanggal :    24 - 25 Januari 2018</t>
  </si>
  <si>
    <t>Andoolo, 25 Januari 2018</t>
  </si>
  <si>
    <t>Haris</t>
  </si>
  <si>
    <t>Kegiatan :  Rapat Pembentukan Panitia MTQ tingkat Kab. Konsel di Landono</t>
  </si>
  <si>
    <t>Tanggal : 09 Januari 2018</t>
  </si>
  <si>
    <t>Rustam</t>
  </si>
  <si>
    <t>Andoolo, 09 Januari 2018</t>
  </si>
  <si>
    <t>Kegiatan :    Penyaluran bantuan pada Pondok Pesantren Darul Ihsan di Palangga</t>
  </si>
  <si>
    <t>Tanggal :    9 Februari 2018</t>
  </si>
  <si>
    <t>Tina Destiani</t>
  </si>
  <si>
    <t>Andoolo, 9 Februari 2018</t>
  </si>
  <si>
    <t>Kegiatan :   Kunjungan kerja Bupati Konsel dalam rangka mediasi sengketa lahan di Laonti</t>
  </si>
  <si>
    <t>Tanggal :    9 - 10 Februari 2018</t>
  </si>
  <si>
    <t xml:space="preserve"> Hamdil</t>
  </si>
  <si>
    <t>Andoolo, 10 Februari 2018</t>
  </si>
  <si>
    <t>RINCIAN BIAYA PERJALANAN DINAS</t>
  </si>
  <si>
    <t>NIP</t>
  </si>
  <si>
    <t>19801005 201406 1 001</t>
  </si>
  <si>
    <t>Rincian biaya :</t>
  </si>
  <si>
    <t>Tiket Kdi - Jkt</t>
  </si>
  <si>
    <t>Tiket Jkt - Kdi</t>
  </si>
  <si>
    <t>transport dari dan ke bandara</t>
  </si>
  <si>
    <t>uang harian</t>
  </si>
  <si>
    <t>Kontribusi</t>
  </si>
  <si>
    <t>Rp.</t>
  </si>
  <si>
    <t>4. Uang Harian</t>
  </si>
  <si>
    <t>Rp</t>
  </si>
  <si>
    <t>Bendahara Pembantu,</t>
  </si>
  <si>
    <t>AWALUDDIN, SE</t>
  </si>
  <si>
    <t>Mengetahui,</t>
  </si>
  <si>
    <t>Kepala Bagian Humas,</t>
  </si>
  <si>
    <t>19750111 200801 1 009</t>
  </si>
  <si>
    <t>bill hotel</t>
  </si>
  <si>
    <t>5. Biaya Penginapan</t>
  </si>
  <si>
    <t>Kegiatan</t>
  </si>
  <si>
    <t>Tempat kegiatan</t>
  </si>
  <si>
    <t xml:space="preserve">  I. Berangkat dari</t>
  </si>
  <si>
    <t>:  Andoolo</t>
  </si>
  <si>
    <t xml:space="preserve">      (Tempat kedudukan)</t>
  </si>
  <si>
    <t xml:space="preserve">      Pada tanggal          :</t>
  </si>
  <si>
    <t xml:space="preserve">      Kepala                     :</t>
  </si>
  <si>
    <t>Alamat : Kompleks Perkantoran Pemda  Jl. Poros Andoolo No. 1</t>
  </si>
  <si>
    <t xml:space="preserve">   Robby Hermawan</t>
  </si>
  <si>
    <t>Kode No.</t>
  </si>
  <si>
    <t xml:space="preserve">  a.  </t>
  </si>
  <si>
    <t>Nomor</t>
  </si>
  <si>
    <t xml:space="preserve">  b.  Staf Bagian Humas</t>
  </si>
  <si>
    <t>SURAT PERINTAH PERJALANAN DINAS</t>
  </si>
  <si>
    <t>II.</t>
  </si>
  <si>
    <t>Tiba di                         :</t>
  </si>
  <si>
    <t>Berangkat dari            :</t>
  </si>
  <si>
    <t>Pejabat yang berwewenang memberi perintah</t>
  </si>
  <si>
    <t>Pada Tanggal              :</t>
  </si>
  <si>
    <t>Pada Tanggal               :</t>
  </si>
  <si>
    <t xml:space="preserve">   Nardin, S.Sos</t>
  </si>
  <si>
    <t xml:space="preserve">  </t>
  </si>
  <si>
    <t xml:space="preserve">Kepala </t>
  </si>
  <si>
    <t xml:space="preserve">  a.  Penata Muda, III/a</t>
  </si>
  <si>
    <t>a. Pangkat dan Gol. Ruang</t>
  </si>
  <si>
    <t xml:space="preserve">  a. </t>
  </si>
  <si>
    <t>b. Jabatan instansi</t>
  </si>
  <si>
    <t xml:space="preserve">  b. </t>
  </si>
  <si>
    <t>c. Tingkat biaya perjalanan dinas</t>
  </si>
  <si>
    <t xml:space="preserve">  c.</t>
  </si>
  <si>
    <t xml:space="preserve">   Awaluddin, SE</t>
  </si>
  <si>
    <t xml:space="preserve">NIP.           </t>
  </si>
  <si>
    <t xml:space="preserve">  a.  Penata, III/c</t>
  </si>
  <si>
    <t>Maksud perjalanan dinas</t>
  </si>
  <si>
    <t>III.</t>
  </si>
  <si>
    <t>Tiba di</t>
  </si>
  <si>
    <t>Berangkat dari</t>
  </si>
  <si>
    <t xml:space="preserve">  b.  Kasubag Informasi Publik dan Promosi</t>
  </si>
  <si>
    <t>Pada Tanggal</t>
  </si>
  <si>
    <t>Kepala</t>
  </si>
  <si>
    <t>Alat angkutan yang dipergunakan</t>
  </si>
  <si>
    <t xml:space="preserve">   M. Hamdar, S.Sos, M.Si</t>
  </si>
  <si>
    <t>6.</t>
  </si>
  <si>
    <t>a. Tempat berangkat</t>
  </si>
  <si>
    <t xml:space="preserve">  a.  Andoolo</t>
  </si>
  <si>
    <t>b. Tempat tujuan</t>
  </si>
  <si>
    <t xml:space="preserve">  b.  </t>
  </si>
  <si>
    <t>NIP.</t>
  </si>
  <si>
    <t xml:space="preserve">  b.  Kasubag Pemberitaan dan Analisa Media</t>
  </si>
  <si>
    <t>a. Lamanya perjalanan dinas</t>
  </si>
  <si>
    <t>IV.</t>
  </si>
  <si>
    <t>b. Tanggal berangkat</t>
  </si>
  <si>
    <t xml:space="preserve">   Bahtiar</t>
  </si>
  <si>
    <t>c. Tanggal harus kembali / tiba</t>
  </si>
  <si>
    <t xml:space="preserve">  c.  </t>
  </si>
  <si>
    <t xml:space="preserve">  a.  Pengatur, II/c</t>
  </si>
  <si>
    <t>Pengikut</t>
  </si>
  <si>
    <t>Tanggal lahir</t>
  </si>
  <si>
    <t>Keterangan</t>
  </si>
  <si>
    <t>9.</t>
  </si>
  <si>
    <t>Pembebanan anggaran</t>
  </si>
  <si>
    <t>V.</t>
  </si>
  <si>
    <t>Andoolo</t>
  </si>
  <si>
    <t>Telah diperiksa dengan keterangan bahwa perjalanan tersebut</t>
  </si>
  <si>
    <t>a. Instansi</t>
  </si>
  <si>
    <t>(Tempat kedudukan)</t>
  </si>
  <si>
    <t>di atas adalah perintahnya dan semata-mata untuk kepenting-</t>
  </si>
  <si>
    <t>b. Mata Anggaran</t>
  </si>
  <si>
    <t>Pada Tanggal                :</t>
  </si>
  <si>
    <t xml:space="preserve">an dinas dan dalam waktu yang sesingkat-singkatnya </t>
  </si>
  <si>
    <t>10.</t>
  </si>
  <si>
    <t>Keterangan lain-lain</t>
  </si>
  <si>
    <t>Dikeluarkan di            :</t>
  </si>
  <si>
    <t>Pada tanggal               :</t>
  </si>
  <si>
    <t>Yang Memberi Perintah,</t>
  </si>
  <si>
    <t>Pembina,  Gol. IV/a</t>
  </si>
  <si>
    <t>VI.</t>
  </si>
  <si>
    <t>Catatan lain-lain</t>
  </si>
  <si>
    <t>PERHATIAN :</t>
  </si>
  <si>
    <t>Pejabat yang berwewenang menerbitkan SPPD, Pegawai yang melakukan perjalanan dinas, Para Pejabat yang menge-</t>
  </si>
  <si>
    <t>sahkan tanggal berangkat / tiba, serta Bendahara bertanggung jawab berdasarkan Peraturan-Peraturan Keuangan Ne-</t>
  </si>
  <si>
    <t xml:space="preserve">gara, apabila Negara menderita rugi akibat kesalahan, kelalaian dan kealpaannya. </t>
  </si>
  <si>
    <t>Kasubag TU Biro Umum</t>
  </si>
  <si>
    <t>Kepala Bidang Politik</t>
  </si>
  <si>
    <t>Setda Prov. Sultra</t>
  </si>
  <si>
    <t>Badan Kesbangpol Konsel</t>
  </si>
  <si>
    <t>Mustakim, S.Kom, MM</t>
  </si>
  <si>
    <t>Hj. Hasmawati, S.Sos</t>
  </si>
  <si>
    <t>19840130 201101 1 010</t>
  </si>
  <si>
    <t>19670708 198610 2 002</t>
  </si>
  <si>
    <t>Penata Muda, III/a</t>
  </si>
  <si>
    <t>4. Transport Lokal</t>
  </si>
  <si>
    <t xml:space="preserve">                                  </t>
  </si>
  <si>
    <t xml:space="preserve">      Penata Muda, III/a</t>
  </si>
  <si>
    <t xml:space="preserve">      Staf Bagian Humas dan Protokol</t>
  </si>
  <si>
    <t>Nardin, S.IP</t>
  </si>
  <si>
    <t>Rati</t>
  </si>
  <si>
    <t>Agustam</t>
  </si>
  <si>
    <t>Ilham Rustam, S.STP</t>
  </si>
  <si>
    <t>Adhannto Thayeb, S.Sos</t>
  </si>
  <si>
    <t>Alsar</t>
  </si>
  <si>
    <t>Arif</t>
  </si>
  <si>
    <t>Ariani Oktavia</t>
  </si>
  <si>
    <t>Irawati Mangidi</t>
  </si>
  <si>
    <t>Lidya Puspa Dewi</t>
  </si>
  <si>
    <t xml:space="preserve">      Pengatur, II/c</t>
  </si>
  <si>
    <t xml:space="preserve">Hardianti </t>
  </si>
  <si>
    <t>Aswan Taslim</t>
  </si>
  <si>
    <t>Aderni</t>
  </si>
  <si>
    <t>Sulastri Febri</t>
  </si>
  <si>
    <t>Camat Landono</t>
  </si>
  <si>
    <t>Sekcam Laeya</t>
  </si>
  <si>
    <t>Camat Konda</t>
  </si>
  <si>
    <t>Drs. Nahruddin</t>
  </si>
  <si>
    <t>19590403 198103 1 017</t>
  </si>
  <si>
    <t>Asrafil, S.Sos</t>
  </si>
  <si>
    <t>Alimun, S.Ag, M.Si</t>
  </si>
  <si>
    <t>19751129 200502 1 001</t>
  </si>
  <si>
    <t>19700416 200312 1 006</t>
  </si>
  <si>
    <t>Camat Benua</t>
  </si>
  <si>
    <t>Nunti Sapri</t>
  </si>
  <si>
    <t>Camat Palangga Selatan</t>
  </si>
  <si>
    <t>19710516 200003 1 007</t>
  </si>
  <si>
    <t>Camat Moramo Utara</t>
  </si>
  <si>
    <t>Anni Naim Taridala</t>
  </si>
  <si>
    <t>Ranbar</t>
  </si>
  <si>
    <t xml:space="preserve">                               H. Bukdamin, S.Sos</t>
  </si>
  <si>
    <t>Ambolaa, S.Sos, M.Si</t>
  </si>
  <si>
    <t>19660412 198512 1 001</t>
  </si>
  <si>
    <t>19740312 200803 1001</t>
  </si>
  <si>
    <t>Camat Sabulakoa</t>
  </si>
  <si>
    <t>Camat Lalembuu</t>
  </si>
  <si>
    <t xml:space="preserve">                               Lanay, S.Sos</t>
  </si>
  <si>
    <t>Camat Ranomeeto</t>
  </si>
  <si>
    <t>Camat Kolono</t>
  </si>
  <si>
    <t>19640325 198601 1 003</t>
  </si>
  <si>
    <t xml:space="preserve">                               Muliadi, S.ST</t>
  </si>
  <si>
    <t xml:space="preserve">                              H. Sahrir Anjaya, SP</t>
  </si>
  <si>
    <t>19771019 200502 1 001</t>
  </si>
  <si>
    <t>Jafar, S. Kom</t>
  </si>
  <si>
    <t>19610227 198603 1 014</t>
  </si>
  <si>
    <t>Sekcam Moramo</t>
  </si>
  <si>
    <t>Firman, SE</t>
  </si>
  <si>
    <t xml:space="preserve">      Penata, III/c</t>
  </si>
  <si>
    <t xml:space="preserve">      Kasubag Peliputan dan Dokumentasi</t>
  </si>
  <si>
    <t xml:space="preserve">      Kasubag Pemberitaan dan Analisa Media</t>
  </si>
  <si>
    <t>Kasi Opini Publik</t>
  </si>
  <si>
    <t>Dinas Kominfo Sultra</t>
  </si>
  <si>
    <t>Wa Ode Siti Heriyani, S.Sos</t>
  </si>
  <si>
    <t>19750309 200604 2 004</t>
  </si>
  <si>
    <t>Staf Bagian Humas Setda</t>
  </si>
  <si>
    <t>Rp. 1.300.000 x 4 hari</t>
  </si>
  <si>
    <t>Kasubag Acara dan Tamu Pimp</t>
  </si>
  <si>
    <t>Biro Umum Setda Prov. Sultra</t>
  </si>
  <si>
    <t>Hidayat Agung W, S.STP</t>
  </si>
  <si>
    <t>19840615 200212 1 001</t>
  </si>
  <si>
    <t>Kasubag Adm Perjalanan Dinas</t>
  </si>
  <si>
    <t>Yasin, ST</t>
  </si>
  <si>
    <t>19790902 201001 1 010</t>
  </si>
  <si>
    <t>Kepala Perwakilan Kendari</t>
  </si>
  <si>
    <t>Pemkab Konsel</t>
  </si>
  <si>
    <t>Firdaus Mezak Obed</t>
  </si>
  <si>
    <t>19740228 200701 1 013</t>
  </si>
  <si>
    <t>kan persepsi antara Pemerintah Kabupaten dan Pemerintah Keca -</t>
  </si>
  <si>
    <t>matan dalam melaksanakan program dan kegiatan kehumasan.</t>
  </si>
  <si>
    <t>Khususnya menyangkut kebijakan kehumasan Pemerintah Kabupa -</t>
  </si>
  <si>
    <t>ten yang akan dilaksanakan di Kecamatan.</t>
  </si>
  <si>
    <t>Landono</t>
  </si>
  <si>
    <t>Jamran, S.Sos</t>
  </si>
  <si>
    <t>Meliput Acara Temu Karya Nasional Teknologi</t>
  </si>
  <si>
    <t>Tepat Guna (TTG) XX</t>
  </si>
  <si>
    <t>Bali</t>
  </si>
  <si>
    <t>17 Oktober 2018</t>
  </si>
  <si>
    <t>20 Oktober 2018</t>
  </si>
  <si>
    <t>1. Tiket Kendari - Bali</t>
  </si>
  <si>
    <t>2. Tiket Bali - Kendari</t>
  </si>
  <si>
    <t>Andoolo, 22 Oktober 2018</t>
  </si>
  <si>
    <t>Nip.19831012 200801 1 006</t>
  </si>
  <si>
    <t>Kegiatan pembukaan pekan olahraga dan Seni tingkat Kecamatan</t>
  </si>
  <si>
    <t>Lainea dalam rangkah memeriahkan Hari Ulang Tahun</t>
  </si>
  <si>
    <t>Kemerdekaan Repoblik Indonesi Ke-74 dalam hal ini Pemerintah</t>
  </si>
  <si>
    <t xml:space="preserve">Kecamatan Menyelenggarakan kegiatan olahraga dan seni </t>
  </si>
  <si>
    <t>yang bertempat di lapangan Sepak Bola Kec. Lainea</t>
  </si>
  <si>
    <t xml:space="preserve">       Andoolo, </t>
  </si>
  <si>
    <t>Nama Pegawai yang diperintah/Nip</t>
  </si>
  <si>
    <t>Nama  Pegawai yang diperintah/Nip</t>
  </si>
  <si>
    <t>Ir. Drs. H. SJARIF SAJANG, M.Si</t>
  </si>
  <si>
    <t>Pembina Utama Madya, Gol. IV/d</t>
  </si>
  <si>
    <t>pasar tradisional Bagian Perekonomian Setda Kabupaten</t>
  </si>
  <si>
    <t xml:space="preserve">Covid-19 di butuhkan adanya sinergitas antara pemerintah </t>
  </si>
  <si>
    <t xml:space="preserve">Kabupaten dan pemerintah Kecamatan untuk meningkatkan  </t>
  </si>
  <si>
    <t xml:space="preserve">Perekonomian lokal melalui program-program nasional yang </t>
  </si>
  <si>
    <t xml:space="preserve">Inplementatif dan dapat menggerakan perekonomian masyarakat  </t>
  </si>
  <si>
    <t xml:space="preserve">secara berkesinambungan sehingga mampu menuju ke arah </t>
  </si>
  <si>
    <t>pertumbuhan yang Positif. yang bertempat di Kecamatan Laeya.</t>
  </si>
  <si>
    <t xml:space="preserve"> Penata TK. 1 Gol III/d</t>
  </si>
  <si>
    <t>PEMERINTAH KABUPATEN KONAWE SELATAN</t>
  </si>
  <si>
    <t>YUSTINUS LAPOMI, S.Kom</t>
  </si>
  <si>
    <t>SITTI SURIANI, S.Sos</t>
  </si>
  <si>
    <t>Kepala Seksi Pengelola Informasi dan Sumberdaya Komunikasi Publik</t>
  </si>
  <si>
    <t>Jalan Poros Andoolo Kompleks Perkantoran Pemda Kab. Konawe Selatan</t>
  </si>
  <si>
    <t>19770424 200604 1 014</t>
  </si>
  <si>
    <t>19690727 198903 2 012</t>
  </si>
  <si>
    <t>KIKEN SUKMA BATARA, S.Si</t>
  </si>
  <si>
    <t>Drs. ANNAS MAS'UD, M.Si</t>
  </si>
  <si>
    <t>19851120 201406 1 001</t>
  </si>
  <si>
    <t>Pembina Tk. I Gol. IV/b</t>
  </si>
  <si>
    <t xml:space="preserve">Nomor :  </t>
  </si>
  <si>
    <t>19750502 199311 1 004</t>
  </si>
  <si>
    <t>SAMSIR</t>
  </si>
  <si>
    <t>I.</t>
  </si>
  <si>
    <t>Dasar :</t>
  </si>
  <si>
    <t>19820827 201410 1 002</t>
  </si>
  <si>
    <t>Anggaran Pendapatan dan Belanja Daerah  Kabupaten Konawe Selatan Tahun Anggaran 2022</t>
  </si>
  <si>
    <t>Dokumen Pelaksanaan Anggaran Dinas Komunikasi, Informatika dan Persandian Kabupaten Konawe Selatan tahun anggaran 2022</t>
  </si>
  <si>
    <t>Memerintahkan :</t>
  </si>
  <si>
    <t>RONY SASTAL, S. PI., M. Eng</t>
  </si>
  <si>
    <t>No</t>
  </si>
  <si>
    <t>N a m a / NIP</t>
  </si>
  <si>
    <t>Asisten II</t>
  </si>
  <si>
    <t>Kabag. Pengelolaan Data Elektronik dan Sandi Daerah</t>
  </si>
  <si>
    <t>Maksud perjalanan :</t>
  </si>
  <si>
    <t>Waktu dan Tempat pelaksanaan :</t>
  </si>
  <si>
    <t>Asisten Bidang Pemerintahan dan Kesejahteraan Rakyat</t>
  </si>
  <si>
    <t xml:space="preserve">Hari/Tanggal </t>
  </si>
  <si>
    <t xml:space="preserve">: </t>
  </si>
  <si>
    <t>Demikian Surat Perintah Tugas ini diberikan, untuk dilaksanakan dengan penuh tanggung jawab.</t>
  </si>
  <si>
    <t>Sekretaris Daerah</t>
  </si>
  <si>
    <t>Kab. Konawe Selatan</t>
  </si>
  <si>
    <t>Ir. H. AGUSALIM, M.Si</t>
  </si>
  <si>
    <t>Pembina Utama Muda Gol. IV/c</t>
  </si>
  <si>
    <t>NIP. 19660817 199303 1 025</t>
  </si>
  <si>
    <t>NIP. 19620730 198901 1 001</t>
  </si>
  <si>
    <t>Dokumen Pelaksanaan Perubahan Anggaran Dinas Komunikasi, Informatika dan Persandian Kabupaten Konawe Selatan tahun anggaran 2018</t>
  </si>
  <si>
    <t>ASMI, S.Sos</t>
  </si>
  <si>
    <t>19681231 200701 2 196</t>
  </si>
  <si>
    <t>HERIYANSYAH WAHID</t>
  </si>
  <si>
    <t>Kepala Seksi Manajemen Data Statistik</t>
  </si>
  <si>
    <t>SAALA, SE, ST, M.Si</t>
  </si>
  <si>
    <t>19780914 200604 1 019</t>
  </si>
  <si>
    <t>19600720 198103 1 010</t>
  </si>
  <si>
    <t>ANWAR SADAP, SH, M.Ap</t>
  </si>
  <si>
    <t>Kepala Seksi Keamanan Informasi</t>
  </si>
  <si>
    <t>SYAMSINAR, S.Pi, M.Si</t>
  </si>
  <si>
    <t>19740702 200801 1 005</t>
  </si>
  <si>
    <t>19800403 200604 2 012</t>
  </si>
  <si>
    <t>Mengikuti Sosialisasi Aplikasi SPSE versi 4.3</t>
  </si>
  <si>
    <t>Rabu, 21 Nopember 2018</t>
  </si>
  <si>
    <t>Tempat</t>
  </si>
  <si>
    <t>Hotel D'Blitz Kota Kendari</t>
  </si>
  <si>
    <t>Andoolo, 21 Nopember 2018</t>
  </si>
  <si>
    <t>Kepala Dinas</t>
  </si>
  <si>
    <t>Drs. MUHAMMAD YUSUF</t>
  </si>
  <si>
    <t>NIP. 19751119 199402 1 001</t>
  </si>
  <si>
    <t>RONY SASTAL, S.Pi, M.Eng</t>
  </si>
  <si>
    <t>Kepala Bidang Informasi dan Komunikasi Publik</t>
  </si>
  <si>
    <t>19801121 200604 1 007</t>
  </si>
  <si>
    <t>HIDAYATULLAH, SP.,M.Si</t>
  </si>
  <si>
    <t>19730203 200312 1 004</t>
  </si>
  <si>
    <t>19810807 200502 2 003</t>
  </si>
  <si>
    <t>DINAS KOMUNIKASI, INFORMATIKA DAN PERSANDIAN</t>
  </si>
  <si>
    <t>HIDAYATULLAH, SP., M.Si</t>
  </si>
  <si>
    <t>Diskominfo dan Persandian</t>
  </si>
  <si>
    <t>DPA. Diskominfo dan Persandian</t>
  </si>
  <si>
    <t>INFORMATIKA DAN PERSANDIAN</t>
  </si>
  <si>
    <t xml:space="preserve">Plt. Kepala Dinas Komunikasi, </t>
  </si>
  <si>
    <t>Informatika dan Persandian.</t>
  </si>
  <si>
    <t>N a m a / Nip</t>
  </si>
  <si>
    <t xml:space="preserve">Bendahara Pengeluaran </t>
  </si>
  <si>
    <t>Dinas Komunikasi, Informatika dan Persandian</t>
  </si>
  <si>
    <t>Informatika dan Persandian</t>
  </si>
  <si>
    <t>Hidayatullah, SP., M.Si</t>
  </si>
  <si>
    <t>Nip.19730203 200312 1 004</t>
  </si>
  <si>
    <t>Hari/Tanggal</t>
  </si>
  <si>
    <t>Ramadhan Hidayat</t>
  </si>
  <si>
    <t>Pembina TK I. IV/b</t>
  </si>
  <si>
    <t>NIP. 19730203 200312 1 004</t>
  </si>
  <si>
    <t>Kepala Bidang Aplikasi Teknologi Informasi dan Komunikasi</t>
  </si>
  <si>
    <t xml:space="preserve">Asnur Anwar H, SE., MM / 19800609 200801 1 008 </t>
  </si>
  <si>
    <t>Staf Dinas Komunikasi, Informatika dan Persandian</t>
  </si>
  <si>
    <t>Nip. 19730203 200312 1 004</t>
  </si>
  <si>
    <t xml:space="preserve">19800609 200801 1 008 </t>
  </si>
  <si>
    <t>Staf Diskominfo dan Persandian</t>
  </si>
  <si>
    <t xml:space="preserve">Staf Diskominfo Dan </t>
  </si>
  <si>
    <t>Kabid IKP</t>
  </si>
  <si>
    <t xml:space="preserve">Anggaran Pendapatan dan Belanja Daerah  Kabupaten Konawe Selatan </t>
  </si>
  <si>
    <t>Tahun Anggaran 2022.</t>
  </si>
  <si>
    <t xml:space="preserve">           DINAS KOMUNIKASI, INFORMATIKA DAN PERSANDIAN</t>
  </si>
  <si>
    <t xml:space="preserve">         PEMERINTAH KABUPATEN KONAWE SELATAN</t>
  </si>
  <si>
    <t>Yosi Fianda</t>
  </si>
  <si>
    <t>Bayu Lazuardi, ST.,MAP</t>
  </si>
  <si>
    <t>19821103 2001101 1 008</t>
  </si>
  <si>
    <t>Kabid Data Center</t>
  </si>
  <si>
    <t>Kabid TIK</t>
  </si>
  <si>
    <t>Kasi. Pengembangan Pengelolaan Aplikasi.</t>
  </si>
  <si>
    <t>Hasnadi Miharja, ST</t>
  </si>
  <si>
    <t>19801119 200803 1 001</t>
  </si>
  <si>
    <t>Kabid Persandian</t>
  </si>
  <si>
    <t>Moeh. Juhir, S.ST</t>
  </si>
  <si>
    <t>19823010 201001 1 013</t>
  </si>
  <si>
    <t>Kasi. Opini Publik dan Media Komunikasi Publik</t>
  </si>
  <si>
    <t>Anwar Sadap, SH.,M.Ap</t>
  </si>
  <si>
    <t>19740702 200801 1 019</t>
  </si>
  <si>
    <t>Kasi. Keamanan Informasi</t>
  </si>
  <si>
    <t>Asmi, S.Sos</t>
  </si>
  <si>
    <t>Kasi. Operasional Pengamanan Persandian</t>
  </si>
  <si>
    <t>Sitti Suriani, S.Sos</t>
  </si>
  <si>
    <t>Kasi. Pengelola Informasi dan Sumberdaya Komunikasi Publik</t>
  </si>
  <si>
    <t>Suyatin, SE</t>
  </si>
  <si>
    <t>19700703 200604 2 009</t>
  </si>
  <si>
    <t>Kasubag. Umum dan Kepegawaian</t>
  </si>
  <si>
    <t>Asradin, S.Sos</t>
  </si>
  <si>
    <t>19730104 200701 1 015</t>
  </si>
  <si>
    <t>Supriadi, SE</t>
  </si>
  <si>
    <t>19771010 200801 1 022</t>
  </si>
  <si>
    <t>Kasi Manajemen Data Statistik</t>
  </si>
  <si>
    <t>Umar Papua, S.Si</t>
  </si>
  <si>
    <t>19721119 200701 1 016</t>
  </si>
  <si>
    <t>Kasi. Pengembangan Sumberdaya Teknologi Infokom</t>
  </si>
  <si>
    <t>Guniatin, S.Si</t>
  </si>
  <si>
    <t>19840517 201001 2 013</t>
  </si>
  <si>
    <t>Kasubag. Keuangan</t>
  </si>
  <si>
    <t>Rasmiati, S,Si</t>
  </si>
  <si>
    <t>19831204 200903 2 002</t>
  </si>
  <si>
    <t>Kasi. Tata Kelola Persandian</t>
  </si>
  <si>
    <t>Muharni, SE</t>
  </si>
  <si>
    <t>19840616 201001 2 212</t>
  </si>
  <si>
    <t>Kasi Infrastruktur Data Senter, Teknologi Informasi dan Informatika</t>
  </si>
  <si>
    <t>Anwar, S.Si</t>
  </si>
  <si>
    <t>19810212 201001 1 017</t>
  </si>
  <si>
    <t>Kasubag Program</t>
  </si>
  <si>
    <t>Sitti Patmawati, SE</t>
  </si>
  <si>
    <t>19691007 201101 2 005</t>
  </si>
  <si>
    <t>Kasi Pengelolaan dan Pengembangan Teknologi Infokom</t>
  </si>
  <si>
    <t>19831012 200801 1 006</t>
  </si>
  <si>
    <t>Mirnawati, SE</t>
  </si>
  <si>
    <t>19810320 200701 2 012</t>
  </si>
  <si>
    <t>Andi Muh. Iman Takwansya Tekaka</t>
  </si>
  <si>
    <t>Rudi Haryono</t>
  </si>
  <si>
    <t>Bima Hutabri</t>
  </si>
  <si>
    <t>Hermawati, S.Kom</t>
  </si>
  <si>
    <t>Herlianti</t>
  </si>
  <si>
    <t>Sumarni</t>
  </si>
  <si>
    <t>Zenal Musthofa</t>
  </si>
  <si>
    <t>Dingga Wulandari</t>
  </si>
  <si>
    <t>Muhammad Hidayat</t>
  </si>
  <si>
    <t xml:space="preserve">Fajar Syaputra </t>
  </si>
  <si>
    <t>Indra Fransiskus Alam</t>
  </si>
  <si>
    <t>Riswan Muhammad Rizal</t>
  </si>
  <si>
    <t>Idzanul Iksan Sinatra</t>
  </si>
  <si>
    <t>Gradianto Giovani Sakti T.</t>
  </si>
  <si>
    <t>Pembina, IV/a</t>
  </si>
  <si>
    <t>Kabid. IKP</t>
  </si>
  <si>
    <t>Kabid. TIK</t>
  </si>
  <si>
    <t>Rony Sastal, S. PI., M. Eng/19801121 200604 1 007</t>
  </si>
  <si>
    <t>1………………..</t>
  </si>
  <si>
    <t xml:space="preserve">                     2………………..</t>
  </si>
  <si>
    <t>3………………..</t>
  </si>
  <si>
    <t xml:space="preserve">                     4………………..</t>
  </si>
  <si>
    <t>Hj. Siti. Hafsa, S.IP.,M.Si</t>
  </si>
  <si>
    <t>Sekdis Kominfo dan Persandian</t>
  </si>
  <si>
    <t>Rony Sastal, S. Pi., M. Eng</t>
  </si>
  <si>
    <t>Asnur Anwar H, SE.,MM</t>
  </si>
  <si>
    <t>5………………..</t>
  </si>
  <si>
    <t>Hj. Siti. Hafsa, S.IP.,M.Si / '19810807 200502 2 003</t>
  </si>
  <si>
    <t>Fendy Anand, ST</t>
  </si>
  <si>
    <t>Hasnadi Miharja, ST / 19801119 200803 1 001</t>
  </si>
  <si>
    <t>Penata Tk I. III/d</t>
  </si>
  <si>
    <t>Andi Muh. Iman Takwansya T, SE</t>
  </si>
  <si>
    <t>Hidayatullah, SP.,M.Si</t>
  </si>
  <si>
    <t>SEKRETARIS DAERAH</t>
  </si>
  <si>
    <t>Hj.ST. HAFSA, S.IP.,M.S</t>
  </si>
  <si>
    <t>ASNUR ANWAR HAMZAH, SE.,MM</t>
  </si>
  <si>
    <t xml:space="preserve">19800609 200801 1 </t>
  </si>
  <si>
    <t>198011212006041007</t>
  </si>
  <si>
    <t>Mengikuti Rapat Pembahasan Persiapan Pembuatan Aplikasi Desa Integrasi Sistem Teknologi Informasi (DISTI).</t>
  </si>
  <si>
    <t>Aplikasi Desa Integrasi Sistem Teknologi Informasi</t>
  </si>
  <si>
    <t>Jumat / 28 Januari 2022</t>
  </si>
  <si>
    <t>Yang Memeberi Perintah :</t>
  </si>
  <si>
    <t>Sitti Suriani, S.Sos 19670727 198903 2 012</t>
  </si>
  <si>
    <t>Asnur Anwar H, SE.,MM / 19800609 200801 1 008</t>
  </si>
  <si>
    <t>Moeh. Juhir, S.ST / 19823010 201001 1 013</t>
  </si>
  <si>
    <t>Bayu Lazuardi, ST.,MAP / 19821103 201101 1 008</t>
  </si>
  <si>
    <t>Kabid. Data Centar</t>
  </si>
  <si>
    <t>Muharni, SE / 19840616 201001 2 212</t>
  </si>
  <si>
    <t>Penata III/c</t>
  </si>
  <si>
    <t>Anwar Sadap, SH.,M.Ap / 19740702 200801 1 019</t>
  </si>
  <si>
    <t>Guniatin, S.Si / 19840517 201001 2 013</t>
  </si>
  <si>
    <t>Kabid. Persandian</t>
  </si>
  <si>
    <t>Supriadi, SE / 19771010 200801 1 022</t>
  </si>
  <si>
    <t>Umar Papua, S.Si / 1972 1119 200701 1 016</t>
  </si>
  <si>
    <t>Asmi, S.Sos / 19681231 200701 2 096</t>
  </si>
  <si>
    <t>Pembina Tk I. IV/b</t>
  </si>
  <si>
    <t>Pembina IV/b</t>
  </si>
  <si>
    <t>Penata Tk I. III/b</t>
  </si>
  <si>
    <t>Penata Tk. III/d</t>
  </si>
  <si>
    <t>Ket</t>
  </si>
  <si>
    <t>dan Persandian Kabupaten Konawe Selatan Tahun Angaran 2022.</t>
  </si>
  <si>
    <t xml:space="preserve">Dokumen Pelaksana Anggaran Dinas Komunikasi, Informatika  </t>
  </si>
  <si>
    <t>-</t>
  </si>
  <si>
    <t>Konsultasi Tindak Lanjut MoU Antara Pemda</t>
  </si>
  <si>
    <t>Sejahtera Kendari Pos.</t>
  </si>
  <si>
    <t>Kab. Konawe Selatan Dengan PT. Media Kita</t>
  </si>
  <si>
    <t>Hidayatullah, SP.,M.Si/19730203 200312 1 004</t>
  </si>
  <si>
    <t>Plt.Kepala Diskominfo dan Persandian</t>
  </si>
  <si>
    <t>Guniatin, S.Si/19840517 201001 2 013</t>
  </si>
  <si>
    <t>Kasubag Keuangan</t>
  </si>
  <si>
    <t>Rasmiati, S,Si/19831204 200903 2 002</t>
  </si>
  <si>
    <t>Nardin, S.Sos/19831012 200801 1 006</t>
  </si>
  <si>
    <t>Kasi. Manajemen Data Statistik</t>
  </si>
  <si>
    <t>Umar Papua, S.Si/19721119 200701 1 016</t>
  </si>
  <si>
    <t>Kasi. Operasional dan Keamanan Persandian</t>
  </si>
  <si>
    <t>Demikian Laporan Hasil Perjalanan Dinas Ini Dibuat Sebagai Bahan Laporan.</t>
  </si>
  <si>
    <t>Kepala Dinas Komunikasi, Informatika dan</t>
  </si>
  <si>
    <t>Persandian</t>
  </si>
  <si>
    <t>Kepala Dinas Komunikasi,</t>
  </si>
  <si>
    <t>KEPALA DINAS KOMUNIKASI,</t>
  </si>
  <si>
    <t xml:space="preserve"> KEPALA DINAS KOMUNIKASI, INFORMATIKA DAN PERSANDIAN</t>
  </si>
  <si>
    <t>Nomor.</t>
  </si>
  <si>
    <t>Kiken Sukma Batara, S.Si.,MT</t>
  </si>
  <si>
    <t>Kiken Sukma B, S.Si.,MT/19851120 201406 1 001</t>
  </si>
  <si>
    <t>Muh. Irham Alamsyah, A.Md.T</t>
  </si>
  <si>
    <t>Sopian Harja Rombe, A.Md</t>
  </si>
  <si>
    <t xml:space="preserve"> Penata Tk 1 Gol III/d</t>
  </si>
  <si>
    <t>Sopaian Harja Rombe, A.Md</t>
  </si>
  <si>
    <t>Gradianto Giovanni Sakti T, S.Ik</t>
  </si>
  <si>
    <t>Ibrahim Isnan</t>
  </si>
  <si>
    <t>Muis, SE</t>
  </si>
  <si>
    <t xml:space="preserve">                     6………………..</t>
  </si>
  <si>
    <t>Staf iskominfo dan Persandian</t>
  </si>
  <si>
    <t>Hj. ST. CHADIDJAH, S.Sos., M.Si</t>
  </si>
  <si>
    <t>Pembina Utama Muda, Gol. IV/c</t>
  </si>
  <si>
    <t>NIP. 19711007 199703 2 007</t>
  </si>
  <si>
    <t>Pj. Sekretaris Daerah</t>
  </si>
  <si>
    <t>Moeh. Juhir S, ST / 19823010 201001 1 013</t>
  </si>
  <si>
    <t>Pembina Utama Muda IV/c</t>
  </si>
  <si>
    <t>Rasmiati, S,Si / 19831204 200903 2 002</t>
  </si>
  <si>
    <t>Gradianto Giovanni Tamburaka, s.Ik</t>
  </si>
  <si>
    <t>Gradianto Giovanni Tamburaka, S.Ik</t>
  </si>
  <si>
    <t>Kasi. Layanan Informasi dan Kemitraan Publik</t>
  </si>
  <si>
    <t>Nardin, S. Sos/19831012 200801 1 006</t>
  </si>
  <si>
    <t>Penata Muda Tk. I III/b</t>
  </si>
  <si>
    <t>Anwar, S.Si / 19810212 201001 1 017</t>
  </si>
  <si>
    <t>Surat Undangan Nomor 005/1125 Sekretariat Daerah Tanggal 14 Juli 2022 Untuk Mengukuti</t>
  </si>
  <si>
    <t>Mengikuti Asistansi Program dan Kegiatan APBD-P Tahun Anggaran 2022.</t>
  </si>
  <si>
    <t>Yang Memberi Perintah :</t>
  </si>
  <si>
    <t>Daerag Kabupaten Konawe Selatan dan  Pimpinan OPD</t>
  </si>
  <si>
    <t>Kegiatan Pelepasan Mahasiswa KKN UGM Sebanyak 50 Mahasiswa</t>
  </si>
  <si>
    <t>Selasa,</t>
  </si>
  <si>
    <t>Bupati Konawe Selatan H. Surunuddin Dangga, ST.,MM</t>
  </si>
  <si>
    <t xml:space="preserve">Masyarakat umat hindu di Desa Jati bali Kecamatan </t>
  </si>
  <si>
    <t xml:space="preserve">Ranomeeto Barat. </t>
  </si>
  <si>
    <t>Surat Bupati Konawe Selatan Nomor 005/1090/2022 Tentang Pelatihan Penatausahaan</t>
  </si>
  <si>
    <t xml:space="preserve">dan Akutansi Pelaporan (SIPD). </t>
  </si>
  <si>
    <t>Pendampingan Pembuatan Konten Vidio</t>
  </si>
  <si>
    <t>Pemda di Kecamatan Moramo</t>
  </si>
  <si>
    <t>Gradianto Giovani Sakti, S.Ik</t>
  </si>
  <si>
    <t xml:space="preserve"> 26 Juli 2022</t>
  </si>
  <si>
    <t>Andoolo, 25 Juli 2022</t>
  </si>
  <si>
    <t>Muis</t>
  </si>
  <si>
    <t>Terdampak Stunting</t>
  </si>
  <si>
    <t>Terlaksananya Peliputan dan Dokumentasi Kegiatan Penyerahan</t>
  </si>
  <si>
    <t>Bantuan di Serahkan langsung Wakil Bupati Konawe Selatan,</t>
  </si>
  <si>
    <t xml:space="preserve">Bantuan Sembako dan Senam Sehat di kantor Kecamatan Mowila </t>
  </si>
  <si>
    <t xml:space="preserve">Rasyid, S.Sos.,M.Si </t>
  </si>
  <si>
    <t>Kepegawaian Lingkup Pemerintah Kabupaten</t>
  </si>
  <si>
    <t>Konawe Selatan</t>
  </si>
  <si>
    <t>Mengikuti Pelatihan Aplikasi Sistem Informasi</t>
  </si>
  <si>
    <t>Hotel Fortun Kendari</t>
  </si>
  <si>
    <t>13 Oktober 2022</t>
  </si>
  <si>
    <t xml:space="preserve"> 18 Oktober 2022</t>
  </si>
  <si>
    <t>Kabid. Aplikasi dan TIK</t>
  </si>
  <si>
    <t>Sertifikat Elektronik</t>
  </si>
  <si>
    <t>Pesawat</t>
  </si>
  <si>
    <t>Jakarta</t>
  </si>
  <si>
    <t>16 Desember 2022</t>
  </si>
  <si>
    <t xml:space="preserve">Konsultasi terkait Kerja Sama Penerapan </t>
  </si>
  <si>
    <t>18/12/2022</t>
  </si>
  <si>
    <t>4 (Satu) Hari</t>
  </si>
  <si>
    <t xml:space="preserve">          Andoolo, 16 Desember 2022 </t>
  </si>
  <si>
    <t>Senin,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</si>
</sst>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7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b/>
      <u/>
      <sz val="12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u/>
      <sz val="12"/>
      <color theme="1"/>
      <name val="Calibri"/>
      <family val="2"/>
      <scheme val="minor"/>
    </font>
    <font>
      <b/>
      <u/>
      <sz val="15"/>
      <color theme="1"/>
      <name val="Times New Roman"/>
      <family val="1"/>
    </font>
    <font>
      <b/>
      <sz val="22"/>
      <color theme="1"/>
      <name val="Bodoni MT Black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0"/>
      <name val="Times New Roman"/>
      <family val="1"/>
    </font>
    <font>
      <u/>
      <sz val="12"/>
      <name val="Times New Roman"/>
      <family val="1"/>
    </font>
    <font>
      <b/>
      <sz val="12"/>
      <color theme="1" tint="4.9989318521683403E-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b/>
      <u/>
      <sz val="11"/>
      <name val="Calibri"/>
      <family val="2"/>
      <scheme val="minor"/>
    </font>
    <font>
      <b/>
      <sz val="10"/>
      <color theme="1"/>
      <name val="Calibri"/>
      <family val="2"/>
      <charset val="1"/>
      <scheme val="minor"/>
    </font>
    <font>
      <sz val="10"/>
      <name val="Calibri"/>
      <family val="2"/>
      <charset val="1"/>
      <scheme val="minor"/>
    </font>
    <font>
      <u/>
      <sz val="10"/>
      <name val="Calibri"/>
      <family val="2"/>
      <charset val="1"/>
      <scheme val="minor"/>
    </font>
    <font>
      <sz val="9"/>
      <name val="Calibri"/>
      <family val="2"/>
      <charset val="1"/>
      <scheme val="minor"/>
    </font>
    <font>
      <sz val="8"/>
      <color theme="1"/>
      <name val="Calibri"/>
      <family val="2"/>
      <charset val="1"/>
      <scheme val="minor"/>
    </font>
    <font>
      <b/>
      <sz val="12"/>
      <name val="Calibri"/>
      <family val="2"/>
      <charset val="1"/>
      <scheme val="minor"/>
    </font>
    <font>
      <b/>
      <sz val="24"/>
      <name val="Calibri"/>
      <family val="2"/>
      <charset val="1"/>
      <scheme val="minor"/>
    </font>
    <font>
      <b/>
      <sz val="11"/>
      <name val="Calibri"/>
      <family val="2"/>
      <charset val="1"/>
      <scheme val="minor"/>
    </font>
    <font>
      <b/>
      <u/>
      <sz val="10"/>
      <name val="Calibri"/>
      <family val="2"/>
      <charset val="1"/>
      <scheme val="minor"/>
    </font>
    <font>
      <b/>
      <u/>
      <sz val="11"/>
      <name val="Calibri"/>
      <family val="2"/>
      <charset val="1"/>
      <scheme val="minor"/>
    </font>
    <font>
      <b/>
      <sz val="10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sz val="10"/>
      <color theme="0"/>
      <name val="Calibri"/>
      <family val="2"/>
      <charset val="1"/>
      <scheme val="minor"/>
    </font>
    <font>
      <b/>
      <u/>
      <sz val="10"/>
      <color theme="0"/>
      <name val="Calibri"/>
      <family val="2"/>
      <charset val="1"/>
      <scheme val="minor"/>
    </font>
    <font>
      <sz val="9"/>
      <color theme="0"/>
      <name val="Calibri"/>
      <family val="2"/>
      <charset val="1"/>
      <scheme val="minor"/>
    </font>
    <font>
      <b/>
      <sz val="10"/>
      <color theme="1" tint="0.14999847407452621"/>
      <name val="Calibri"/>
      <family val="2"/>
      <scheme val="minor"/>
    </font>
    <font>
      <b/>
      <sz val="9"/>
      <color theme="1" tint="0.1499984740745262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sz val="11"/>
      <color theme="1"/>
      <name val="Arial Narrow"/>
      <family val="2"/>
    </font>
    <font>
      <sz val="15"/>
      <color theme="1"/>
      <name val="Arial Narrow"/>
      <family val="2"/>
    </font>
    <font>
      <b/>
      <sz val="14"/>
      <color theme="1"/>
      <name val="Bookman Old Style"/>
      <family val="1"/>
    </font>
    <font>
      <sz val="12"/>
      <color theme="1"/>
      <name val="Arial Narrow"/>
      <family val="2"/>
    </font>
    <font>
      <sz val="10"/>
      <color theme="1"/>
      <name val="Arial Narrow"/>
      <family val="2"/>
    </font>
    <font>
      <b/>
      <u/>
      <sz val="12"/>
      <color theme="1"/>
      <name val="Arial Narrow"/>
      <family val="2"/>
    </font>
    <font>
      <b/>
      <u/>
      <sz val="13"/>
      <color theme="1"/>
      <name val="Bookman Old Style"/>
      <family val="1"/>
    </font>
    <font>
      <b/>
      <sz val="12"/>
      <color theme="1"/>
      <name val="Arial Narrow"/>
      <family val="2"/>
    </font>
    <font>
      <sz val="11"/>
      <name val="Arial Narrow"/>
      <family val="2"/>
    </font>
    <font>
      <sz val="12"/>
      <color theme="1"/>
      <name val="Bookman Old Style"/>
      <family val="1"/>
    </font>
    <font>
      <b/>
      <sz val="12"/>
      <color theme="1"/>
      <name val="Bookman Old Style"/>
      <family val="1"/>
    </font>
    <font>
      <b/>
      <u/>
      <sz val="12"/>
      <color theme="1"/>
      <name val="Bookman Old Style"/>
      <family val="1"/>
    </font>
    <font>
      <b/>
      <sz val="8"/>
      <color theme="1"/>
      <name val="Calibri"/>
      <family val="2"/>
      <charset val="1"/>
      <scheme val="minor"/>
    </font>
    <font>
      <sz val="9"/>
      <color theme="1"/>
      <name val="Calibri"/>
      <family val="2"/>
      <scheme val="minor"/>
    </font>
    <font>
      <sz val="14"/>
      <color theme="1"/>
      <name val="Arial Narrow"/>
      <family val="2"/>
    </font>
    <font>
      <b/>
      <sz val="14"/>
      <color theme="1"/>
      <name val="Arial Narrow"/>
      <family val="2"/>
    </font>
    <font>
      <b/>
      <u/>
      <sz val="14"/>
      <color theme="1"/>
      <name val="Arial Narrow"/>
      <family val="2"/>
    </font>
    <font>
      <sz val="14"/>
      <name val="Arial Narrow"/>
      <family val="2"/>
    </font>
    <font>
      <b/>
      <u/>
      <sz val="14"/>
      <color theme="1"/>
      <name val="Bookman Old Style"/>
      <family val="1"/>
    </font>
    <font>
      <b/>
      <sz val="16"/>
      <color theme="1"/>
      <name val="Bookman Old Style"/>
      <family val="1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charset val="1"/>
      <scheme val="minor"/>
    </font>
    <font>
      <b/>
      <sz val="9"/>
      <color theme="1"/>
      <name val="Calibri"/>
      <family val="2"/>
      <scheme val="minor"/>
    </font>
    <font>
      <sz val="12"/>
      <name val="Arial Narrow"/>
      <family val="2"/>
    </font>
    <font>
      <sz val="14"/>
      <color theme="1"/>
      <name val="Times New Roman"/>
      <family val="1"/>
    </font>
    <font>
      <b/>
      <u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name val="Times New Roman"/>
      <family val="1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467"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2" borderId="0" xfId="0" applyFill="1"/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0" fillId="0" borderId="6" xfId="0" applyBorder="1" applyAlignment="1">
      <alignment horizontal="center"/>
    </xf>
    <xf numFmtId="0" fontId="3" fillId="0" borderId="8" xfId="0" applyFont="1" applyBorder="1" applyAlignment="1">
      <alignment vertical="center"/>
    </xf>
    <xf numFmtId="0" fontId="0" fillId="0" borderId="7" xfId="0" applyBorder="1"/>
    <xf numFmtId="0" fontId="9" fillId="0" borderId="0" xfId="0" applyFont="1"/>
    <xf numFmtId="0" fontId="12" fillId="0" borderId="0" xfId="0" applyFont="1" applyAlignment="1">
      <alignment horizontal="justify"/>
    </xf>
    <xf numFmtId="0" fontId="12" fillId="0" borderId="0" xfId="0" applyFont="1"/>
    <xf numFmtId="0" fontId="13" fillId="0" borderId="0" xfId="0" applyFont="1"/>
    <xf numFmtId="0" fontId="15" fillId="0" borderId="0" xfId="0" applyFont="1"/>
    <xf numFmtId="15" fontId="12" fillId="0" borderId="0" xfId="0" quotePrefix="1" applyNumberFormat="1" applyFont="1"/>
    <xf numFmtId="15" fontId="12" fillId="0" borderId="0" xfId="0" applyNumberFormat="1" applyFont="1"/>
    <xf numFmtId="0" fontId="12" fillId="0" borderId="0" xfId="0" applyFont="1" applyAlignment="1">
      <alignment vertical="center"/>
    </xf>
    <xf numFmtId="0" fontId="6" fillId="0" borderId="0" xfId="0" applyFont="1"/>
    <xf numFmtId="0" fontId="16" fillId="0" borderId="0" xfId="0" applyFont="1"/>
    <xf numFmtId="0" fontId="13" fillId="0" borderId="0" xfId="0" applyFont="1" applyAlignment="1">
      <alignment horizontal="justify"/>
    </xf>
    <xf numFmtId="0" fontId="8" fillId="0" borderId="0" xfId="0" applyFont="1"/>
    <xf numFmtId="0" fontId="12" fillId="0" borderId="0" xfId="0" applyFont="1" applyAlignment="1">
      <alignment vertical="top" wrapText="1"/>
    </xf>
    <xf numFmtId="0" fontId="12" fillId="0" borderId="0" xfId="0" applyFont="1" applyAlignment="1">
      <alignment vertical="center" wrapText="1"/>
    </xf>
    <xf numFmtId="3" fontId="0" fillId="0" borderId="0" xfId="0" applyNumberFormat="1"/>
    <xf numFmtId="3" fontId="3" fillId="0" borderId="0" xfId="0" applyNumberFormat="1" applyFont="1"/>
    <xf numFmtId="0" fontId="12" fillId="0" borderId="11" xfId="0" applyFont="1" applyBorder="1" applyAlignment="1">
      <alignment vertical="center" wrapText="1"/>
    </xf>
    <xf numFmtId="3" fontId="0" fillId="0" borderId="11" xfId="0" applyNumberFormat="1" applyBorder="1"/>
    <xf numFmtId="3" fontId="12" fillId="0" borderId="0" xfId="0" applyNumberFormat="1" applyFont="1"/>
    <xf numFmtId="0" fontId="17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19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9" fillId="0" borderId="0" xfId="0" applyFont="1" applyAlignment="1">
      <alignment horizontal="center"/>
    </xf>
    <xf numFmtId="0" fontId="20" fillId="0" borderId="13" xfId="0" applyFont="1" applyBorder="1"/>
    <xf numFmtId="15" fontId="20" fillId="0" borderId="0" xfId="0" applyNumberFormat="1" applyFont="1"/>
    <xf numFmtId="0" fontId="0" fillId="0" borderId="15" xfId="0" applyBorder="1"/>
    <xf numFmtId="0" fontId="20" fillId="0" borderId="15" xfId="0" applyFont="1" applyBorder="1"/>
    <xf numFmtId="0" fontId="20" fillId="0" borderId="0" xfId="0" applyFont="1"/>
    <xf numFmtId="0" fontId="20" fillId="0" borderId="6" xfId="0" applyFont="1" applyBorder="1" applyAlignment="1">
      <alignment vertical="top"/>
    </xf>
    <xf numFmtId="0" fontId="20" fillId="0" borderId="3" xfId="0" applyFont="1" applyBorder="1"/>
    <xf numFmtId="0" fontId="0" fillId="0" borderId="12" xfId="0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4" xfId="0" applyFont="1" applyBorder="1"/>
    <xf numFmtId="0" fontId="20" fillId="0" borderId="4" xfId="0" applyFont="1" applyBorder="1" applyAlignment="1">
      <alignment horizontal="right"/>
    </xf>
    <xf numFmtId="0" fontId="20" fillId="0" borderId="6" xfId="0" applyFont="1" applyBorder="1"/>
    <xf numFmtId="0" fontId="20" fillId="0" borderId="8" xfId="0" applyFont="1" applyBorder="1"/>
    <xf numFmtId="0" fontId="26" fillId="0" borderId="6" xfId="0" applyFont="1" applyBorder="1"/>
    <xf numFmtId="0" fontId="26" fillId="0" borderId="8" xfId="0" applyFont="1" applyBorder="1"/>
    <xf numFmtId="0" fontId="20" fillId="0" borderId="7" xfId="0" applyFont="1" applyBorder="1"/>
    <xf numFmtId="0" fontId="20" fillId="0" borderId="12" xfId="0" applyFont="1" applyBorder="1" applyAlignment="1">
      <alignment horizontal="center"/>
    </xf>
    <xf numFmtId="0" fontId="20" fillId="0" borderId="0" xfId="0" applyFont="1" applyAlignment="1">
      <alignment horizontal="right"/>
    </xf>
    <xf numFmtId="0" fontId="20" fillId="0" borderId="1" xfId="0" applyFont="1" applyBorder="1" applyAlignment="1">
      <alignment horizontal="center"/>
    </xf>
    <xf numFmtId="0" fontId="27" fillId="0" borderId="13" xfId="0" applyFont="1" applyBorder="1"/>
    <xf numFmtId="0" fontId="27" fillId="0" borderId="0" xfId="0" applyFont="1"/>
    <xf numFmtId="0" fontId="20" fillId="0" borderId="5" xfId="0" applyFont="1" applyBorder="1"/>
    <xf numFmtId="0" fontId="8" fillId="0" borderId="13" xfId="0" applyFont="1" applyBorder="1"/>
    <xf numFmtId="0" fontId="20" fillId="0" borderId="14" xfId="0" applyFont="1" applyBorder="1"/>
    <xf numFmtId="0" fontId="20" fillId="0" borderId="10" xfId="0" applyFont="1" applyBorder="1" applyAlignment="1">
      <alignment horizontal="center"/>
    </xf>
    <xf numFmtId="0" fontId="20" fillId="0" borderId="11" xfId="0" applyFont="1" applyBorder="1"/>
    <xf numFmtId="0" fontId="20" fillId="0" borderId="16" xfId="0" applyFont="1" applyBorder="1"/>
    <xf numFmtId="0" fontId="20" fillId="0" borderId="17" xfId="0" applyFont="1" applyBorder="1"/>
    <xf numFmtId="0" fontId="27" fillId="0" borderId="16" xfId="0" applyFont="1" applyBorder="1"/>
    <xf numFmtId="0" fontId="27" fillId="0" borderId="3" xfId="0" applyFont="1" applyBorder="1" applyAlignment="1">
      <alignment horizontal="left" vertical="center"/>
    </xf>
    <xf numFmtId="0" fontId="27" fillId="0" borderId="4" xfId="0" applyFont="1" applyBorder="1" applyAlignment="1">
      <alignment horizontal="left" vertical="center"/>
    </xf>
    <xf numFmtId="0" fontId="27" fillId="0" borderId="4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27" fillId="0" borderId="16" xfId="0" applyFont="1" applyBorder="1" applyAlignment="1">
      <alignment vertical="center"/>
    </xf>
    <xf numFmtId="0" fontId="27" fillId="0" borderId="11" xfId="0" applyFont="1" applyBorder="1" applyAlignment="1">
      <alignment vertical="center"/>
    </xf>
    <xf numFmtId="0" fontId="27" fillId="0" borderId="11" xfId="0" applyFont="1" applyBorder="1" applyAlignment="1">
      <alignment vertical="center" wrapText="1"/>
    </xf>
    <xf numFmtId="0" fontId="27" fillId="0" borderId="17" xfId="0" applyFont="1" applyBorder="1" applyAlignment="1">
      <alignment vertical="center" wrapText="1"/>
    </xf>
    <xf numFmtId="0" fontId="20" fillId="0" borderId="8" xfId="0" applyFont="1" applyBorder="1" applyAlignment="1">
      <alignment vertical="top"/>
    </xf>
    <xf numFmtId="0" fontId="0" fillId="0" borderId="17" xfId="0" applyBorder="1"/>
    <xf numFmtId="15" fontId="20" fillId="0" borderId="0" xfId="0" quotePrefix="1" applyNumberFormat="1" applyFont="1"/>
    <xf numFmtId="0" fontId="20" fillId="0" borderId="12" xfId="0" applyFont="1" applyBorder="1"/>
    <xf numFmtId="0" fontId="20" fillId="0" borderId="10" xfId="0" applyFont="1" applyBorder="1"/>
    <xf numFmtId="0" fontId="30" fillId="0" borderId="3" xfId="0" applyFont="1" applyBorder="1"/>
    <xf numFmtId="0" fontId="30" fillId="0" borderId="13" xfId="0" applyFont="1" applyBorder="1"/>
    <xf numFmtId="15" fontId="20" fillId="0" borderId="11" xfId="0" applyNumberFormat="1" applyFont="1" applyBorder="1"/>
    <xf numFmtId="0" fontId="30" fillId="0" borderId="16" xfId="0" applyFont="1" applyBorder="1"/>
    <xf numFmtId="0" fontId="20" fillId="0" borderId="0" xfId="0" applyFont="1" applyAlignment="1">
      <alignment horizontal="center"/>
    </xf>
    <xf numFmtId="0" fontId="20" fillId="0" borderId="1" xfId="0" applyFont="1" applyBorder="1"/>
    <xf numFmtId="0" fontId="24" fillId="0" borderId="0" xfId="0" applyFont="1"/>
    <xf numFmtId="0" fontId="27" fillId="0" borderId="0" xfId="0" applyFont="1" applyAlignment="1">
      <alignment horizontal="center"/>
    </xf>
    <xf numFmtId="0" fontId="31" fillId="0" borderId="0" xfId="0" applyFont="1"/>
    <xf numFmtId="0" fontId="33" fillId="0" borderId="0" xfId="0" applyFont="1" applyAlignment="1">
      <alignment horizontal="center"/>
    </xf>
    <xf numFmtId="15" fontId="27" fillId="0" borderId="0" xfId="0" applyNumberFormat="1" applyFont="1"/>
    <xf numFmtId="0" fontId="20" fillId="0" borderId="0" xfId="0" applyFont="1" applyAlignment="1">
      <alignment vertical="top"/>
    </xf>
    <xf numFmtId="0" fontId="8" fillId="0" borderId="0" xfId="0" applyFont="1" applyAlignment="1">
      <alignment horizontal="center"/>
    </xf>
    <xf numFmtId="0" fontId="36" fillId="0" borderId="0" xfId="0" applyFont="1"/>
    <xf numFmtId="0" fontId="27" fillId="0" borderId="0" xfId="0" applyFont="1" applyAlignment="1">
      <alignment vertical="top"/>
    </xf>
    <xf numFmtId="0" fontId="27" fillId="0" borderId="0" xfId="0" applyFont="1" applyAlignment="1">
      <alignment vertical="center" wrapText="1"/>
    </xf>
    <xf numFmtId="0" fontId="27" fillId="0" borderId="0" xfId="0" applyFont="1" applyAlignment="1">
      <alignment vertical="center"/>
    </xf>
    <xf numFmtId="0" fontId="8" fillId="0" borderId="12" xfId="0" applyFont="1" applyBorder="1"/>
    <xf numFmtId="0" fontId="37" fillId="0" borderId="0" xfId="0" applyFont="1"/>
    <xf numFmtId="0" fontId="38" fillId="0" borderId="0" xfId="0" applyFont="1" applyAlignment="1">
      <alignment horizontal="center"/>
    </xf>
    <xf numFmtId="0" fontId="38" fillId="0" borderId="0" xfId="0" applyFont="1"/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29" fillId="0" borderId="0" xfId="0" applyFont="1"/>
    <xf numFmtId="0" fontId="27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horizontal="left" vertical="top" wrapText="1"/>
    </xf>
    <xf numFmtId="0" fontId="8" fillId="0" borderId="14" xfId="0" applyFont="1" applyBorder="1"/>
    <xf numFmtId="0" fontId="6" fillId="0" borderId="13" xfId="0" applyFont="1" applyBorder="1"/>
    <xf numFmtId="0" fontId="26" fillId="0" borderId="4" xfId="0" applyFont="1" applyBorder="1"/>
    <xf numFmtId="0" fontId="44" fillId="0" borderId="0" xfId="0" applyFont="1" applyAlignment="1">
      <alignment vertical="center"/>
    </xf>
    <xf numFmtId="0" fontId="43" fillId="0" borderId="13" xfId="0" applyFont="1" applyBorder="1" applyAlignment="1">
      <alignment vertical="center"/>
    </xf>
    <xf numFmtId="0" fontId="43" fillId="0" borderId="16" xfId="0" applyFont="1" applyBorder="1" applyAlignment="1">
      <alignment vertical="center"/>
    </xf>
    <xf numFmtId="0" fontId="12" fillId="0" borderId="5" xfId="0" applyFont="1" applyBorder="1"/>
    <xf numFmtId="0" fontId="12" fillId="0" borderId="14" xfId="0" applyFont="1" applyBorder="1"/>
    <xf numFmtId="0" fontId="12" fillId="0" borderId="17" xfId="0" applyFont="1" applyBorder="1"/>
    <xf numFmtId="0" fontId="44" fillId="0" borderId="8" xfId="0" applyFont="1" applyBorder="1"/>
    <xf numFmtId="0" fontId="44" fillId="0" borderId="0" xfId="0" applyFont="1"/>
    <xf numFmtId="0" fontId="20" fillId="0" borderId="3" xfId="0" applyFont="1" applyBorder="1" applyAlignment="1">
      <alignment vertical="top"/>
    </xf>
    <xf numFmtId="0" fontId="46" fillId="0" borderId="0" xfId="0" applyFont="1"/>
    <xf numFmtId="0" fontId="43" fillId="0" borderId="0" xfId="0" applyFont="1"/>
    <xf numFmtId="0" fontId="44" fillId="0" borderId="0" xfId="0" applyFont="1" applyAlignment="1">
      <alignment vertical="top"/>
    </xf>
    <xf numFmtId="0" fontId="45" fillId="0" borderId="0" xfId="0" applyFont="1"/>
    <xf numFmtId="0" fontId="12" fillId="0" borderId="0" xfId="0" quotePrefix="1" applyFont="1"/>
    <xf numFmtId="0" fontId="47" fillId="0" borderId="0" xfId="0" applyFont="1"/>
    <xf numFmtId="0" fontId="50" fillId="0" borderId="13" xfId="0" applyFont="1" applyBorder="1" applyAlignment="1">
      <alignment vertical="center"/>
    </xf>
    <xf numFmtId="0" fontId="47" fillId="0" borderId="14" xfId="0" applyFont="1" applyBorder="1"/>
    <xf numFmtId="49" fontId="50" fillId="0" borderId="13" xfId="0" applyNumberFormat="1" applyFont="1" applyBorder="1" applyAlignment="1">
      <alignment vertical="center"/>
    </xf>
    <xf numFmtId="0" fontId="50" fillId="0" borderId="0" xfId="0" applyFont="1"/>
    <xf numFmtId="0" fontId="52" fillId="0" borderId="0" xfId="0" applyFont="1"/>
    <xf numFmtId="49" fontId="50" fillId="0" borderId="0" xfId="0" applyNumberFormat="1" applyFont="1"/>
    <xf numFmtId="0" fontId="54" fillId="0" borderId="0" xfId="0" applyFont="1"/>
    <xf numFmtId="0" fontId="47" fillId="0" borderId="13" xfId="0" applyFont="1" applyBorder="1" applyAlignment="1">
      <alignment vertical="center"/>
    </xf>
    <xf numFmtId="0" fontId="55" fillId="0" borderId="0" xfId="0" applyFont="1"/>
    <xf numFmtId="0" fontId="56" fillId="0" borderId="0" xfId="0" applyFont="1"/>
    <xf numFmtId="0" fontId="57" fillId="0" borderId="0" xfId="0" applyFont="1"/>
    <xf numFmtId="0" fontId="56" fillId="0" borderId="13" xfId="0" applyFont="1" applyBorder="1" applyAlignment="1">
      <alignment horizontal="center" vertical="center"/>
    </xf>
    <xf numFmtId="0" fontId="56" fillId="0" borderId="13" xfId="0" applyFont="1" applyBorder="1" applyAlignment="1">
      <alignment vertical="center"/>
    </xf>
    <xf numFmtId="0" fontId="56" fillId="0" borderId="14" xfId="0" applyFont="1" applyBorder="1"/>
    <xf numFmtId="0" fontId="56" fillId="0" borderId="13" xfId="0" applyFont="1" applyBorder="1"/>
    <xf numFmtId="49" fontId="56" fillId="0" borderId="13" xfId="0" applyNumberFormat="1" applyFont="1" applyBorder="1" applyAlignment="1">
      <alignment vertical="center"/>
    </xf>
    <xf numFmtId="49" fontId="56" fillId="0" borderId="13" xfId="0" applyNumberFormat="1" applyFont="1" applyBorder="1" applyAlignment="1">
      <alignment vertical="top"/>
    </xf>
    <xf numFmtId="0" fontId="56" fillId="0" borderId="16" xfId="0" applyFont="1" applyBorder="1" applyAlignment="1">
      <alignment horizontal="center" vertical="center"/>
    </xf>
    <xf numFmtId="49" fontId="56" fillId="0" borderId="16" xfId="0" applyNumberFormat="1" applyFont="1" applyBorder="1" applyAlignment="1">
      <alignment vertical="center"/>
    </xf>
    <xf numFmtId="0" fontId="56" fillId="0" borderId="11" xfId="0" applyFont="1" applyBorder="1"/>
    <xf numFmtId="0" fontId="56" fillId="0" borderId="17" xfId="0" applyFont="1" applyBorder="1"/>
    <xf numFmtId="0" fontId="56" fillId="0" borderId="16" xfId="0" applyFont="1" applyBorder="1" applyAlignment="1">
      <alignment vertical="center"/>
    </xf>
    <xf numFmtId="0" fontId="56" fillId="0" borderId="17" xfId="0" applyFont="1" applyBorder="1" applyAlignment="1">
      <alignment vertical="top"/>
    </xf>
    <xf numFmtId="0" fontId="56" fillId="0" borderId="16" xfId="0" applyFont="1" applyBorder="1"/>
    <xf numFmtId="0" fontId="56" fillId="0" borderId="0" xfId="0" applyFont="1" applyAlignment="1">
      <alignment vertical="top"/>
    </xf>
    <xf numFmtId="0" fontId="58" fillId="0" borderId="0" xfId="0" applyFont="1"/>
    <xf numFmtId="0" fontId="59" fillId="0" borderId="6" xfId="0" applyFont="1" applyBorder="1"/>
    <xf numFmtId="0" fontId="23" fillId="0" borderId="0" xfId="0" applyFont="1"/>
    <xf numFmtId="15" fontId="24" fillId="0" borderId="0" xfId="0" applyNumberFormat="1" applyFont="1"/>
    <xf numFmtId="0" fontId="62" fillId="0" borderId="0" xfId="0" applyFont="1"/>
    <xf numFmtId="0" fontId="61" fillId="0" borderId="0" xfId="0" applyFont="1"/>
    <xf numFmtId="0" fontId="61" fillId="0" borderId="0" xfId="0" applyFont="1" applyAlignment="1">
      <alignment vertical="top"/>
    </xf>
    <xf numFmtId="0" fontId="61" fillId="0" borderId="13" xfId="0" applyFont="1" applyBorder="1" applyAlignment="1">
      <alignment horizontal="center" vertical="center"/>
    </xf>
    <xf numFmtId="0" fontId="61" fillId="0" borderId="13" xfId="0" applyFont="1" applyBorder="1" applyAlignment="1">
      <alignment vertical="center"/>
    </xf>
    <xf numFmtId="0" fontId="61" fillId="0" borderId="14" xfId="0" applyFont="1" applyBorder="1"/>
    <xf numFmtId="0" fontId="61" fillId="0" borderId="0" xfId="0" applyFont="1" applyAlignment="1">
      <alignment vertical="center"/>
    </xf>
    <xf numFmtId="0" fontId="61" fillId="0" borderId="13" xfId="0" applyFont="1" applyBorder="1"/>
    <xf numFmtId="49" fontId="61" fillId="0" borderId="13" xfId="0" applyNumberFormat="1" applyFont="1" applyBorder="1" applyAlignment="1">
      <alignment vertical="center"/>
    </xf>
    <xf numFmtId="0" fontId="61" fillId="0" borderId="16" xfId="0" applyFont="1" applyBorder="1" applyAlignment="1">
      <alignment horizontal="center" vertical="center"/>
    </xf>
    <xf numFmtId="49" fontId="61" fillId="0" borderId="16" xfId="0" applyNumberFormat="1" applyFont="1" applyBorder="1" applyAlignment="1">
      <alignment vertical="center"/>
    </xf>
    <xf numFmtId="0" fontId="61" fillId="0" borderId="11" xfId="0" applyFont="1" applyBorder="1"/>
    <xf numFmtId="0" fontId="61" fillId="0" borderId="17" xfId="0" applyFont="1" applyBorder="1"/>
    <xf numFmtId="0" fontId="61" fillId="0" borderId="16" xfId="0" applyFont="1" applyBorder="1" applyAlignment="1">
      <alignment vertical="center"/>
    </xf>
    <xf numFmtId="0" fontId="61" fillId="0" borderId="17" xfId="0" applyFont="1" applyBorder="1" applyAlignment="1">
      <alignment vertical="top"/>
    </xf>
    <xf numFmtId="0" fontId="61" fillId="0" borderId="16" xfId="0" applyFont="1" applyBorder="1"/>
    <xf numFmtId="0" fontId="63" fillId="0" borderId="0" xfId="0" applyFont="1"/>
    <xf numFmtId="0" fontId="64" fillId="0" borderId="0" xfId="0" applyFont="1"/>
    <xf numFmtId="0" fontId="57" fillId="0" borderId="6" xfId="0" applyFont="1" applyBorder="1" applyAlignment="1">
      <alignment horizontal="center" vertical="center"/>
    </xf>
    <xf numFmtId="0" fontId="61" fillId="0" borderId="13" xfId="0" applyFont="1" applyBorder="1" applyAlignment="1">
      <alignment vertical="top" wrapText="1"/>
    </xf>
    <xf numFmtId="0" fontId="61" fillId="0" borderId="0" xfId="0" applyFont="1" applyAlignment="1">
      <alignment vertical="top" wrapText="1"/>
    </xf>
    <xf numFmtId="0" fontId="47" fillId="0" borderId="0" xfId="0" applyFont="1" applyAlignment="1">
      <alignment horizontal="center"/>
    </xf>
    <xf numFmtId="0" fontId="62" fillId="0" borderId="6" xfId="0" applyFont="1" applyBorder="1" applyAlignment="1">
      <alignment horizontal="center" vertical="center"/>
    </xf>
    <xf numFmtId="0" fontId="47" fillId="0" borderId="0" xfId="0" applyFont="1" applyAlignment="1">
      <alignment vertical="center"/>
    </xf>
    <xf numFmtId="0" fontId="2" fillId="0" borderId="0" xfId="0" applyFont="1"/>
    <xf numFmtId="0" fontId="67" fillId="0" borderId="0" xfId="0" applyFont="1"/>
    <xf numFmtId="0" fontId="68" fillId="0" borderId="0" xfId="0" applyFont="1"/>
    <xf numFmtId="0" fontId="61" fillId="0" borderId="14" xfId="0" applyFont="1" applyBorder="1" applyAlignment="1">
      <alignment vertical="center"/>
    </xf>
    <xf numFmtId="0" fontId="69" fillId="0" borderId="0" xfId="0" applyFont="1"/>
    <xf numFmtId="0" fontId="47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27" fillId="0" borderId="13" xfId="0" applyFont="1" applyBorder="1" applyAlignment="1">
      <alignment vertical="center"/>
    </xf>
    <xf numFmtId="0" fontId="27" fillId="0" borderId="14" xfId="0" applyFont="1" applyBorder="1" applyAlignment="1">
      <alignment vertical="center"/>
    </xf>
    <xf numFmtId="0" fontId="61" fillId="0" borderId="12" xfId="0" applyFont="1" applyBorder="1" applyAlignment="1">
      <alignment horizontal="center" vertical="center"/>
    </xf>
    <xf numFmtId="0" fontId="50" fillId="0" borderId="0" xfId="0" applyFont="1" applyAlignment="1">
      <alignment vertical="top" wrapText="1"/>
    </xf>
    <xf numFmtId="0" fontId="50" fillId="0" borderId="14" xfId="0" applyFont="1" applyBorder="1" applyAlignment="1">
      <alignment vertical="top" wrapText="1"/>
    </xf>
    <xf numFmtId="0" fontId="50" fillId="0" borderId="0" xfId="0" applyFont="1" applyAlignment="1">
      <alignment vertical="center"/>
    </xf>
    <xf numFmtId="0" fontId="71" fillId="0" borderId="0" xfId="0" applyFont="1" applyAlignment="1">
      <alignment vertical="center"/>
    </xf>
    <xf numFmtId="14" fontId="54" fillId="0" borderId="0" xfId="0" applyNumberFormat="1" applyFont="1"/>
    <xf numFmtId="15" fontId="50" fillId="0" borderId="0" xfId="0" quotePrefix="1" applyNumberFormat="1" applyFont="1"/>
    <xf numFmtId="0" fontId="54" fillId="0" borderId="1" xfId="0" applyFont="1" applyBorder="1" applyAlignment="1">
      <alignment horizontal="center" vertical="center"/>
    </xf>
    <xf numFmtId="0" fontId="50" fillId="0" borderId="1" xfId="0" applyFont="1" applyBorder="1" applyAlignment="1">
      <alignment horizontal="left" vertical="center"/>
    </xf>
    <xf numFmtId="0" fontId="54" fillId="0" borderId="1" xfId="0" applyFont="1" applyBorder="1" applyAlignment="1">
      <alignment vertical="center"/>
    </xf>
    <xf numFmtId="37" fontId="50" fillId="0" borderId="1" xfId="0" applyNumberFormat="1" applyFont="1" applyBorder="1"/>
    <xf numFmtId="0" fontId="50" fillId="0" borderId="0" xfId="0" applyFont="1" applyAlignment="1">
      <alignment horizontal="center"/>
    </xf>
    <xf numFmtId="0" fontId="50" fillId="0" borderId="0" xfId="0" applyFont="1" applyAlignment="1">
      <alignment horizontal="center" vertical="center"/>
    </xf>
    <xf numFmtId="0" fontId="52" fillId="0" borderId="0" xfId="0" applyFont="1" applyAlignment="1">
      <alignment horizontal="center"/>
    </xf>
    <xf numFmtId="0" fontId="72" fillId="0" borderId="0" xfId="0" applyFont="1"/>
    <xf numFmtId="0" fontId="72" fillId="0" borderId="0" xfId="0" applyFont="1" applyAlignment="1">
      <alignment vertical="top"/>
    </xf>
    <xf numFmtId="0" fontId="72" fillId="0" borderId="0" xfId="0" applyFont="1" applyAlignment="1">
      <alignment horizontal="justify"/>
    </xf>
    <xf numFmtId="15" fontId="72" fillId="0" borderId="0" xfId="0" quotePrefix="1" applyNumberFormat="1" applyFont="1"/>
    <xf numFmtId="0" fontId="72" fillId="0" borderId="0" xfId="0" applyFont="1" applyAlignment="1">
      <alignment vertical="center"/>
    </xf>
    <xf numFmtId="0" fontId="72" fillId="0" borderId="0" xfId="0" applyFont="1" applyAlignment="1">
      <alignment horizontal="right"/>
    </xf>
    <xf numFmtId="0" fontId="69" fillId="0" borderId="1" xfId="0" applyFont="1" applyBorder="1" applyAlignment="1">
      <alignment horizontal="center" vertical="center"/>
    </xf>
    <xf numFmtId="0" fontId="49" fillId="0" borderId="0" xfId="0" applyFont="1"/>
    <xf numFmtId="0" fontId="50" fillId="0" borderId="1" xfId="0" applyFont="1" applyBorder="1" applyAlignment="1">
      <alignment horizontal="center" vertical="center"/>
    </xf>
    <xf numFmtId="0" fontId="61" fillId="0" borderId="0" xfId="0" applyFont="1" applyAlignment="1">
      <alignment horizontal="right"/>
    </xf>
    <xf numFmtId="0" fontId="72" fillId="0" borderId="0" xfId="0" applyFont="1" applyAlignment="1">
      <alignment vertical="top" wrapText="1"/>
    </xf>
    <xf numFmtId="14" fontId="61" fillId="0" borderId="0" xfId="0" applyNumberFormat="1" applyFont="1"/>
    <xf numFmtId="0" fontId="61" fillId="0" borderId="13" xfId="0" quotePrefix="1" applyFont="1" applyBorder="1" applyAlignment="1">
      <alignment vertical="center"/>
    </xf>
    <xf numFmtId="49" fontId="61" fillId="0" borderId="0" xfId="0" applyNumberFormat="1" applyFont="1"/>
    <xf numFmtId="49" fontId="61" fillId="0" borderId="0" xfId="0" applyNumberFormat="1" applyFont="1" applyAlignment="1">
      <alignment vertical="center"/>
    </xf>
    <xf numFmtId="0" fontId="61" fillId="0" borderId="0" xfId="0" quotePrefix="1" applyFont="1" applyAlignment="1">
      <alignment vertical="center"/>
    </xf>
    <xf numFmtId="0" fontId="61" fillId="0" borderId="13" xfId="0" quotePrefix="1" applyFont="1" applyBorder="1"/>
    <xf numFmtId="0" fontId="64" fillId="0" borderId="13" xfId="0" applyFont="1" applyBorder="1"/>
    <xf numFmtId="0" fontId="61" fillId="0" borderId="0" xfId="0" quotePrefix="1" applyFont="1"/>
    <xf numFmtId="49" fontId="74" fillId="0" borderId="0" xfId="0" applyNumberFormat="1" applyFont="1" applyAlignment="1">
      <alignment vertical="center"/>
    </xf>
    <xf numFmtId="0" fontId="74" fillId="0" borderId="0" xfId="0" applyFont="1"/>
    <xf numFmtId="49" fontId="50" fillId="0" borderId="1" xfId="0" applyNumberFormat="1" applyFont="1" applyBorder="1" applyAlignment="1">
      <alignment vertical="center"/>
    </xf>
    <xf numFmtId="0" fontId="74" fillId="0" borderId="0" xfId="0" applyFont="1" applyAlignment="1">
      <alignment vertical="center"/>
    </xf>
    <xf numFmtId="49" fontId="74" fillId="0" borderId="0" xfId="0" applyNumberFormat="1" applyFont="1"/>
    <xf numFmtId="0" fontId="76" fillId="0" borderId="0" xfId="0" applyFont="1"/>
    <xf numFmtId="0" fontId="74" fillId="0" borderId="0" xfId="0" applyFont="1" applyAlignment="1">
      <alignment vertical="top" wrapText="1"/>
    </xf>
    <xf numFmtId="0" fontId="59" fillId="0" borderId="8" xfId="0" applyFont="1" applyBorder="1"/>
    <xf numFmtId="0" fontId="61" fillId="0" borderId="0" xfId="0" applyFont="1" applyAlignment="1">
      <alignment horizontal="left"/>
    </xf>
    <xf numFmtId="0" fontId="50" fillId="0" borderId="13" xfId="0" applyFont="1" applyBorder="1" applyAlignment="1">
      <alignment vertical="top" wrapText="1"/>
    </xf>
    <xf numFmtId="0" fontId="50" fillId="0" borderId="13" xfId="0" quotePrefix="1" applyFont="1" applyBorder="1" applyAlignment="1">
      <alignment vertical="center"/>
    </xf>
    <xf numFmtId="0" fontId="47" fillId="0" borderId="0" xfId="0" quotePrefix="1" applyFont="1"/>
    <xf numFmtId="14" fontId="61" fillId="0" borderId="0" xfId="0" applyNumberFormat="1" applyFont="1" applyAlignment="1">
      <alignment horizontal="left"/>
    </xf>
    <xf numFmtId="0" fontId="1" fillId="0" borderId="0" xfId="0" applyFont="1"/>
    <xf numFmtId="0" fontId="74" fillId="0" borderId="0" xfId="0" applyFont="1" applyAlignment="1">
      <alignment vertical="top"/>
    </xf>
    <xf numFmtId="49" fontId="74" fillId="0" borderId="13" xfId="0" applyNumberFormat="1" applyFont="1" applyBorder="1" applyAlignment="1">
      <alignment vertical="center"/>
    </xf>
    <xf numFmtId="0" fontId="76" fillId="0" borderId="13" xfId="0" applyFont="1" applyBorder="1"/>
    <xf numFmtId="0" fontId="74" fillId="0" borderId="0" xfId="0" applyFont="1" applyAlignment="1">
      <alignment wrapText="1"/>
    </xf>
    <xf numFmtId="15" fontId="61" fillId="0" borderId="0" xfId="0" quotePrefix="1" applyNumberFormat="1" applyFont="1"/>
    <xf numFmtId="0" fontId="61" fillId="0" borderId="0" xfId="0" applyFont="1" applyAlignment="1">
      <alignment horizontal="left" wrapText="1"/>
    </xf>
    <xf numFmtId="0" fontId="61" fillId="0" borderId="0" xfId="0" applyFont="1" applyAlignment="1">
      <alignment horizontal="left" vertical="top" wrapText="1"/>
    </xf>
    <xf numFmtId="0" fontId="62" fillId="0" borderId="8" xfId="0" applyFont="1" applyBorder="1" applyAlignment="1">
      <alignment horizontal="center" vertical="center"/>
    </xf>
    <xf numFmtId="0" fontId="47" fillId="0" borderId="0" xfId="0" applyFont="1" applyAlignment="1">
      <alignment horizontal="left"/>
    </xf>
    <xf numFmtId="0" fontId="61" fillId="0" borderId="0" xfId="0" applyFont="1" applyAlignment="1">
      <alignment horizontal="center"/>
    </xf>
    <xf numFmtId="0" fontId="56" fillId="0" borderId="0" xfId="0" applyFont="1" applyAlignment="1">
      <alignment vertical="top" wrapText="1"/>
    </xf>
    <xf numFmtId="0" fontId="57" fillId="0" borderId="8" xfId="0" applyFont="1" applyBorder="1" applyAlignment="1">
      <alignment horizontal="center" vertical="center"/>
    </xf>
    <xf numFmtId="0" fontId="61" fillId="0" borderId="1" xfId="0" applyFont="1" applyBorder="1" applyAlignment="1">
      <alignment vertical="center"/>
    </xf>
    <xf numFmtId="0" fontId="51" fillId="0" borderId="0" xfId="0" applyFont="1" applyAlignment="1">
      <alignment vertical="top" wrapText="1"/>
    </xf>
    <xf numFmtId="0" fontId="51" fillId="0" borderId="12" xfId="0" applyFont="1" applyBorder="1" applyAlignment="1">
      <alignment vertical="top" wrapText="1"/>
    </xf>
    <xf numFmtId="0" fontId="20" fillId="0" borderId="0" xfId="0" applyFont="1" applyAlignment="1">
      <alignment horizontal="left"/>
    </xf>
    <xf numFmtId="0" fontId="74" fillId="0" borderId="13" xfId="0" applyFont="1" applyBorder="1"/>
    <xf numFmtId="0" fontId="74" fillId="0" borderId="13" xfId="0" applyFont="1" applyBorder="1" applyAlignment="1">
      <alignment vertical="top"/>
    </xf>
    <xf numFmtId="0" fontId="74" fillId="0" borderId="14" xfId="0" applyFont="1" applyBorder="1" applyAlignment="1">
      <alignment vertical="top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70" fillId="0" borderId="0" xfId="0" applyFont="1" applyAlignment="1">
      <alignment horizontal="left"/>
    </xf>
    <xf numFmtId="0" fontId="27" fillId="0" borderId="0" xfId="0" applyFont="1" applyAlignment="1">
      <alignment horizontal="center" vertical="top"/>
    </xf>
    <xf numFmtId="0" fontId="61" fillId="0" borderId="14" xfId="0" applyFont="1" applyBorder="1" applyAlignment="1">
      <alignment vertical="top" wrapText="1"/>
    </xf>
    <xf numFmtId="0" fontId="61" fillId="0" borderId="13" xfId="0" applyFont="1" applyBorder="1" applyAlignment="1">
      <alignment horizontal="left" vertical="top" wrapText="1"/>
    </xf>
    <xf numFmtId="0" fontId="61" fillId="0" borderId="14" xfId="0" applyFont="1" applyBorder="1" applyAlignment="1">
      <alignment horizontal="left" vertical="top" wrapText="1"/>
    </xf>
    <xf numFmtId="0" fontId="71" fillId="0" borderId="0" xfId="0" applyFont="1" applyAlignment="1">
      <alignment horizontal="left"/>
    </xf>
    <xf numFmtId="15" fontId="0" fillId="0" borderId="0" xfId="0" applyNumberFormat="1"/>
    <xf numFmtId="0" fontId="27" fillId="0" borderId="17" xfId="0" applyFont="1" applyBorder="1" applyAlignment="1">
      <alignment vertical="center"/>
    </xf>
    <xf numFmtId="0" fontId="43" fillId="0" borderId="3" xfId="0" applyFont="1" applyBorder="1" applyAlignment="1">
      <alignment vertical="center"/>
    </xf>
    <xf numFmtId="0" fontId="43" fillId="0" borderId="4" xfId="0" applyFont="1" applyBorder="1" applyAlignment="1">
      <alignment vertical="center"/>
    </xf>
    <xf numFmtId="0" fontId="43" fillId="0" borderId="5" xfId="0" applyFont="1" applyBorder="1" applyAlignment="1">
      <alignment vertical="center"/>
    </xf>
    <xf numFmtId="0" fontId="50" fillId="0" borderId="0" xfId="0" quotePrefix="1" applyFont="1"/>
    <xf numFmtId="0" fontId="50" fillId="0" borderId="1" xfId="0" applyFont="1" applyBorder="1" applyAlignment="1">
      <alignment vertical="center"/>
    </xf>
    <xf numFmtId="0" fontId="61" fillId="0" borderId="0" xfId="0" applyFont="1" applyAlignment="1">
      <alignment horizontal="left" wrapText="1"/>
    </xf>
    <xf numFmtId="0" fontId="63" fillId="0" borderId="0" xfId="0" applyFont="1" applyAlignment="1">
      <alignment horizontal="center"/>
    </xf>
    <xf numFmtId="14" fontId="61" fillId="0" borderId="0" xfId="0" applyNumberFormat="1" applyFont="1" applyAlignment="1">
      <alignment horizontal="left"/>
    </xf>
    <xf numFmtId="0" fontId="61" fillId="0" borderId="0" xfId="0" applyFont="1" applyAlignment="1">
      <alignment horizontal="left"/>
    </xf>
    <xf numFmtId="0" fontId="61" fillId="0" borderId="0" xfId="0" applyFont="1" applyAlignment="1">
      <alignment horizontal="left" vertical="top" wrapText="1"/>
    </xf>
    <xf numFmtId="49" fontId="50" fillId="0" borderId="13" xfId="0" applyNumberFormat="1" applyFont="1" applyBorder="1" applyAlignment="1">
      <alignment horizontal="center" vertical="center"/>
    </xf>
    <xf numFmtId="49" fontId="50" fillId="0" borderId="0" xfId="0" applyNumberFormat="1" applyFont="1" applyAlignment="1">
      <alignment horizontal="center" vertical="center"/>
    </xf>
    <xf numFmtId="0" fontId="66" fillId="0" borderId="0" xfId="0" applyFont="1" applyAlignment="1">
      <alignment horizontal="center"/>
    </xf>
    <xf numFmtId="0" fontId="50" fillId="0" borderId="13" xfId="0" applyFont="1" applyBorder="1" applyAlignment="1">
      <alignment vertical="top" wrapText="1"/>
    </xf>
    <xf numFmtId="0" fontId="50" fillId="0" borderId="0" xfId="0" applyFont="1" applyAlignment="1">
      <alignment vertical="top" wrapText="1"/>
    </xf>
    <xf numFmtId="0" fontId="50" fillId="0" borderId="14" xfId="0" applyFont="1" applyBorder="1" applyAlignment="1">
      <alignment vertical="top" wrapText="1"/>
    </xf>
    <xf numFmtId="0" fontId="47" fillId="0" borderId="0" xfId="0" applyFont="1" applyAlignment="1">
      <alignment horizontal="center"/>
    </xf>
    <xf numFmtId="0" fontId="65" fillId="0" borderId="0" xfId="0" applyFont="1" applyAlignment="1">
      <alignment horizontal="center"/>
    </xf>
    <xf numFmtId="0" fontId="61" fillId="0" borderId="0" xfId="0" applyFont="1" applyAlignment="1">
      <alignment vertical="top" wrapText="1"/>
    </xf>
    <xf numFmtId="0" fontId="62" fillId="0" borderId="6" xfId="0" applyFont="1" applyBorder="1" applyAlignment="1">
      <alignment horizontal="center" vertical="center"/>
    </xf>
    <xf numFmtId="0" fontId="62" fillId="0" borderId="8" xfId="0" applyFont="1" applyBorder="1" applyAlignment="1">
      <alignment horizontal="center" vertical="center"/>
    </xf>
    <xf numFmtId="0" fontId="62" fillId="0" borderId="7" xfId="0" applyFont="1" applyBorder="1" applyAlignment="1">
      <alignment horizontal="center" vertical="center"/>
    </xf>
    <xf numFmtId="0" fontId="61" fillId="0" borderId="13" xfId="0" applyFont="1" applyBorder="1" applyAlignment="1">
      <alignment horizontal="left" vertical="top" wrapText="1"/>
    </xf>
    <xf numFmtId="0" fontId="47" fillId="0" borderId="0" xfId="0" applyFont="1" applyAlignment="1">
      <alignment horizontal="left"/>
    </xf>
    <xf numFmtId="49" fontId="61" fillId="0" borderId="13" xfId="0" applyNumberFormat="1" applyFont="1" applyBorder="1" applyAlignment="1">
      <alignment horizontal="left" vertical="center"/>
    </xf>
    <xf numFmtId="49" fontId="61" fillId="0" borderId="0" xfId="0" applyNumberFormat="1" applyFont="1" applyAlignment="1">
      <alignment horizontal="left" vertical="center"/>
    </xf>
    <xf numFmtId="49" fontId="61" fillId="0" borderId="14" xfId="0" applyNumberFormat="1" applyFont="1" applyBorder="1" applyAlignment="1">
      <alignment horizontal="left" vertical="center"/>
    </xf>
    <xf numFmtId="0" fontId="49" fillId="0" borderId="0" xfId="0" applyFont="1" applyAlignment="1">
      <alignment horizontal="center"/>
    </xf>
    <xf numFmtId="0" fontId="47" fillId="0" borderId="0" xfId="0" applyFont="1" applyAlignment="1">
      <alignment vertical="top" wrapText="1"/>
    </xf>
    <xf numFmtId="0" fontId="61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64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6" fillId="0" borderId="0" xfId="0" applyFont="1" applyAlignment="1">
      <alignment vertical="top" wrapText="1"/>
    </xf>
    <xf numFmtId="0" fontId="57" fillId="0" borderId="6" xfId="0" applyFont="1" applyBorder="1" applyAlignment="1">
      <alignment horizontal="center" vertical="center"/>
    </xf>
    <xf numFmtId="0" fontId="57" fillId="0" borderId="8" xfId="0" applyFont="1" applyBorder="1" applyAlignment="1">
      <alignment horizontal="center" vertical="center"/>
    </xf>
    <xf numFmtId="0" fontId="57" fillId="0" borderId="7" xfId="0" applyFont="1" applyBorder="1" applyAlignment="1">
      <alignment horizontal="center" vertical="center"/>
    </xf>
    <xf numFmtId="0" fontId="56" fillId="0" borderId="13" xfId="0" applyFont="1" applyBorder="1" applyAlignment="1">
      <alignment vertical="top" wrapText="1"/>
    </xf>
    <xf numFmtId="0" fontId="61" fillId="0" borderId="14" xfId="0" applyFont="1" applyBorder="1" applyAlignment="1">
      <alignment horizontal="left" vertical="top" wrapText="1"/>
    </xf>
    <xf numFmtId="0" fontId="56" fillId="0" borderId="14" xfId="0" applyFont="1" applyBorder="1" applyAlignment="1">
      <alignment vertical="top" wrapText="1"/>
    </xf>
    <xf numFmtId="0" fontId="61" fillId="0" borderId="13" xfId="0" applyFont="1" applyBorder="1" applyAlignment="1">
      <alignment horizontal="left" vertical="top"/>
    </xf>
    <xf numFmtId="0" fontId="61" fillId="0" borderId="0" xfId="0" applyFont="1" applyAlignment="1">
      <alignment horizontal="left" vertical="top"/>
    </xf>
    <xf numFmtId="0" fontId="61" fillId="0" borderId="14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7" fontId="0" fillId="0" borderId="6" xfId="1" applyNumberFormat="1" applyFont="1" applyBorder="1" applyAlignment="1">
      <alignment horizontal="center" vertical="center"/>
    </xf>
    <xf numFmtId="37" fontId="0" fillId="0" borderId="7" xfId="1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37" fontId="0" fillId="0" borderId="8" xfId="1" applyNumberFormat="1" applyFont="1" applyBorder="1" applyAlignment="1">
      <alignment horizontal="center"/>
    </xf>
    <xf numFmtId="37" fontId="0" fillId="0" borderId="7" xfId="1" applyNumberFormat="1" applyFont="1" applyBorder="1" applyAlignment="1">
      <alignment horizontal="center"/>
    </xf>
    <xf numFmtId="37" fontId="6" fillId="0" borderId="6" xfId="1" applyNumberFormat="1" applyFont="1" applyBorder="1" applyAlignment="1">
      <alignment horizontal="center" vertical="center"/>
    </xf>
    <xf numFmtId="37" fontId="6" fillId="0" borderId="8" xfId="1" applyNumberFormat="1" applyFont="1" applyBorder="1" applyAlignment="1">
      <alignment horizontal="center"/>
    </xf>
    <xf numFmtId="37" fontId="6" fillId="0" borderId="7" xfId="1" applyNumberFormat="1" applyFont="1" applyBorder="1" applyAlignment="1">
      <alignment horizontal="center"/>
    </xf>
    <xf numFmtId="37" fontId="6" fillId="0" borderId="7" xfId="1" applyNumberFormat="1" applyFont="1" applyBorder="1" applyAlignment="1">
      <alignment horizontal="center" vertical="center"/>
    </xf>
    <xf numFmtId="164" fontId="0" fillId="0" borderId="6" xfId="1" applyFont="1" applyBorder="1" applyAlignment="1">
      <alignment horizontal="center" vertical="center"/>
    </xf>
    <xf numFmtId="164" fontId="0" fillId="0" borderId="8" xfId="1" applyFont="1" applyBorder="1" applyAlignment="1">
      <alignment horizontal="center" vertical="center"/>
    </xf>
    <xf numFmtId="164" fontId="0" fillId="0" borderId="7" xfId="1" applyFont="1" applyBorder="1" applyAlignment="1">
      <alignment horizontal="center" vertical="center"/>
    </xf>
    <xf numFmtId="164" fontId="3" fillId="0" borderId="6" xfId="1" applyFont="1" applyBorder="1" applyAlignment="1">
      <alignment horizontal="center" vertical="center"/>
    </xf>
    <xf numFmtId="164" fontId="3" fillId="0" borderId="7" xfId="1" applyFont="1" applyBorder="1" applyAlignment="1">
      <alignment horizontal="center" vertical="center"/>
    </xf>
    <xf numFmtId="37" fontId="3" fillId="0" borderId="6" xfId="1" applyNumberFormat="1" applyFont="1" applyBorder="1" applyAlignment="1">
      <alignment horizontal="center" vertical="center"/>
    </xf>
    <xf numFmtId="37" fontId="3" fillId="0" borderId="7" xfId="1" applyNumberFormat="1" applyFont="1" applyBorder="1" applyAlignment="1">
      <alignment horizontal="center" vertical="center"/>
    </xf>
    <xf numFmtId="37" fontId="50" fillId="0" borderId="1" xfId="1" applyNumberFormat="1" applyFont="1" applyBorder="1" applyAlignment="1">
      <alignment horizontal="center" vertical="center"/>
    </xf>
    <xf numFmtId="0" fontId="73" fillId="0" borderId="0" xfId="0" applyFont="1" applyAlignment="1">
      <alignment horizontal="center"/>
    </xf>
    <xf numFmtId="0" fontId="54" fillId="0" borderId="1" xfId="0" applyFont="1" applyBorder="1" applyAlignment="1">
      <alignment horizontal="center" vertical="center" wrapText="1"/>
    </xf>
    <xf numFmtId="37" fontId="50" fillId="0" borderId="6" xfId="1" applyNumberFormat="1" applyFont="1" applyBorder="1" applyAlignment="1">
      <alignment horizontal="center" vertical="center"/>
    </xf>
    <xf numFmtId="37" fontId="50" fillId="0" borderId="8" xfId="1" applyNumberFormat="1" applyFont="1" applyBorder="1" applyAlignment="1">
      <alignment horizontal="center" vertical="center"/>
    </xf>
    <xf numFmtId="37" fontId="50" fillId="0" borderId="7" xfId="1" applyNumberFormat="1" applyFont="1" applyBorder="1" applyAlignment="1">
      <alignment horizontal="center" vertical="center"/>
    </xf>
    <xf numFmtId="164" fontId="50" fillId="0" borderId="6" xfId="1" applyFont="1" applyBorder="1" applyAlignment="1">
      <alignment horizontal="center" vertical="center"/>
    </xf>
    <xf numFmtId="164" fontId="50" fillId="0" borderId="8" xfId="1" applyFont="1" applyBorder="1" applyAlignment="1">
      <alignment horizontal="center" vertical="center"/>
    </xf>
    <xf numFmtId="164" fontId="50" fillId="0" borderId="7" xfId="1" applyFont="1" applyBorder="1" applyAlignment="1">
      <alignment horizontal="center" vertical="center"/>
    </xf>
    <xf numFmtId="164" fontId="54" fillId="0" borderId="6" xfId="1" applyFont="1" applyBorder="1" applyAlignment="1">
      <alignment horizontal="center" vertical="center"/>
    </xf>
    <xf numFmtId="164" fontId="54" fillId="0" borderId="7" xfId="1" applyFont="1" applyBorder="1" applyAlignment="1">
      <alignment horizontal="center" vertical="center"/>
    </xf>
    <xf numFmtId="37" fontId="54" fillId="0" borderId="6" xfId="1" applyNumberFormat="1" applyFont="1" applyBorder="1" applyAlignment="1">
      <alignment horizontal="center" vertical="center"/>
    </xf>
    <xf numFmtId="37" fontId="54" fillId="0" borderId="7" xfId="1" applyNumberFormat="1" applyFont="1" applyBorder="1" applyAlignment="1">
      <alignment horizontal="center" vertical="center"/>
    </xf>
    <xf numFmtId="0" fontId="50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37" fontId="8" fillId="0" borderId="6" xfId="1" applyNumberFormat="1" applyFont="1" applyBorder="1" applyAlignment="1">
      <alignment horizontal="center" vertical="center"/>
    </xf>
    <xf numFmtId="37" fontId="8" fillId="0" borderId="8" xfId="1" applyNumberFormat="1" applyFont="1" applyBorder="1" applyAlignment="1">
      <alignment horizontal="center"/>
    </xf>
    <xf numFmtId="37" fontId="8" fillId="0" borderId="7" xfId="1" applyNumberFormat="1" applyFont="1" applyBorder="1" applyAlignment="1">
      <alignment horizontal="center"/>
    </xf>
    <xf numFmtId="37" fontId="8" fillId="0" borderId="7" xfId="1" applyNumberFormat="1" applyFont="1" applyBorder="1" applyAlignment="1">
      <alignment horizontal="center" vertical="center"/>
    </xf>
    <xf numFmtId="0" fontId="69" fillId="0" borderId="1" xfId="0" applyFont="1" applyBorder="1" applyAlignment="1">
      <alignment horizontal="center" vertical="center"/>
    </xf>
    <xf numFmtId="0" fontId="69" fillId="0" borderId="1" xfId="0" applyFont="1" applyBorder="1" applyAlignment="1">
      <alignment horizontal="left" vertical="center"/>
    </xf>
    <xf numFmtId="0" fontId="72" fillId="0" borderId="1" xfId="0" applyFont="1" applyBorder="1" applyAlignment="1">
      <alignment horizontal="center" vertical="center"/>
    </xf>
    <xf numFmtId="49" fontId="69" fillId="0" borderId="1" xfId="0" applyNumberFormat="1" applyFont="1" applyBorder="1" applyAlignment="1">
      <alignment horizontal="left" vertical="center"/>
    </xf>
    <xf numFmtId="0" fontId="72" fillId="0" borderId="1" xfId="0" applyFont="1" applyBorder="1" applyAlignment="1">
      <alignment horizontal="left" vertical="center"/>
    </xf>
    <xf numFmtId="0" fontId="72" fillId="0" borderId="0" xfId="0" applyFont="1" applyAlignment="1">
      <alignment horizontal="left" vertical="top" wrapText="1"/>
    </xf>
    <xf numFmtId="0" fontId="69" fillId="0" borderId="6" xfId="0" applyFont="1" applyBorder="1" applyAlignment="1">
      <alignment horizontal="center" vertical="center"/>
    </xf>
    <xf numFmtId="0" fontId="69" fillId="0" borderId="8" xfId="0" applyFont="1" applyBorder="1" applyAlignment="1">
      <alignment horizontal="center" vertical="center"/>
    </xf>
    <xf numFmtId="0" fontId="69" fillId="0" borderId="7" xfId="0" applyFont="1" applyBorder="1" applyAlignment="1">
      <alignment horizontal="center" vertical="center"/>
    </xf>
    <xf numFmtId="0" fontId="72" fillId="0" borderId="0" xfId="0" applyFont="1" applyAlignment="1">
      <alignment horizontal="left"/>
    </xf>
    <xf numFmtId="0" fontId="75" fillId="0" borderId="0" xfId="0" applyFont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69" fillId="0" borderId="3" xfId="0" applyFont="1" applyBorder="1" applyAlignment="1">
      <alignment horizontal="left" vertical="center"/>
    </xf>
    <xf numFmtId="0" fontId="69" fillId="0" borderId="4" xfId="0" applyFont="1" applyBorder="1" applyAlignment="1">
      <alignment horizontal="left" vertical="center"/>
    </xf>
    <xf numFmtId="0" fontId="69" fillId="0" borderId="5" xfId="0" applyFont="1" applyBorder="1" applyAlignment="1">
      <alignment horizontal="left" vertical="center"/>
    </xf>
    <xf numFmtId="0" fontId="69" fillId="0" borderId="16" xfId="0" applyFont="1" applyBorder="1" applyAlignment="1">
      <alignment horizontal="left" vertical="center"/>
    </xf>
    <xf numFmtId="0" fontId="69" fillId="0" borderId="11" xfId="0" applyFont="1" applyBorder="1" applyAlignment="1">
      <alignment horizontal="left" vertical="center"/>
    </xf>
    <xf numFmtId="0" fontId="69" fillId="0" borderId="17" xfId="0" applyFont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horizontal="center" vertical="top"/>
    </xf>
    <xf numFmtId="0" fontId="24" fillId="0" borderId="11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4" fillId="0" borderId="13" xfId="0" applyFont="1" applyBorder="1" applyAlignment="1">
      <alignment horizontal="center"/>
    </xf>
    <xf numFmtId="0" fontId="24" fillId="0" borderId="14" xfId="0" applyFont="1" applyBorder="1" applyAlignment="1">
      <alignment horizontal="center"/>
    </xf>
    <xf numFmtId="0" fontId="25" fillId="0" borderId="0" xfId="0" applyFont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0" fontId="20" fillId="0" borderId="16" xfId="0" applyFont="1" applyBorder="1" applyAlignment="1">
      <alignment horizontal="left"/>
    </xf>
    <xf numFmtId="0" fontId="20" fillId="0" borderId="11" xfId="0" applyFont="1" applyBorder="1" applyAlignment="1">
      <alignment horizontal="left"/>
    </xf>
    <xf numFmtId="0" fontId="21" fillId="0" borderId="4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42" fillId="0" borderId="0" xfId="0" applyFont="1" applyAlignment="1">
      <alignment horizontal="center" vertical="center"/>
    </xf>
    <xf numFmtId="0" fontId="20" fillId="0" borderId="13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70" fillId="0" borderId="0" xfId="0" applyFont="1" applyAlignment="1">
      <alignment horizontal="left"/>
    </xf>
    <xf numFmtId="0" fontId="70" fillId="0" borderId="14" xfId="0" applyFont="1" applyBorder="1" applyAlignment="1">
      <alignment horizontal="left"/>
    </xf>
    <xf numFmtId="0" fontId="22" fillId="0" borderId="15" xfId="0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0" fillId="0" borderId="3" xfId="0" applyFont="1" applyBorder="1" applyAlignment="1">
      <alignment horizontal="left"/>
    </xf>
    <xf numFmtId="0" fontId="20" fillId="0" borderId="4" xfId="0" applyFont="1" applyBorder="1" applyAlignment="1">
      <alignment horizontal="left"/>
    </xf>
    <xf numFmtId="0" fontId="24" fillId="0" borderId="4" xfId="0" applyFont="1" applyBorder="1" applyAlignment="1">
      <alignment horizontal="left"/>
    </xf>
    <xf numFmtId="0" fontId="24" fillId="0" borderId="0" xfId="0" applyFont="1" applyAlignment="1">
      <alignment horizontal="left"/>
    </xf>
    <xf numFmtId="0" fontId="18" fillId="0" borderId="0" xfId="0" applyFont="1" applyAlignment="1">
      <alignment horizontal="center" vertical="center"/>
    </xf>
    <xf numFmtId="0" fontId="74" fillId="0" borderId="0" xfId="0" applyFont="1" applyAlignment="1">
      <alignment horizontal="left"/>
    </xf>
    <xf numFmtId="0" fontId="74" fillId="0" borderId="0" xfId="0" applyFont="1" applyAlignment="1">
      <alignment horizontal="left" wrapText="1"/>
    </xf>
    <xf numFmtId="0" fontId="27" fillId="0" borderId="14" xfId="0" applyFont="1" applyBorder="1" applyAlignment="1">
      <alignment horizontal="center" vertical="top"/>
    </xf>
    <xf numFmtId="0" fontId="27" fillId="0" borderId="14" xfId="0" applyFont="1" applyBorder="1" applyAlignment="1">
      <alignment horizontal="center"/>
    </xf>
    <xf numFmtId="0" fontId="74" fillId="0" borderId="8" xfId="0" applyFont="1" applyBorder="1" applyAlignment="1">
      <alignment horizontal="left" vertical="center"/>
    </xf>
    <xf numFmtId="0" fontId="74" fillId="0" borderId="0" xfId="0" applyFont="1" applyAlignment="1">
      <alignment horizontal="left" vertical="top" wrapText="1"/>
    </xf>
    <xf numFmtId="0" fontId="74" fillId="0" borderId="14" xfId="0" applyFont="1" applyBorder="1" applyAlignment="1">
      <alignment horizontal="left" vertical="top" wrapText="1"/>
    </xf>
    <xf numFmtId="0" fontId="4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74" fillId="0" borderId="13" xfId="0" applyFont="1" applyBorder="1" applyAlignment="1">
      <alignment horizontal="left" vertical="top"/>
    </xf>
    <xf numFmtId="0" fontId="74" fillId="0" borderId="0" xfId="0" applyFont="1" applyAlignment="1">
      <alignment horizontal="left" vertical="top"/>
    </xf>
    <xf numFmtId="0" fontId="74" fillId="0" borderId="14" xfId="0" applyFont="1" applyBorder="1" applyAlignment="1">
      <alignment horizontal="left" vertical="top"/>
    </xf>
    <xf numFmtId="0" fontId="74" fillId="0" borderId="0" xfId="0" applyFont="1" applyAlignment="1">
      <alignment horizontal="left" vertical="center"/>
    </xf>
    <xf numFmtId="0" fontId="74" fillId="0" borderId="0" xfId="0" applyFont="1" applyAlignment="1">
      <alignment horizontal="center" vertical="top" wrapText="1"/>
    </xf>
    <xf numFmtId="0" fontId="38" fillId="0" borderId="0" xfId="0" applyFont="1" applyAlignment="1">
      <alignment horizontal="center" vertical="top"/>
    </xf>
    <xf numFmtId="0" fontId="38" fillId="0" borderId="14" xfId="0" applyFont="1" applyBorder="1" applyAlignment="1">
      <alignment horizontal="center" vertical="top"/>
    </xf>
    <xf numFmtId="0" fontId="27" fillId="0" borderId="13" xfId="0" applyFon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7" fillId="0" borderId="14" xfId="0" applyFont="1" applyBorder="1" applyAlignment="1">
      <alignment horizontal="left" vertical="center"/>
    </xf>
    <xf numFmtId="0" fontId="60" fillId="0" borderId="0" xfId="0" applyFont="1" applyAlignment="1">
      <alignment horizontal="left"/>
    </xf>
    <xf numFmtId="0" fontId="60" fillId="0" borderId="14" xfId="0" applyFont="1" applyBorder="1" applyAlignment="1">
      <alignment horizontal="left"/>
    </xf>
    <xf numFmtId="0" fontId="27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29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top" wrapText="1"/>
    </xf>
    <xf numFmtId="0" fontId="1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 vertical="center" wrapText="1"/>
    </xf>
    <xf numFmtId="49" fontId="20" fillId="0" borderId="4" xfId="0" applyNumberFormat="1" applyFont="1" applyBorder="1"/>
    <xf numFmtId="0" fontId="74" fillId="0" borderId="0" xfId="0" applyNumberFormat="1" applyFont="1" applyAlignment="1">
      <alignment vertical="center"/>
    </xf>
    <xf numFmtId="0" fontId="76" fillId="0" borderId="0" xfId="0" applyFont="1" applyAlignment="1">
      <alignment horizontal="left"/>
    </xf>
    <xf numFmtId="0" fontId="76" fillId="0" borderId="0" xfId="0" applyFont="1" applyAlignment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57150</xdr:rowOff>
    </xdr:from>
    <xdr:to>
      <xdr:col>6</xdr:col>
      <xdr:colOff>60143</xdr:colOff>
      <xdr:row>3</xdr:row>
      <xdr:rowOff>180975</xdr:rowOff>
    </xdr:to>
    <xdr:pic>
      <xdr:nvPicPr>
        <xdr:cNvPr id="2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66800" y="266700"/>
          <a:ext cx="526868" cy="628650"/>
        </a:xfrm>
        <a:prstGeom prst="rect">
          <a:avLst/>
        </a:prstGeom>
        <a:noFill/>
      </xdr:spPr>
    </xdr:pic>
    <xdr:clientData/>
  </xdr:twoCellAnchor>
  <xdr:twoCellAnchor>
    <xdr:from>
      <xdr:col>2</xdr:col>
      <xdr:colOff>28575</xdr:colOff>
      <xdr:row>4</xdr:row>
      <xdr:rowOff>47625</xdr:rowOff>
    </xdr:from>
    <xdr:to>
      <xdr:col>35</xdr:col>
      <xdr:colOff>180450</xdr:colOff>
      <xdr:row>4</xdr:row>
      <xdr:rowOff>47625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685800" y="971550"/>
          <a:ext cx="6771750" cy="0"/>
        </a:xfrm>
        <a:prstGeom prst="straightConnector1">
          <a:avLst/>
        </a:prstGeom>
        <a:noFill/>
        <a:ln w="41275" cmpd="dbl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76200</xdr:colOff>
      <xdr:row>81</xdr:row>
      <xdr:rowOff>57150</xdr:rowOff>
    </xdr:from>
    <xdr:to>
      <xdr:col>7</xdr:col>
      <xdr:colOff>31568</xdr:colOff>
      <xdr:row>83</xdr:row>
      <xdr:rowOff>180975</xdr:rowOff>
    </xdr:to>
    <xdr:pic>
      <xdr:nvPicPr>
        <xdr:cNvPr id="4" name="Picture 1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7300" y="15632430"/>
          <a:ext cx="549728" cy="59626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28575</xdr:colOff>
      <xdr:row>84</xdr:row>
      <xdr:rowOff>47625</xdr:rowOff>
    </xdr:from>
    <xdr:to>
      <xdr:col>35</xdr:col>
      <xdr:colOff>180450</xdr:colOff>
      <xdr:row>84</xdr:row>
      <xdr:rowOff>47625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ShapeType="1"/>
        </xdr:cNvSpPr>
      </xdr:nvSpPr>
      <xdr:spPr bwMode="auto">
        <a:xfrm>
          <a:off x="699135" y="16293465"/>
          <a:ext cx="6804135" cy="0"/>
        </a:xfrm>
        <a:prstGeom prst="straightConnector1">
          <a:avLst/>
        </a:prstGeom>
        <a:noFill/>
        <a:ln w="41275" cmpd="dbl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238126</xdr:colOff>
      <xdr:row>0</xdr:row>
      <xdr:rowOff>123826</xdr:rowOff>
    </xdr:from>
    <xdr:to>
      <xdr:col>1</xdr:col>
      <xdr:colOff>390525</xdr:colOff>
      <xdr:row>2</xdr:row>
      <xdr:rowOff>19050</xdr:rowOff>
    </xdr:to>
    <xdr:pic>
      <xdr:nvPicPr>
        <xdr:cNvPr id="2" name="Picture 1" descr="KONSEL HTM PTH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6" y="123826"/>
          <a:ext cx="457199" cy="4857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4</xdr:row>
      <xdr:rowOff>47625</xdr:rowOff>
    </xdr:from>
    <xdr:to>
      <xdr:col>28</xdr:col>
      <xdr:colOff>180450</xdr:colOff>
      <xdr:row>4</xdr:row>
      <xdr:rowOff>47625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666750" y="1000125"/>
          <a:ext cx="6295500" cy="0"/>
        </a:xfrm>
        <a:prstGeom prst="straightConnector1">
          <a:avLst/>
        </a:prstGeom>
        <a:noFill/>
        <a:ln w="41275" cmpd="dbl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152400</xdr:colOff>
      <xdr:row>1</xdr:row>
      <xdr:rowOff>57150</xdr:rowOff>
    </xdr:from>
    <xdr:to>
      <xdr:col>6</xdr:col>
      <xdr:colOff>60143</xdr:colOff>
      <xdr:row>3</xdr:row>
      <xdr:rowOff>180975</xdr:rowOff>
    </xdr:to>
    <xdr:pic>
      <xdr:nvPicPr>
        <xdr:cNvPr id="4" name="Picture 1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66800" y="266700"/>
          <a:ext cx="526868" cy="628650"/>
        </a:xfrm>
        <a:prstGeom prst="rect">
          <a:avLst/>
        </a:prstGeom>
        <a:noFill/>
      </xdr:spPr>
    </xdr:pic>
    <xdr:clientData/>
  </xdr:twoCellAnchor>
  <xdr:twoCellAnchor>
    <xdr:from>
      <xdr:col>2</xdr:col>
      <xdr:colOff>28575</xdr:colOff>
      <xdr:row>4</xdr:row>
      <xdr:rowOff>47625</xdr:rowOff>
    </xdr:from>
    <xdr:to>
      <xdr:col>30</xdr:col>
      <xdr:colOff>180450</xdr:colOff>
      <xdr:row>4</xdr:row>
      <xdr:rowOff>47625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ShapeType="1"/>
        </xdr:cNvSpPr>
      </xdr:nvSpPr>
      <xdr:spPr bwMode="auto">
        <a:xfrm>
          <a:off x="685800" y="971550"/>
          <a:ext cx="6686025" cy="0"/>
        </a:xfrm>
        <a:prstGeom prst="straightConnector1">
          <a:avLst/>
        </a:prstGeom>
        <a:noFill/>
        <a:ln w="41275" cmpd="dbl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76200</xdr:colOff>
      <xdr:row>86</xdr:row>
      <xdr:rowOff>57150</xdr:rowOff>
    </xdr:from>
    <xdr:to>
      <xdr:col>7</xdr:col>
      <xdr:colOff>31568</xdr:colOff>
      <xdr:row>88</xdr:row>
      <xdr:rowOff>180975</xdr:rowOff>
    </xdr:to>
    <xdr:pic>
      <xdr:nvPicPr>
        <xdr:cNvPr id="6" name="Picture 1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5840" y="16257270"/>
          <a:ext cx="549728" cy="59626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28575</xdr:colOff>
      <xdr:row>89</xdr:row>
      <xdr:rowOff>47625</xdr:rowOff>
    </xdr:from>
    <xdr:to>
      <xdr:col>30</xdr:col>
      <xdr:colOff>180450</xdr:colOff>
      <xdr:row>89</xdr:row>
      <xdr:rowOff>47625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ShapeType="1"/>
        </xdr:cNvSpPr>
      </xdr:nvSpPr>
      <xdr:spPr bwMode="auto">
        <a:xfrm>
          <a:off x="447675" y="16918305"/>
          <a:ext cx="7086075" cy="0"/>
        </a:xfrm>
        <a:prstGeom prst="straightConnector1">
          <a:avLst/>
        </a:prstGeom>
        <a:noFill/>
        <a:ln w="41275" cmpd="dbl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152400</xdr:colOff>
      <xdr:row>1</xdr:row>
      <xdr:rowOff>57150</xdr:rowOff>
    </xdr:from>
    <xdr:to>
      <xdr:col>6</xdr:col>
      <xdr:colOff>60143</xdr:colOff>
      <xdr:row>3</xdr:row>
      <xdr:rowOff>180975</xdr:rowOff>
    </xdr:to>
    <xdr:pic>
      <xdr:nvPicPr>
        <xdr:cNvPr id="8" name="Picture 15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66800" y="266700"/>
          <a:ext cx="526868" cy="628650"/>
        </a:xfrm>
        <a:prstGeom prst="rect">
          <a:avLst/>
        </a:prstGeom>
        <a:noFill/>
      </xdr:spPr>
    </xdr:pic>
    <xdr:clientData/>
  </xdr:twoCellAnchor>
  <xdr:twoCellAnchor>
    <xdr:from>
      <xdr:col>2</xdr:col>
      <xdr:colOff>28575</xdr:colOff>
      <xdr:row>4</xdr:row>
      <xdr:rowOff>47625</xdr:rowOff>
    </xdr:from>
    <xdr:to>
      <xdr:col>30</xdr:col>
      <xdr:colOff>180450</xdr:colOff>
      <xdr:row>4</xdr:row>
      <xdr:rowOff>47625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ShapeType="1"/>
        </xdr:cNvSpPr>
      </xdr:nvSpPr>
      <xdr:spPr bwMode="auto">
        <a:xfrm>
          <a:off x="685800" y="971550"/>
          <a:ext cx="6771750" cy="0"/>
        </a:xfrm>
        <a:prstGeom prst="straightConnector1">
          <a:avLst/>
        </a:prstGeom>
        <a:noFill/>
        <a:ln w="41275" cmpd="dbl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76200</xdr:colOff>
      <xdr:row>86</xdr:row>
      <xdr:rowOff>57150</xdr:rowOff>
    </xdr:from>
    <xdr:to>
      <xdr:col>7</xdr:col>
      <xdr:colOff>31568</xdr:colOff>
      <xdr:row>88</xdr:row>
      <xdr:rowOff>180975</xdr:rowOff>
    </xdr:to>
    <xdr:pic>
      <xdr:nvPicPr>
        <xdr:cNvPr id="10" name="Picture 15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5840" y="16257270"/>
          <a:ext cx="549728" cy="59626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28575</xdr:colOff>
      <xdr:row>89</xdr:row>
      <xdr:rowOff>47625</xdr:rowOff>
    </xdr:from>
    <xdr:to>
      <xdr:col>30</xdr:col>
      <xdr:colOff>180450</xdr:colOff>
      <xdr:row>89</xdr:row>
      <xdr:rowOff>47625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ShapeType="1"/>
        </xdr:cNvSpPr>
      </xdr:nvSpPr>
      <xdr:spPr bwMode="auto">
        <a:xfrm>
          <a:off x="447675" y="16918305"/>
          <a:ext cx="7086075" cy="0"/>
        </a:xfrm>
        <a:prstGeom prst="straightConnector1">
          <a:avLst/>
        </a:prstGeom>
        <a:noFill/>
        <a:ln w="41275" cmpd="dbl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123826</xdr:rowOff>
    </xdr:from>
    <xdr:to>
      <xdr:col>1</xdr:col>
      <xdr:colOff>457200</xdr:colOff>
      <xdr:row>2</xdr:row>
      <xdr:rowOff>142876</xdr:rowOff>
    </xdr:to>
    <xdr:pic>
      <xdr:nvPicPr>
        <xdr:cNvPr id="2" name="Picture 1" descr="KONSEL HTM PTH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23826"/>
          <a:ext cx="52387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142877</xdr:colOff>
      <xdr:row>0</xdr:row>
      <xdr:rowOff>104775</xdr:rowOff>
    </xdr:from>
    <xdr:to>
      <xdr:col>1</xdr:col>
      <xdr:colOff>597743</xdr:colOff>
      <xdr:row>7</xdr:row>
      <xdr:rowOff>19049</xdr:rowOff>
    </xdr:to>
    <xdr:pic>
      <xdr:nvPicPr>
        <xdr:cNvPr id="2" name="Picture 33" descr="KONSEL HTM PTH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8627" y="104775"/>
          <a:ext cx="454866" cy="5714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142877</xdr:colOff>
      <xdr:row>0</xdr:row>
      <xdr:rowOff>104775</xdr:rowOff>
    </xdr:from>
    <xdr:to>
      <xdr:col>1</xdr:col>
      <xdr:colOff>597743</xdr:colOff>
      <xdr:row>7</xdr:row>
      <xdr:rowOff>19049</xdr:rowOff>
    </xdr:to>
    <xdr:pic>
      <xdr:nvPicPr>
        <xdr:cNvPr id="2" name="Picture 33" descr="KONSEL HTM PTH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8627" y="104775"/>
          <a:ext cx="454866" cy="5714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142877</xdr:colOff>
      <xdr:row>0</xdr:row>
      <xdr:rowOff>104775</xdr:rowOff>
    </xdr:from>
    <xdr:to>
      <xdr:col>1</xdr:col>
      <xdr:colOff>597743</xdr:colOff>
      <xdr:row>7</xdr:row>
      <xdr:rowOff>19049</xdr:rowOff>
    </xdr:to>
    <xdr:pic>
      <xdr:nvPicPr>
        <xdr:cNvPr id="2" name="Picture 33" descr="KONSEL HTM PTH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8627" y="104775"/>
          <a:ext cx="454866" cy="5714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142877</xdr:colOff>
      <xdr:row>0</xdr:row>
      <xdr:rowOff>104775</xdr:rowOff>
    </xdr:from>
    <xdr:to>
      <xdr:col>1</xdr:col>
      <xdr:colOff>597743</xdr:colOff>
      <xdr:row>7</xdr:row>
      <xdr:rowOff>19049</xdr:rowOff>
    </xdr:to>
    <xdr:pic>
      <xdr:nvPicPr>
        <xdr:cNvPr id="2" name="Picture 33" descr="KONSEL HTM PTH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8627" y="104775"/>
          <a:ext cx="454866" cy="5714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142877</xdr:colOff>
      <xdr:row>0</xdr:row>
      <xdr:rowOff>104775</xdr:rowOff>
    </xdr:from>
    <xdr:to>
      <xdr:col>1</xdr:col>
      <xdr:colOff>597743</xdr:colOff>
      <xdr:row>7</xdr:row>
      <xdr:rowOff>19049</xdr:rowOff>
    </xdr:to>
    <xdr:pic>
      <xdr:nvPicPr>
        <xdr:cNvPr id="2" name="Picture 33" descr="KONSEL HTM PTH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8627" y="104775"/>
          <a:ext cx="454866" cy="5714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238126</xdr:colOff>
      <xdr:row>0</xdr:row>
      <xdr:rowOff>123826</xdr:rowOff>
    </xdr:from>
    <xdr:to>
      <xdr:col>1</xdr:col>
      <xdr:colOff>580264</xdr:colOff>
      <xdr:row>2</xdr:row>
      <xdr:rowOff>19050</xdr:rowOff>
    </xdr:to>
    <xdr:pic>
      <xdr:nvPicPr>
        <xdr:cNvPr id="2" name="Picture 1" descr="KONSEL HTM PTH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6" y="123826"/>
          <a:ext cx="589788" cy="4857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142877</xdr:colOff>
      <xdr:row>0</xdr:row>
      <xdr:rowOff>104775</xdr:rowOff>
    </xdr:from>
    <xdr:to>
      <xdr:col>1</xdr:col>
      <xdr:colOff>597743</xdr:colOff>
      <xdr:row>7</xdr:row>
      <xdr:rowOff>19049</xdr:rowOff>
    </xdr:to>
    <xdr:pic>
      <xdr:nvPicPr>
        <xdr:cNvPr id="3" name="Picture 33" descr="KONSEL HTM PTH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0527" y="104775"/>
          <a:ext cx="454866" cy="5714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OMINFO%202022\FORMAT%20SPPD%20KOMINFO\SPPD%20Kolono%20Timu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PD OK"/>
      <sheetName val="SPPD Sekda"/>
      <sheetName val="Rony"/>
      <sheetName val="rian"/>
      <sheetName val="yosi"/>
      <sheetName val="SPT"/>
      <sheetName val="SPT SEKDA"/>
      <sheetName val="Sheet2"/>
    </sheetNames>
    <sheetDataSet>
      <sheetData sheetId="0"/>
      <sheetData sheetId="1"/>
      <sheetData sheetId="2">
        <row r="40">
          <cell r="L40" t="str">
            <v xml:space="preserve">Yang memberi Perintah </v>
          </cell>
        </row>
      </sheetData>
      <sheetData sheetId="3">
        <row r="14">
          <cell r="K14" t="str">
            <v>GRADIANTO GIOVANNI TAMBURAKA, S, Ik</v>
          </cell>
        </row>
      </sheetData>
      <sheetData sheetId="4">
        <row r="14">
          <cell r="K14" t="str">
            <v>YOSI FIANDA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BV135"/>
  <sheetViews>
    <sheetView topLeftCell="A13" workbookViewId="0">
      <selection activeCell="W34" sqref="W34"/>
    </sheetView>
  </sheetViews>
  <sheetFormatPr defaultColWidth="9.140625" defaultRowHeight="16.5" x14ac:dyDescent="0.3"/>
  <cols>
    <col min="1" max="1" width="9.140625" style="135"/>
    <col min="2" max="2" width="0.7109375" style="135" customWidth="1"/>
    <col min="3" max="3" width="3.85546875" style="135" customWidth="1"/>
    <col min="4" max="4" width="3.5703125" style="135" customWidth="1"/>
    <col min="5" max="59" width="2.85546875" style="135" customWidth="1"/>
    <col min="60" max="16384" width="9.140625" style="135"/>
  </cols>
  <sheetData>
    <row r="2" spans="3:74" ht="19.5" customHeight="1" x14ac:dyDescent="0.3">
      <c r="F2" s="289" t="s">
        <v>385</v>
      </c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  <c r="AC2" s="289"/>
      <c r="AD2" s="289"/>
      <c r="AE2" s="289"/>
      <c r="AF2" s="289"/>
      <c r="AG2" s="289"/>
      <c r="AH2" s="289"/>
      <c r="AI2" s="289"/>
      <c r="AJ2" s="289"/>
      <c r="AK2" s="289"/>
      <c r="AO2" s="135" t="s">
        <v>446</v>
      </c>
      <c r="AX2" s="135" t="s">
        <v>454</v>
      </c>
    </row>
    <row r="3" spans="3:74" ht="20.25" x14ac:dyDescent="0.3">
      <c r="F3" s="289" t="s">
        <v>559</v>
      </c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O3" s="242" t="s">
        <v>447</v>
      </c>
      <c r="AX3" s="135" t="s">
        <v>455</v>
      </c>
      <c r="BJ3" s="137"/>
      <c r="BK3" s="290" t="s">
        <v>388</v>
      </c>
      <c r="BL3" s="291"/>
      <c r="BM3" s="291"/>
      <c r="BN3" s="291"/>
      <c r="BO3" s="291"/>
      <c r="BP3" s="291"/>
      <c r="BQ3" s="291"/>
      <c r="BR3" s="291"/>
      <c r="BS3" s="291"/>
      <c r="BT3" s="291"/>
      <c r="BU3" s="291"/>
      <c r="BV3" s="292"/>
    </row>
    <row r="4" spans="3:74" x14ac:dyDescent="0.3">
      <c r="F4" s="293" t="s">
        <v>389</v>
      </c>
      <c r="G4" s="293"/>
      <c r="H4" s="293"/>
      <c r="I4" s="293"/>
      <c r="J4" s="293"/>
      <c r="K4" s="293"/>
      <c r="L4" s="293"/>
      <c r="M4" s="293"/>
      <c r="N4" s="293"/>
      <c r="O4" s="293"/>
      <c r="P4" s="293"/>
      <c r="Q4" s="293"/>
      <c r="R4" s="293"/>
      <c r="S4" s="293"/>
      <c r="T4" s="293"/>
      <c r="U4" s="293"/>
      <c r="V4" s="293"/>
      <c r="W4" s="293"/>
      <c r="X4" s="293"/>
      <c r="Y4" s="293"/>
      <c r="Z4" s="293"/>
      <c r="AA4" s="293"/>
      <c r="AB4" s="293"/>
      <c r="AC4" s="293"/>
      <c r="AD4" s="293"/>
      <c r="AE4" s="293"/>
      <c r="AF4" s="293"/>
      <c r="AG4" s="293"/>
      <c r="AH4" s="293"/>
      <c r="AI4" s="293"/>
      <c r="AJ4" s="293"/>
      <c r="AK4" s="293"/>
      <c r="AO4" s="138" t="s">
        <v>560</v>
      </c>
      <c r="BJ4" s="137"/>
      <c r="BK4" s="290"/>
      <c r="BL4" s="291"/>
      <c r="BM4" s="291"/>
      <c r="BN4" s="291"/>
      <c r="BO4" s="291"/>
      <c r="BP4" s="291"/>
      <c r="BQ4" s="291"/>
      <c r="BR4" s="291"/>
      <c r="BS4" s="291"/>
      <c r="BT4" s="291"/>
      <c r="BU4" s="291"/>
      <c r="BV4" s="292"/>
    </row>
    <row r="5" spans="3:74" x14ac:dyDescent="0.3">
      <c r="C5" s="139"/>
      <c r="AO5" s="243" t="s">
        <v>448</v>
      </c>
    </row>
    <row r="6" spans="3:74" x14ac:dyDescent="0.3">
      <c r="C6" s="139"/>
      <c r="AO6" s="136" t="s">
        <v>392</v>
      </c>
      <c r="BA6" s="140"/>
    </row>
    <row r="7" spans="3:74" ht="18.75" x14ac:dyDescent="0.3">
      <c r="C7" s="294" t="s">
        <v>117</v>
      </c>
      <c r="D7" s="294"/>
      <c r="E7" s="294"/>
      <c r="F7" s="294"/>
      <c r="G7" s="294"/>
      <c r="H7" s="294"/>
      <c r="I7" s="294"/>
      <c r="J7" s="294"/>
      <c r="K7" s="294"/>
      <c r="L7" s="294"/>
      <c r="M7" s="294"/>
      <c r="N7" s="294"/>
      <c r="O7" s="294"/>
      <c r="P7" s="294"/>
      <c r="Q7" s="294"/>
      <c r="R7" s="294"/>
      <c r="S7" s="294"/>
      <c r="T7" s="294"/>
      <c r="U7" s="294"/>
      <c r="V7" s="294"/>
      <c r="W7" s="294"/>
      <c r="X7" s="294"/>
      <c r="Y7" s="294"/>
      <c r="Z7" s="294"/>
      <c r="AA7" s="294"/>
      <c r="AB7" s="294"/>
      <c r="AC7" s="294"/>
      <c r="AD7" s="294"/>
      <c r="AE7" s="294"/>
      <c r="AF7" s="294"/>
      <c r="AG7" s="294"/>
      <c r="AH7" s="294"/>
      <c r="AI7" s="294"/>
      <c r="AJ7" s="294"/>
      <c r="AO7" s="138" t="s">
        <v>394</v>
      </c>
    </row>
    <row r="8" spans="3:74" ht="21.75" customHeight="1" x14ac:dyDescent="0.3"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202" t="s">
        <v>607</v>
      </c>
      <c r="O8" s="139"/>
      <c r="P8" s="139"/>
      <c r="Q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O8" s="138" t="s">
        <v>405</v>
      </c>
      <c r="BA8" s="141"/>
      <c r="BC8" s="135" t="s">
        <v>454</v>
      </c>
    </row>
    <row r="9" spans="3:74" x14ac:dyDescent="0.3">
      <c r="C9" s="142"/>
      <c r="AO9" s="138" t="s">
        <v>445</v>
      </c>
      <c r="BC9" s="135" t="s">
        <v>455</v>
      </c>
    </row>
    <row r="10" spans="3:74" ht="18.75" x14ac:dyDescent="0.3">
      <c r="C10" s="165" t="s">
        <v>399</v>
      </c>
      <c r="D10" s="165" t="s">
        <v>400</v>
      </c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6"/>
      <c r="AG10" s="166"/>
      <c r="AH10" s="166"/>
      <c r="AI10" s="166"/>
      <c r="AJ10" s="166"/>
      <c r="AO10" s="287" t="s">
        <v>561</v>
      </c>
      <c r="AP10" s="288"/>
      <c r="AQ10" s="288"/>
      <c r="AR10" s="288"/>
      <c r="AS10" s="288"/>
      <c r="AT10" s="288"/>
      <c r="AU10" s="288"/>
      <c r="AV10" s="288"/>
      <c r="AW10" s="288"/>
      <c r="AX10" s="288"/>
      <c r="AY10" s="288"/>
    </row>
    <row r="11" spans="3:74" ht="20.25" customHeight="1" x14ac:dyDescent="0.3">
      <c r="C11" s="165"/>
      <c r="D11" s="166" t="s">
        <v>14</v>
      </c>
      <c r="E11" s="167" t="s">
        <v>402</v>
      </c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7"/>
      <c r="AI11" s="167"/>
      <c r="AJ11" s="167"/>
      <c r="AO11" s="243" t="s">
        <v>562</v>
      </c>
    </row>
    <row r="12" spans="3:74" ht="18.75" x14ac:dyDescent="0.3">
      <c r="C12" s="166"/>
      <c r="D12" s="166" t="s">
        <v>18</v>
      </c>
      <c r="E12" s="295" t="s">
        <v>403</v>
      </c>
      <c r="F12" s="295"/>
      <c r="G12" s="295"/>
      <c r="H12" s="295"/>
      <c r="I12" s="295"/>
      <c r="J12" s="295"/>
      <c r="K12" s="295"/>
      <c r="L12" s="295"/>
      <c r="M12" s="295"/>
      <c r="N12" s="295"/>
      <c r="O12" s="295"/>
      <c r="P12" s="295"/>
      <c r="Q12" s="295"/>
      <c r="R12" s="295"/>
      <c r="S12" s="295"/>
      <c r="T12" s="295"/>
      <c r="U12" s="295"/>
      <c r="V12" s="295"/>
      <c r="W12" s="295"/>
      <c r="X12" s="295"/>
      <c r="Y12" s="295"/>
      <c r="Z12" s="295"/>
      <c r="AA12" s="295"/>
      <c r="AB12" s="295"/>
      <c r="AC12" s="295"/>
      <c r="AD12" s="295"/>
      <c r="AE12" s="295"/>
      <c r="AF12" s="295"/>
      <c r="AG12" s="295"/>
      <c r="AH12" s="295"/>
      <c r="AI12" s="295"/>
      <c r="AJ12" s="295"/>
      <c r="AO12" s="136" t="s">
        <v>392</v>
      </c>
    </row>
    <row r="13" spans="3:74" ht="18.75" x14ac:dyDescent="0.3">
      <c r="C13" s="166"/>
      <c r="D13" s="166"/>
      <c r="E13" s="295"/>
      <c r="F13" s="295"/>
      <c r="G13" s="295"/>
      <c r="H13" s="295"/>
      <c r="I13" s="295"/>
      <c r="J13" s="295"/>
      <c r="K13" s="295"/>
      <c r="L13" s="295"/>
      <c r="M13" s="295"/>
      <c r="N13" s="295"/>
      <c r="O13" s="295"/>
      <c r="P13" s="295"/>
      <c r="Q13" s="295"/>
      <c r="R13" s="295"/>
      <c r="S13" s="295"/>
      <c r="T13" s="295"/>
      <c r="U13" s="295"/>
      <c r="V13" s="295"/>
      <c r="W13" s="295"/>
      <c r="X13" s="295"/>
      <c r="Y13" s="295"/>
      <c r="Z13" s="295"/>
      <c r="AA13" s="295"/>
      <c r="AB13" s="295"/>
      <c r="AC13" s="295"/>
      <c r="AD13" s="295"/>
      <c r="AE13" s="295"/>
      <c r="AF13" s="295"/>
      <c r="AG13" s="295"/>
      <c r="AH13" s="295"/>
      <c r="AI13" s="295"/>
      <c r="AJ13" s="295"/>
      <c r="AO13" s="138" t="s">
        <v>394</v>
      </c>
    </row>
    <row r="14" spans="3:74" ht="18.75" hidden="1" x14ac:dyDescent="0.3">
      <c r="C14" s="166"/>
      <c r="D14" s="166" t="s">
        <v>22</v>
      </c>
      <c r="E14" s="166" t="s">
        <v>632</v>
      </c>
      <c r="F14" s="166"/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  <c r="AH14" s="166"/>
      <c r="AI14" s="166"/>
      <c r="AJ14" s="166"/>
      <c r="AO14" s="141"/>
    </row>
    <row r="15" spans="3:74" ht="18.75" hidden="1" x14ac:dyDescent="0.3">
      <c r="C15" s="166"/>
      <c r="D15" s="166"/>
      <c r="E15" s="166" t="s">
        <v>633</v>
      </c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  <c r="AH15" s="166"/>
      <c r="AI15" s="166"/>
      <c r="AJ15" s="166"/>
      <c r="AO15" s="141"/>
    </row>
    <row r="16" spans="3:74" ht="18.75" x14ac:dyDescent="0.3">
      <c r="C16" s="165" t="s">
        <v>203</v>
      </c>
      <c r="D16" s="165" t="s">
        <v>404</v>
      </c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166"/>
      <c r="AI16" s="166"/>
      <c r="AJ16" s="166"/>
      <c r="AO16" s="138" t="s">
        <v>405</v>
      </c>
    </row>
    <row r="17" spans="3:73" ht="18.75" x14ac:dyDescent="0.3">
      <c r="C17" s="166"/>
      <c r="D17" s="166"/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6"/>
      <c r="AJ17" s="166"/>
      <c r="AO17" s="138"/>
      <c r="BB17" s="136" t="s">
        <v>387</v>
      </c>
    </row>
    <row r="18" spans="3:73" ht="18.75" x14ac:dyDescent="0.3">
      <c r="C18" s="166"/>
      <c r="D18" s="187" t="s">
        <v>406</v>
      </c>
      <c r="E18" s="296" t="s">
        <v>456</v>
      </c>
      <c r="F18" s="297"/>
      <c r="G18" s="297"/>
      <c r="H18" s="297"/>
      <c r="I18" s="297"/>
      <c r="J18" s="297"/>
      <c r="K18" s="297"/>
      <c r="L18" s="297"/>
      <c r="M18" s="297"/>
      <c r="N18" s="297"/>
      <c r="O18" s="297"/>
      <c r="P18" s="297"/>
      <c r="Q18" s="297"/>
      <c r="R18" s="296" t="s">
        <v>120</v>
      </c>
      <c r="S18" s="297"/>
      <c r="T18" s="297"/>
      <c r="U18" s="297"/>
      <c r="V18" s="297"/>
      <c r="W18" s="297"/>
      <c r="X18" s="297"/>
      <c r="Y18" s="297"/>
      <c r="Z18" s="297"/>
      <c r="AA18" s="297"/>
      <c r="AB18" s="297"/>
      <c r="AC18" s="297"/>
      <c r="AD18" s="297"/>
      <c r="AE18" s="297"/>
      <c r="AF18" s="253"/>
      <c r="AG18" s="253"/>
      <c r="AH18" s="296" t="s">
        <v>585</v>
      </c>
      <c r="AI18" s="297"/>
      <c r="AJ18" s="298"/>
      <c r="AO18" s="138" t="s">
        <v>563</v>
      </c>
      <c r="BB18" s="138" t="s">
        <v>391</v>
      </c>
    </row>
    <row r="19" spans="3:73" ht="18.75" x14ac:dyDescent="0.3">
      <c r="C19" s="166"/>
      <c r="D19" s="168"/>
      <c r="E19" s="169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9"/>
      <c r="S19" s="166"/>
      <c r="T19" s="166"/>
      <c r="U19" s="166"/>
      <c r="V19" s="166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72"/>
      <c r="AI19" s="166"/>
      <c r="AJ19" s="170"/>
    </row>
    <row r="20" spans="3:73" ht="18.75" x14ac:dyDescent="0.3">
      <c r="C20" s="166"/>
      <c r="D20" s="168">
        <v>1</v>
      </c>
      <c r="E20" s="173" t="s">
        <v>460</v>
      </c>
      <c r="F20" s="227"/>
      <c r="G20" s="227"/>
      <c r="H20" s="227"/>
      <c r="I20" s="227"/>
      <c r="J20" s="227"/>
      <c r="K20" s="227"/>
      <c r="L20" s="227"/>
      <c r="M20" s="227"/>
      <c r="N20" s="227"/>
      <c r="O20" s="227"/>
      <c r="P20" s="227"/>
      <c r="Q20" s="227"/>
      <c r="R20" s="299" t="s">
        <v>602</v>
      </c>
      <c r="S20" s="300"/>
      <c r="T20" s="300"/>
      <c r="U20" s="300"/>
      <c r="V20" s="300"/>
      <c r="W20" s="300"/>
      <c r="X20" s="300"/>
      <c r="Y20" s="300"/>
      <c r="Z20" s="300"/>
      <c r="AA20" s="300"/>
      <c r="AB20" s="300"/>
      <c r="AC20" s="300"/>
      <c r="AD20" s="300"/>
      <c r="AE20" s="300"/>
      <c r="AF20" s="254"/>
      <c r="AG20" s="254"/>
      <c r="AH20" s="172"/>
      <c r="AI20" s="166"/>
      <c r="AJ20" s="170"/>
      <c r="AO20" s="136" t="str">
        <f>[1]rian!K14</f>
        <v>GRADIANTO GIOVANNI TAMBURAKA, S, Ik</v>
      </c>
      <c r="AY20" s="137"/>
      <c r="AZ20" s="290" t="s">
        <v>408</v>
      </c>
      <c r="BA20" s="291"/>
      <c r="BB20" s="291"/>
      <c r="BC20" s="291"/>
      <c r="BD20" s="291"/>
      <c r="BE20" s="291"/>
      <c r="BF20" s="291"/>
      <c r="BG20" s="291"/>
      <c r="BH20" s="291"/>
      <c r="BI20" s="291"/>
      <c r="BJ20" s="292"/>
    </row>
    <row r="21" spans="3:73" ht="18.75" x14ac:dyDescent="0.3">
      <c r="C21" s="166"/>
      <c r="D21" s="168"/>
      <c r="E21" s="169" t="s">
        <v>447</v>
      </c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299" t="s">
        <v>603</v>
      </c>
      <c r="S21" s="286"/>
      <c r="T21" s="286"/>
      <c r="U21" s="286"/>
      <c r="V21" s="286"/>
      <c r="W21" s="286"/>
      <c r="X21" s="286"/>
      <c r="Y21" s="286"/>
      <c r="Z21" s="286"/>
      <c r="AA21" s="286"/>
      <c r="AB21" s="286"/>
      <c r="AC21" s="286"/>
      <c r="AD21" s="286"/>
      <c r="AE21" s="286"/>
      <c r="AF21" s="252"/>
      <c r="AG21" s="252"/>
      <c r="AH21" s="172"/>
      <c r="AI21" s="166"/>
      <c r="AJ21" s="170"/>
      <c r="AO21" s="136" t="s">
        <v>392</v>
      </c>
      <c r="AY21" s="137"/>
      <c r="AZ21" s="290"/>
      <c r="BA21" s="291"/>
      <c r="BB21" s="291"/>
      <c r="BC21" s="291"/>
      <c r="BD21" s="291"/>
      <c r="BE21" s="291"/>
      <c r="BF21" s="291"/>
      <c r="BG21" s="291"/>
      <c r="BH21" s="291"/>
      <c r="BI21" s="291"/>
      <c r="BJ21" s="292"/>
    </row>
    <row r="22" spans="3:73" ht="18.75" hidden="1" x14ac:dyDescent="0.3">
      <c r="C22" s="166"/>
      <c r="D22" s="168"/>
      <c r="E22" s="169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9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1"/>
      <c r="AF22" s="171"/>
      <c r="AG22" s="171"/>
      <c r="AH22" s="172"/>
      <c r="AI22" s="166"/>
      <c r="AJ22" s="170"/>
      <c r="AO22" s="138" t="s">
        <v>394</v>
      </c>
      <c r="AY22" s="137"/>
      <c r="AZ22" s="143"/>
      <c r="BJ22" s="137"/>
    </row>
    <row r="23" spans="3:73" ht="18.75" hidden="1" x14ac:dyDescent="0.3">
      <c r="C23" s="166"/>
      <c r="D23" s="168"/>
      <c r="E23" s="169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84"/>
      <c r="S23" s="185"/>
      <c r="T23" s="185"/>
      <c r="U23" s="185"/>
      <c r="V23" s="185"/>
      <c r="W23" s="185"/>
      <c r="X23" s="185"/>
      <c r="Y23" s="185"/>
      <c r="Z23" s="185"/>
      <c r="AA23" s="185"/>
      <c r="AB23" s="185"/>
      <c r="AC23" s="185"/>
      <c r="AD23" s="185"/>
      <c r="AE23" s="185"/>
      <c r="AF23" s="185"/>
      <c r="AG23" s="185"/>
      <c r="AH23" s="172"/>
      <c r="AI23" s="166"/>
      <c r="AJ23" s="170"/>
      <c r="AO23" s="136" t="str">
        <f>[1]yosi!K14</f>
        <v>YOSI FIANDA</v>
      </c>
      <c r="AY23" s="137"/>
      <c r="AZ23" s="290" t="s">
        <v>409</v>
      </c>
      <c r="BA23" s="291"/>
      <c r="BB23" s="291"/>
      <c r="BC23" s="291"/>
      <c r="BD23" s="291"/>
      <c r="BE23" s="291"/>
      <c r="BF23" s="291"/>
      <c r="BG23" s="291"/>
      <c r="BH23" s="291"/>
      <c r="BI23" s="291"/>
      <c r="BJ23" s="292"/>
    </row>
    <row r="24" spans="3:73" ht="18.75" hidden="1" x14ac:dyDescent="0.3">
      <c r="C24" s="166"/>
      <c r="D24" s="168"/>
      <c r="E24" s="173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84"/>
      <c r="S24" s="185"/>
      <c r="T24" s="185"/>
      <c r="U24" s="185"/>
      <c r="V24" s="185"/>
      <c r="W24" s="185"/>
      <c r="X24" s="185"/>
      <c r="Y24" s="185"/>
      <c r="Z24" s="185"/>
      <c r="AA24" s="185"/>
      <c r="AB24" s="185"/>
      <c r="AC24" s="185"/>
      <c r="AD24" s="185"/>
      <c r="AE24" s="185"/>
      <c r="AF24" s="185"/>
      <c r="AG24" s="185"/>
      <c r="AH24" s="172"/>
      <c r="AI24" s="166"/>
      <c r="AJ24" s="170"/>
      <c r="AO24" s="138"/>
      <c r="AY24" s="137"/>
      <c r="AZ24" s="290"/>
      <c r="BA24" s="291"/>
      <c r="BB24" s="291"/>
      <c r="BC24" s="291"/>
      <c r="BD24" s="291"/>
      <c r="BE24" s="291"/>
      <c r="BF24" s="291"/>
      <c r="BG24" s="291"/>
      <c r="BH24" s="291"/>
      <c r="BI24" s="291"/>
      <c r="BJ24" s="292"/>
    </row>
    <row r="25" spans="3:73" ht="18.75" hidden="1" x14ac:dyDescent="0.3">
      <c r="C25" s="166"/>
      <c r="D25" s="168"/>
      <c r="E25" s="173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84"/>
      <c r="S25" s="185"/>
      <c r="T25" s="185"/>
      <c r="U25" s="185"/>
      <c r="V25" s="185"/>
      <c r="W25" s="185"/>
      <c r="X25" s="185"/>
      <c r="Y25" s="185"/>
      <c r="Z25" s="185"/>
      <c r="AA25" s="185"/>
      <c r="AB25" s="185"/>
      <c r="AC25" s="185"/>
      <c r="AD25" s="185"/>
      <c r="AE25" s="185"/>
      <c r="AF25" s="185"/>
      <c r="AG25" s="185"/>
      <c r="AH25" s="172"/>
      <c r="AI25" s="166"/>
      <c r="AJ25" s="170"/>
      <c r="AO25" s="138"/>
      <c r="AU25" s="301" t="s">
        <v>446</v>
      </c>
      <c r="AV25" s="302"/>
      <c r="AW25" s="302"/>
      <c r="AX25" s="302"/>
      <c r="AY25" s="302"/>
      <c r="AZ25" s="302"/>
      <c r="BA25" s="302"/>
      <c r="BB25" s="302"/>
      <c r="BC25" s="302"/>
      <c r="BD25" s="302"/>
      <c r="BE25" s="303"/>
      <c r="BF25" s="200"/>
      <c r="BG25" s="200"/>
      <c r="BH25" s="200"/>
      <c r="BI25" s="200"/>
      <c r="BJ25" s="201"/>
    </row>
    <row r="26" spans="3:73" ht="18.75" hidden="1" x14ac:dyDescent="0.3">
      <c r="C26" s="166"/>
      <c r="D26" s="168"/>
      <c r="E26" s="169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299"/>
      <c r="S26" s="286"/>
      <c r="T26" s="286"/>
      <c r="U26" s="286"/>
      <c r="V26" s="286"/>
      <c r="W26" s="286"/>
      <c r="X26" s="286"/>
      <c r="Y26" s="286"/>
      <c r="Z26" s="286"/>
      <c r="AA26" s="286"/>
      <c r="AB26" s="286"/>
      <c r="AC26" s="286"/>
      <c r="AD26" s="286"/>
      <c r="AE26" s="286"/>
      <c r="AF26" s="252"/>
      <c r="AG26" s="252"/>
      <c r="AH26" s="172"/>
      <c r="AI26" s="166"/>
      <c r="AJ26" s="170"/>
      <c r="AO26" s="138"/>
      <c r="AU26" s="225" t="s">
        <v>447</v>
      </c>
      <c r="AY26" s="137"/>
      <c r="AZ26" s="241"/>
      <c r="BA26" s="200"/>
      <c r="BB26" s="200"/>
      <c r="BC26" s="200"/>
      <c r="BD26" s="200"/>
      <c r="BE26" s="200"/>
      <c r="BF26" s="200"/>
      <c r="BG26" s="200"/>
      <c r="BH26" s="200"/>
      <c r="BI26" s="200"/>
      <c r="BJ26" s="201"/>
    </row>
    <row r="27" spans="3:73" ht="18.75" hidden="1" x14ac:dyDescent="0.3">
      <c r="C27" s="166"/>
      <c r="D27" s="168"/>
      <c r="E27" s="169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9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  <c r="AF27" s="166"/>
      <c r="AG27" s="166"/>
      <c r="AH27" s="172"/>
      <c r="AI27" s="166"/>
      <c r="AJ27" s="170"/>
      <c r="AO27" s="136"/>
      <c r="AY27" s="137"/>
      <c r="AZ27" s="143"/>
      <c r="BJ27" s="137"/>
    </row>
    <row r="28" spans="3:73" ht="18.75" x14ac:dyDescent="0.3">
      <c r="C28" s="166"/>
      <c r="D28" s="174"/>
      <c r="E28" s="175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8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80"/>
      <c r="AI28" s="176"/>
      <c r="AJ28" s="177"/>
    </row>
    <row r="29" spans="3:73" ht="18.75" x14ac:dyDescent="0.3">
      <c r="C29" s="166"/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6"/>
      <c r="AC29" s="166"/>
      <c r="AD29" s="166"/>
      <c r="AE29" s="166"/>
      <c r="AF29" s="166"/>
      <c r="AG29" s="166"/>
      <c r="AH29" s="166"/>
      <c r="AI29" s="166"/>
      <c r="AJ29" s="166"/>
      <c r="AO29" s="295" t="s">
        <v>564</v>
      </c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95"/>
      <c r="BB29" s="295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95"/>
      <c r="BO29" s="295"/>
      <c r="BP29" s="295"/>
      <c r="BQ29" s="295"/>
      <c r="BR29" s="295"/>
      <c r="BS29" s="295"/>
      <c r="BT29" s="295"/>
      <c r="BU29" s="295"/>
    </row>
    <row r="30" spans="3:73" ht="18.75" x14ac:dyDescent="0.3">
      <c r="C30" s="165" t="s">
        <v>223</v>
      </c>
      <c r="D30" s="165" t="s">
        <v>410</v>
      </c>
      <c r="E30" s="166"/>
      <c r="F30" s="166"/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  <c r="AA30" s="166"/>
      <c r="AB30" s="166"/>
      <c r="AC30" s="166"/>
      <c r="AD30" s="166"/>
      <c r="AE30" s="166"/>
      <c r="AF30" s="166"/>
      <c r="AG30" s="166"/>
      <c r="AH30" s="166"/>
      <c r="AI30" s="166"/>
      <c r="AJ30" s="166"/>
      <c r="AO30" s="295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95"/>
      <c r="BB30" s="295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95"/>
      <c r="BO30" s="295"/>
      <c r="BP30" s="295"/>
      <c r="BQ30" s="295"/>
      <c r="BR30" s="295"/>
      <c r="BS30" s="295"/>
      <c r="BT30" s="295"/>
      <c r="BU30" s="295"/>
    </row>
    <row r="31" spans="3:73" ht="18" customHeight="1" x14ac:dyDescent="0.3">
      <c r="C31" s="166"/>
      <c r="D31" s="285" t="s">
        <v>643</v>
      </c>
      <c r="E31" s="285"/>
      <c r="F31" s="285"/>
      <c r="G31" s="285"/>
      <c r="H31" s="285"/>
      <c r="I31" s="285"/>
      <c r="J31" s="285"/>
      <c r="K31" s="285"/>
      <c r="L31" s="285"/>
      <c r="M31" s="285"/>
      <c r="N31" s="285"/>
      <c r="O31" s="285"/>
      <c r="P31" s="285"/>
      <c r="Q31" s="285"/>
      <c r="R31" s="285"/>
      <c r="S31" s="285"/>
      <c r="T31" s="285"/>
      <c r="U31" s="285"/>
      <c r="V31" s="285"/>
      <c r="W31" s="285"/>
      <c r="X31" s="285"/>
      <c r="Y31" s="166"/>
      <c r="Z31" s="166"/>
      <c r="AA31" s="166"/>
      <c r="AB31" s="166"/>
      <c r="AC31" s="166"/>
      <c r="AD31" s="166"/>
      <c r="AE31" s="166"/>
      <c r="AF31" s="166"/>
      <c r="AG31" s="166"/>
      <c r="AH31" s="166"/>
      <c r="AI31" s="166"/>
      <c r="AJ31" s="166"/>
      <c r="AO31" s="286" t="s">
        <v>565</v>
      </c>
      <c r="AP31" s="286"/>
      <c r="AQ31" s="286"/>
      <c r="AR31" s="286"/>
      <c r="AS31" s="286"/>
      <c r="AT31" s="286"/>
      <c r="AU31" s="286"/>
      <c r="AV31" s="286"/>
      <c r="AW31" s="286"/>
      <c r="AX31" s="286"/>
      <c r="AY31" s="286"/>
      <c r="AZ31" s="286"/>
      <c r="BA31" s="286"/>
      <c r="BB31" s="286"/>
      <c r="BC31" s="286"/>
      <c r="BD31" s="286"/>
      <c r="BE31" s="286"/>
      <c r="BF31" s="286"/>
    </row>
    <row r="32" spans="3:73" ht="18" customHeight="1" x14ac:dyDescent="0.3">
      <c r="C32" s="165"/>
      <c r="D32" s="282" t="s">
        <v>644</v>
      </c>
      <c r="E32" s="282"/>
      <c r="F32" s="282"/>
      <c r="G32" s="282"/>
      <c r="H32" s="282"/>
      <c r="I32" s="282"/>
      <c r="J32" s="282"/>
      <c r="K32" s="282"/>
      <c r="L32" s="282"/>
      <c r="M32" s="282"/>
      <c r="N32" s="282"/>
      <c r="O32" s="282"/>
      <c r="P32" s="282"/>
      <c r="Q32" s="282"/>
      <c r="R32" s="282"/>
      <c r="S32" s="282"/>
      <c r="T32" s="282"/>
      <c r="U32" s="282"/>
      <c r="V32" s="282"/>
      <c r="W32" s="282"/>
      <c r="X32" s="282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T32" s="284" t="s">
        <v>566</v>
      </c>
      <c r="AU32" s="285"/>
      <c r="AV32" s="285"/>
      <c r="AW32" s="285"/>
      <c r="AX32" s="285"/>
      <c r="AY32" s="285"/>
      <c r="AZ32" s="285"/>
      <c r="BA32" s="285"/>
      <c r="BB32" s="285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5"/>
      <c r="BN32" s="285"/>
      <c r="BO32" s="285"/>
      <c r="BP32" s="285"/>
      <c r="BQ32" s="285"/>
      <c r="BR32" s="285"/>
      <c r="BS32" s="285"/>
      <c r="BT32" s="285"/>
      <c r="BU32" s="285"/>
    </row>
    <row r="33" spans="3:73" ht="18" customHeight="1" x14ac:dyDescent="0.3">
      <c r="C33" s="165"/>
      <c r="D33" s="282"/>
      <c r="E33" s="282"/>
      <c r="F33" s="282"/>
      <c r="G33" s="282"/>
      <c r="H33" s="282"/>
      <c r="I33" s="282"/>
      <c r="J33" s="282"/>
      <c r="K33" s="282"/>
      <c r="L33" s="282"/>
      <c r="M33" s="282"/>
      <c r="N33" s="282"/>
      <c r="O33" s="282"/>
      <c r="P33" s="282"/>
      <c r="Q33" s="282"/>
      <c r="R33" s="282"/>
      <c r="S33" s="282"/>
      <c r="T33" s="282"/>
      <c r="U33" s="282"/>
      <c r="V33" s="282"/>
      <c r="W33" s="282"/>
      <c r="X33" s="282"/>
      <c r="Y33" s="185"/>
      <c r="Z33" s="185"/>
      <c r="AA33" s="185"/>
      <c r="AB33" s="185"/>
      <c r="AC33" s="185"/>
      <c r="AD33" s="185"/>
      <c r="AE33" s="185"/>
      <c r="AF33" s="185"/>
      <c r="AG33" s="185"/>
      <c r="AH33" s="185"/>
      <c r="AI33" s="185"/>
      <c r="AJ33" s="185"/>
      <c r="AT33" s="244"/>
      <c r="AU33" s="240"/>
      <c r="AV33" s="240"/>
      <c r="AW33" s="240"/>
      <c r="AX33" s="240"/>
      <c r="AY33" s="240"/>
      <c r="AZ33" s="240"/>
      <c r="BA33" s="240"/>
      <c r="BB33" s="240"/>
      <c r="BC33" s="240"/>
      <c r="BD33" s="240"/>
      <c r="BE33" s="240"/>
      <c r="BF33" s="240"/>
      <c r="BG33" s="240"/>
      <c r="BH33" s="240"/>
      <c r="BI33" s="240"/>
      <c r="BJ33" s="240"/>
      <c r="BK33" s="240"/>
      <c r="BL33" s="240"/>
      <c r="BM33" s="240"/>
      <c r="BN33" s="240"/>
      <c r="BO33" s="240"/>
      <c r="BP33" s="240"/>
      <c r="BQ33" s="240"/>
      <c r="BR33" s="240"/>
      <c r="BS33" s="240"/>
      <c r="BT33" s="240"/>
      <c r="BU33" s="240"/>
    </row>
    <row r="34" spans="3:73" ht="18.75" x14ac:dyDescent="0.3">
      <c r="C34" s="165" t="s">
        <v>239</v>
      </c>
      <c r="D34" s="165" t="s">
        <v>411</v>
      </c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Z34" s="305" t="s">
        <v>412</v>
      </c>
      <c r="BA34" s="305"/>
      <c r="BB34" s="305"/>
      <c r="BC34" s="305"/>
      <c r="BD34" s="305"/>
      <c r="BE34" s="305"/>
      <c r="BF34" s="305"/>
      <c r="BG34" s="305"/>
      <c r="BH34" s="305"/>
      <c r="BI34" s="305"/>
      <c r="BJ34" s="305"/>
      <c r="BK34" s="305"/>
    </row>
    <row r="35" spans="3:73" ht="18.75" x14ac:dyDescent="0.3">
      <c r="C35" s="166"/>
      <c r="D35" s="166" t="s">
        <v>462</v>
      </c>
      <c r="E35" s="166"/>
      <c r="F35" s="166"/>
      <c r="G35" s="166"/>
      <c r="H35" s="166"/>
      <c r="I35" s="166" t="s">
        <v>118</v>
      </c>
      <c r="J35" s="166" t="s">
        <v>637</v>
      </c>
      <c r="K35" s="166"/>
      <c r="L35" s="166"/>
      <c r="M35" s="231" t="s">
        <v>646</v>
      </c>
      <c r="N35" s="166"/>
      <c r="O35" s="250"/>
      <c r="P35" s="250"/>
      <c r="Q35" s="166"/>
      <c r="R35" s="166"/>
      <c r="S35" s="166"/>
      <c r="T35" s="166"/>
      <c r="U35" s="166"/>
      <c r="V35" s="166"/>
      <c r="W35" s="166"/>
      <c r="X35" s="166"/>
      <c r="Y35" s="166"/>
      <c r="Z35" s="166"/>
      <c r="AA35" s="166"/>
      <c r="AB35" s="166"/>
      <c r="AC35" s="166"/>
      <c r="AD35" s="166"/>
      <c r="AE35" s="166"/>
      <c r="AF35" s="166"/>
      <c r="AG35" s="166"/>
      <c r="AH35" s="166"/>
      <c r="AI35" s="166"/>
      <c r="AJ35" s="166"/>
      <c r="AZ35" s="305"/>
      <c r="BA35" s="305"/>
      <c r="BB35" s="305"/>
      <c r="BC35" s="305"/>
      <c r="BD35" s="305"/>
      <c r="BE35" s="305"/>
      <c r="BF35" s="305"/>
      <c r="BG35" s="305"/>
      <c r="BH35" s="305"/>
      <c r="BI35" s="305"/>
      <c r="BJ35" s="305"/>
      <c r="BK35" s="305"/>
    </row>
    <row r="36" spans="3:73" ht="18.75" x14ac:dyDescent="0.3">
      <c r="C36" s="166"/>
      <c r="D36" s="166" t="s">
        <v>437</v>
      </c>
      <c r="E36" s="166"/>
      <c r="F36" s="166"/>
      <c r="G36" s="166"/>
      <c r="H36" s="166"/>
      <c r="I36" s="166" t="s">
        <v>118</v>
      </c>
      <c r="J36" s="166" t="str">
        <f>'SPT. STAF'!J43</f>
        <v>Jakarta</v>
      </c>
      <c r="K36" s="166"/>
      <c r="L36" s="166"/>
      <c r="M36" s="166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  <c r="AA36" s="166"/>
      <c r="AB36" s="166"/>
      <c r="AC36" s="166"/>
      <c r="AD36" s="166"/>
      <c r="AE36" s="166"/>
      <c r="AF36" s="166"/>
      <c r="AG36" s="166"/>
      <c r="AH36" s="166"/>
      <c r="AI36" s="166"/>
      <c r="AJ36" s="166"/>
      <c r="AZ36" s="139"/>
    </row>
    <row r="37" spans="3:73" ht="18.75" x14ac:dyDescent="0.3">
      <c r="C37" s="166" t="s">
        <v>415</v>
      </c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  <c r="AA37" s="166"/>
      <c r="AB37" s="166"/>
      <c r="AC37" s="166"/>
      <c r="AD37" s="166"/>
      <c r="AE37" s="166"/>
      <c r="AF37" s="166"/>
      <c r="AG37" s="166"/>
      <c r="AH37" s="166"/>
      <c r="AI37" s="166"/>
      <c r="AJ37" s="166"/>
      <c r="AO37" s="139" t="s">
        <v>416</v>
      </c>
    </row>
    <row r="38" spans="3:73" ht="18.75" x14ac:dyDescent="0.3"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  <c r="AA38" s="166"/>
      <c r="AB38" s="166"/>
      <c r="AC38" s="166"/>
      <c r="AD38" s="166"/>
      <c r="AE38" s="166"/>
      <c r="AF38" s="166"/>
      <c r="AG38" s="166"/>
      <c r="AH38" s="166"/>
      <c r="AI38" s="166"/>
      <c r="AJ38" s="166"/>
      <c r="AO38" s="139" t="s">
        <v>417</v>
      </c>
      <c r="AZ38" s="140" t="s">
        <v>418</v>
      </c>
    </row>
    <row r="39" spans="3:73" ht="18.75" x14ac:dyDescent="0.3">
      <c r="C39" s="166"/>
      <c r="D39" s="166"/>
      <c r="E39" s="166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  <c r="W39" s="166"/>
      <c r="X39" s="166"/>
      <c r="Y39" s="166"/>
      <c r="Z39" s="306" t="s">
        <v>647</v>
      </c>
      <c r="AA39" s="306"/>
      <c r="AB39" s="306"/>
      <c r="AC39" s="306"/>
      <c r="AD39" s="306"/>
      <c r="AE39" s="306"/>
      <c r="AF39" s="306"/>
      <c r="AG39" s="306"/>
      <c r="AH39" s="306"/>
      <c r="AI39" s="166"/>
      <c r="AJ39" s="166"/>
      <c r="AO39" s="139"/>
      <c r="AZ39" s="144"/>
    </row>
    <row r="40" spans="3:73" ht="10.9" customHeight="1" x14ac:dyDescent="0.3"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6"/>
      <c r="T40" s="166"/>
      <c r="U40" s="166"/>
      <c r="V40" s="166"/>
      <c r="W40" s="166"/>
      <c r="X40" s="166"/>
      <c r="Y40" s="166"/>
      <c r="Z40" s="255"/>
      <c r="AA40" s="255"/>
      <c r="AB40" s="255"/>
      <c r="AC40" s="255"/>
      <c r="AD40" s="255"/>
      <c r="AE40" s="255"/>
      <c r="AF40" s="255"/>
      <c r="AG40" s="255"/>
      <c r="AH40" s="255"/>
      <c r="AI40" s="166"/>
      <c r="AJ40" s="166"/>
      <c r="AO40" s="139"/>
      <c r="AZ40" s="144"/>
    </row>
    <row r="41" spans="3:73" ht="18.75" x14ac:dyDescent="0.3"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306" t="s">
        <v>567</v>
      </c>
      <c r="Y41" s="306"/>
      <c r="Z41" s="306"/>
      <c r="AA41" s="306"/>
      <c r="AB41" s="306"/>
      <c r="AC41" s="306"/>
      <c r="AD41" s="306"/>
      <c r="AE41" s="306"/>
      <c r="AF41" s="306"/>
      <c r="AG41" s="306"/>
      <c r="AH41" s="306"/>
      <c r="AI41" s="167"/>
      <c r="AJ41" s="167"/>
      <c r="AO41" s="139"/>
      <c r="AZ41" s="144" t="s">
        <v>420</v>
      </c>
    </row>
    <row r="42" spans="3:73" ht="18.75" x14ac:dyDescent="0.3"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  <c r="Z42" s="166"/>
      <c r="AA42" s="166"/>
      <c r="AB42" s="166"/>
      <c r="AC42" s="166"/>
      <c r="AD42" s="166"/>
      <c r="AE42" s="166"/>
      <c r="AF42" s="166"/>
      <c r="AG42" s="166"/>
      <c r="AH42" s="167"/>
      <c r="AI42" s="167"/>
      <c r="AJ42" s="167"/>
      <c r="AO42" s="139"/>
      <c r="AZ42" s="144"/>
    </row>
    <row r="43" spans="3:73" ht="18.75" x14ac:dyDescent="0.3"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306" t="s">
        <v>622</v>
      </c>
      <c r="Y43" s="306"/>
      <c r="Z43" s="306"/>
      <c r="AA43" s="306"/>
      <c r="AB43" s="306"/>
      <c r="AC43" s="306"/>
      <c r="AD43" s="306"/>
      <c r="AE43" s="306"/>
      <c r="AF43" s="306"/>
      <c r="AG43" s="306"/>
      <c r="AH43" s="306"/>
      <c r="AI43" s="167"/>
      <c r="AJ43" s="167"/>
      <c r="AO43" s="139"/>
    </row>
    <row r="44" spans="3:73" ht="18.75" x14ac:dyDescent="0.3">
      <c r="C44" s="166"/>
      <c r="D44" s="166"/>
      <c r="E44" s="166"/>
      <c r="F44" s="166"/>
      <c r="G44" s="166"/>
      <c r="H44" s="166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306" t="s">
        <v>417</v>
      </c>
      <c r="Y44" s="306"/>
      <c r="Z44" s="306"/>
      <c r="AA44" s="306"/>
      <c r="AB44" s="306"/>
      <c r="AC44" s="306"/>
      <c r="AD44" s="306"/>
      <c r="AE44" s="306"/>
      <c r="AF44" s="306"/>
      <c r="AG44" s="306"/>
      <c r="AH44" s="306"/>
      <c r="AI44" s="166"/>
      <c r="AJ44" s="166"/>
    </row>
    <row r="45" spans="3:73" ht="18.75" x14ac:dyDescent="0.3">
      <c r="C45" s="166"/>
      <c r="D45" s="166"/>
      <c r="E45" s="166"/>
      <c r="F45" s="166"/>
      <c r="G45" s="166"/>
      <c r="H45" s="166"/>
      <c r="I45" s="166"/>
      <c r="J45" s="166"/>
      <c r="K45" s="166"/>
      <c r="L45" s="166"/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/>
      <c r="X45" s="166"/>
      <c r="Y45" s="166"/>
      <c r="Z45" s="166"/>
      <c r="AA45" s="166"/>
      <c r="AB45" s="166"/>
      <c r="AC45" s="166"/>
      <c r="AD45" s="166"/>
      <c r="AE45" s="166"/>
      <c r="AF45" s="166"/>
      <c r="AG45" s="166"/>
      <c r="AH45" s="166"/>
      <c r="AI45" s="166"/>
      <c r="AJ45" s="166"/>
      <c r="AO45" s="140" t="s">
        <v>375</v>
      </c>
    </row>
    <row r="46" spans="3:73" ht="18.75" x14ac:dyDescent="0.3">
      <c r="C46" s="166"/>
      <c r="D46" s="166"/>
      <c r="E46" s="166"/>
      <c r="F46" s="166"/>
      <c r="G46" s="166"/>
      <c r="H46" s="166"/>
      <c r="I46" s="166"/>
      <c r="J46" s="166"/>
      <c r="K46" s="166"/>
      <c r="L46" s="166"/>
      <c r="M46" s="166"/>
      <c r="N46" s="166"/>
      <c r="O46" s="166"/>
      <c r="P46" s="166"/>
      <c r="Q46" s="166"/>
      <c r="R46" s="166"/>
      <c r="S46" s="166"/>
      <c r="T46" s="166"/>
      <c r="U46" s="166"/>
      <c r="V46" s="166"/>
      <c r="W46" s="166"/>
      <c r="X46" s="166"/>
      <c r="Y46" s="166"/>
      <c r="Z46" s="166"/>
      <c r="AA46" s="166"/>
      <c r="AB46" s="166"/>
      <c r="AC46" s="166"/>
      <c r="AD46" s="166"/>
      <c r="AE46" s="166"/>
      <c r="AF46" s="166"/>
      <c r="AG46" s="166"/>
      <c r="AH46" s="166"/>
      <c r="AI46" s="166"/>
      <c r="AJ46" s="166"/>
      <c r="AO46" s="140"/>
    </row>
    <row r="47" spans="3:73" ht="18.75" x14ac:dyDescent="0.3"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/>
      <c r="X47" s="166"/>
      <c r="Y47" s="166"/>
      <c r="Z47" s="166"/>
      <c r="AA47" s="166"/>
      <c r="AB47" s="166"/>
      <c r="AC47" s="166"/>
      <c r="AD47" s="166"/>
      <c r="AE47" s="166"/>
      <c r="AF47" s="166"/>
      <c r="AG47" s="166"/>
      <c r="AH47" s="166"/>
      <c r="AI47" s="166"/>
      <c r="AJ47" s="166"/>
      <c r="AO47" s="144" t="s">
        <v>376</v>
      </c>
    </row>
    <row r="48" spans="3:73" ht="18.75" x14ac:dyDescent="0.3">
      <c r="C48" s="166"/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283" t="s">
        <v>619</v>
      </c>
      <c r="X48" s="283"/>
      <c r="Y48" s="283"/>
      <c r="Z48" s="283"/>
      <c r="AA48" s="283"/>
      <c r="AB48" s="283"/>
      <c r="AC48" s="283"/>
      <c r="AD48" s="283"/>
      <c r="AE48" s="283"/>
      <c r="AF48" s="283"/>
      <c r="AG48" s="283"/>
      <c r="AH48" s="283"/>
      <c r="AI48" s="283"/>
      <c r="AJ48" s="166"/>
      <c r="AO48" s="144" t="s">
        <v>421</v>
      </c>
      <c r="BB48" s="283" t="s">
        <v>619</v>
      </c>
      <c r="BC48" s="283"/>
      <c r="BD48" s="283"/>
      <c r="BE48" s="283"/>
      <c r="BF48" s="283"/>
      <c r="BG48" s="283"/>
      <c r="BH48" s="283"/>
      <c r="BI48" s="283"/>
      <c r="BJ48" s="283"/>
      <c r="BK48" s="283"/>
      <c r="BL48" s="283"/>
      <c r="BM48" s="283"/>
      <c r="BN48" s="283"/>
    </row>
    <row r="49" spans="3:66" ht="18.75" x14ac:dyDescent="0.3"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308" t="s">
        <v>620</v>
      </c>
      <c r="Y49" s="308"/>
      <c r="Z49" s="308"/>
      <c r="AA49" s="308"/>
      <c r="AB49" s="308"/>
      <c r="AC49" s="308"/>
      <c r="AD49" s="308"/>
      <c r="AE49" s="308"/>
      <c r="AF49" s="308"/>
      <c r="AG49" s="308"/>
      <c r="AH49" s="308"/>
      <c r="AI49" s="166"/>
      <c r="AJ49" s="166"/>
      <c r="BB49" s="166"/>
      <c r="BC49" s="308" t="s">
        <v>620</v>
      </c>
      <c r="BD49" s="308"/>
      <c r="BE49" s="308"/>
      <c r="BF49" s="308"/>
      <c r="BG49" s="308"/>
      <c r="BH49" s="308"/>
      <c r="BI49" s="308"/>
      <c r="BJ49" s="308"/>
      <c r="BK49" s="308"/>
      <c r="BL49" s="308"/>
      <c r="BM49" s="308"/>
      <c r="BN49" s="166"/>
    </row>
    <row r="50" spans="3:66" ht="18.75" x14ac:dyDescent="0.3"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  <c r="N50" s="166"/>
      <c r="O50" s="166"/>
      <c r="P50" s="166"/>
      <c r="Q50" s="166"/>
      <c r="R50" s="166"/>
      <c r="S50" s="166"/>
      <c r="T50" s="166"/>
      <c r="U50" s="166"/>
      <c r="V50" s="166"/>
      <c r="W50" s="166"/>
      <c r="X50" s="308" t="s">
        <v>621</v>
      </c>
      <c r="Y50" s="308"/>
      <c r="Z50" s="308"/>
      <c r="AA50" s="308"/>
      <c r="AB50" s="308"/>
      <c r="AC50" s="308"/>
      <c r="AD50" s="308"/>
      <c r="AE50" s="308"/>
      <c r="AF50" s="308"/>
      <c r="AG50" s="308"/>
      <c r="AH50" s="308"/>
      <c r="AI50" s="166"/>
      <c r="AJ50" s="166"/>
      <c r="BB50" s="166"/>
      <c r="BC50" s="308" t="s">
        <v>621</v>
      </c>
      <c r="BD50" s="308"/>
      <c r="BE50" s="308"/>
      <c r="BF50" s="308"/>
      <c r="BG50" s="308"/>
      <c r="BH50" s="308"/>
      <c r="BI50" s="308"/>
      <c r="BJ50" s="308"/>
      <c r="BK50" s="308"/>
      <c r="BL50" s="308"/>
      <c r="BM50" s="308"/>
      <c r="BN50" s="166"/>
    </row>
    <row r="51" spans="3:66" x14ac:dyDescent="0.3">
      <c r="C51" s="139"/>
      <c r="X51" s="144"/>
      <c r="Y51" s="144"/>
      <c r="Z51" s="144"/>
      <c r="AA51" s="144"/>
    </row>
    <row r="52" spans="3:66" x14ac:dyDescent="0.3">
      <c r="C52" s="190"/>
      <c r="D52" s="245"/>
      <c r="E52" s="245"/>
      <c r="F52" s="245"/>
      <c r="G52" s="245"/>
      <c r="H52" s="245"/>
      <c r="I52" s="245"/>
      <c r="J52" s="245"/>
      <c r="K52" s="245"/>
      <c r="L52" s="245"/>
      <c r="M52" s="245"/>
      <c r="N52" s="245"/>
      <c r="O52" s="245"/>
      <c r="P52" s="245"/>
      <c r="Q52" s="245"/>
      <c r="R52" s="245"/>
      <c r="S52" s="245"/>
      <c r="T52" s="245"/>
      <c r="U52" s="245"/>
      <c r="V52" s="245"/>
      <c r="W52" s="245"/>
      <c r="X52" s="191"/>
      <c r="Y52" s="191"/>
      <c r="Z52" s="191"/>
      <c r="AA52" s="191"/>
      <c r="AB52" s="245"/>
      <c r="AC52" s="245"/>
      <c r="AD52" s="245"/>
      <c r="AE52" s="245"/>
      <c r="AF52" s="245"/>
      <c r="AG52" s="245"/>
      <c r="AH52" s="245"/>
      <c r="AI52" s="245"/>
      <c r="AJ52" s="245"/>
      <c r="AK52" s="245"/>
      <c r="AL52" s="245"/>
    </row>
    <row r="53" spans="3:66" x14ac:dyDescent="0.3">
      <c r="C53" s="139"/>
      <c r="X53" s="144"/>
      <c r="Y53" s="144"/>
      <c r="Z53" s="144"/>
      <c r="AA53" s="144"/>
    </row>
    <row r="54" spans="3:66" x14ac:dyDescent="0.3">
      <c r="C54" s="139"/>
      <c r="X54" s="144"/>
      <c r="Y54" s="144"/>
      <c r="Z54" s="144"/>
      <c r="AA54" s="144"/>
    </row>
    <row r="55" spans="3:66" x14ac:dyDescent="0.3">
      <c r="C55" s="139"/>
      <c r="X55" s="144"/>
      <c r="Y55" s="144"/>
      <c r="Z55" s="144"/>
      <c r="AA55" s="144"/>
    </row>
    <row r="56" spans="3:66" x14ac:dyDescent="0.3">
      <c r="C56" s="139"/>
      <c r="X56" s="144"/>
      <c r="Y56" s="144"/>
      <c r="Z56" s="144"/>
      <c r="AA56" s="144"/>
    </row>
    <row r="57" spans="3:66" x14ac:dyDescent="0.3">
      <c r="C57" s="139"/>
      <c r="X57" s="144"/>
      <c r="Y57" s="144"/>
      <c r="Z57" s="144"/>
      <c r="AA57" s="144"/>
    </row>
    <row r="58" spans="3:66" x14ac:dyDescent="0.3">
      <c r="C58" s="139"/>
      <c r="X58" s="144"/>
      <c r="Y58" s="144"/>
      <c r="Z58" s="144"/>
      <c r="AA58" s="144"/>
    </row>
    <row r="59" spans="3:66" x14ac:dyDescent="0.3">
      <c r="C59" s="139"/>
      <c r="X59" s="144"/>
      <c r="Y59" s="144"/>
      <c r="Z59" s="144"/>
      <c r="AA59" s="144"/>
    </row>
    <row r="60" spans="3:66" x14ac:dyDescent="0.3">
      <c r="C60" s="139"/>
      <c r="X60" s="144"/>
      <c r="Y60" s="144"/>
      <c r="Z60" s="144"/>
      <c r="AA60" s="144"/>
    </row>
    <row r="61" spans="3:66" x14ac:dyDescent="0.3">
      <c r="C61" s="139"/>
      <c r="X61" s="144"/>
      <c r="Y61" s="144"/>
      <c r="Z61" s="144"/>
      <c r="AA61" s="144"/>
    </row>
    <row r="62" spans="3:66" x14ac:dyDescent="0.3">
      <c r="C62" s="139"/>
      <c r="X62" s="144"/>
      <c r="Y62" s="144"/>
      <c r="Z62" s="144"/>
      <c r="AA62" s="144"/>
    </row>
    <row r="63" spans="3:66" x14ac:dyDescent="0.3">
      <c r="C63" s="139"/>
      <c r="X63" s="144"/>
      <c r="Y63" s="144"/>
      <c r="Z63" s="144"/>
      <c r="AA63" s="144"/>
    </row>
    <row r="64" spans="3:66" x14ac:dyDescent="0.3">
      <c r="C64" s="139"/>
      <c r="X64" s="144"/>
      <c r="Y64" s="144"/>
      <c r="Z64" s="144"/>
      <c r="AA64" s="144"/>
    </row>
    <row r="65" spans="3:27" x14ac:dyDescent="0.3">
      <c r="C65" s="139"/>
      <c r="X65" s="144"/>
      <c r="Y65" s="144"/>
      <c r="Z65" s="144"/>
      <c r="AA65" s="144"/>
    </row>
    <row r="66" spans="3:27" x14ac:dyDescent="0.3">
      <c r="C66" s="139"/>
      <c r="X66" s="144"/>
      <c r="Y66" s="144"/>
      <c r="Z66" s="144"/>
      <c r="AA66" s="144"/>
    </row>
    <row r="67" spans="3:27" x14ac:dyDescent="0.3">
      <c r="C67" s="139"/>
      <c r="X67" s="144"/>
      <c r="Y67" s="144"/>
      <c r="Z67" s="144"/>
      <c r="AA67" s="144"/>
    </row>
    <row r="68" spans="3:27" x14ac:dyDescent="0.3">
      <c r="C68" s="139"/>
      <c r="X68" s="144"/>
      <c r="Y68" s="144"/>
      <c r="Z68" s="144"/>
      <c r="AA68" s="144"/>
    </row>
    <row r="69" spans="3:27" x14ac:dyDescent="0.3">
      <c r="C69" s="139"/>
      <c r="X69" s="144"/>
      <c r="Y69" s="144"/>
      <c r="Z69" s="144"/>
      <c r="AA69" s="144"/>
    </row>
    <row r="70" spans="3:27" x14ac:dyDescent="0.3">
      <c r="C70" s="139"/>
      <c r="X70" s="144"/>
      <c r="Y70" s="144"/>
      <c r="Z70" s="144"/>
      <c r="AA70" s="144"/>
    </row>
    <row r="71" spans="3:27" x14ac:dyDescent="0.3">
      <c r="C71" s="139"/>
      <c r="X71" s="144"/>
      <c r="Y71" s="144"/>
      <c r="Z71" s="144"/>
      <c r="AA71" s="144"/>
    </row>
    <row r="72" spans="3:27" x14ac:dyDescent="0.3">
      <c r="C72" s="139"/>
      <c r="X72" s="144"/>
      <c r="Y72" s="144"/>
      <c r="Z72" s="144"/>
      <c r="AA72" s="144"/>
    </row>
    <row r="73" spans="3:27" x14ac:dyDescent="0.3">
      <c r="C73" s="139"/>
      <c r="X73" s="144"/>
      <c r="Y73" s="144"/>
      <c r="Z73" s="144"/>
      <c r="AA73" s="144"/>
    </row>
    <row r="74" spans="3:27" x14ac:dyDescent="0.3">
      <c r="C74" s="139"/>
      <c r="X74" s="144"/>
      <c r="Y74" s="144"/>
      <c r="Z74" s="144"/>
      <c r="AA74" s="144"/>
    </row>
    <row r="75" spans="3:27" x14ac:dyDescent="0.3">
      <c r="C75" s="139"/>
      <c r="X75" s="144"/>
      <c r="Y75" s="144"/>
      <c r="Z75" s="144"/>
      <c r="AA75" s="144"/>
    </row>
    <row r="76" spans="3:27" x14ac:dyDescent="0.3">
      <c r="C76" s="139"/>
      <c r="X76" s="144"/>
      <c r="Y76" s="144"/>
      <c r="Z76" s="144"/>
      <c r="AA76" s="144"/>
    </row>
    <row r="77" spans="3:27" x14ac:dyDescent="0.3">
      <c r="C77" s="139"/>
      <c r="X77" s="144"/>
      <c r="Y77" s="144"/>
      <c r="Z77" s="144"/>
      <c r="AA77" s="144"/>
    </row>
    <row r="78" spans="3:27" x14ac:dyDescent="0.3">
      <c r="C78" s="139"/>
    </row>
    <row r="79" spans="3:27" x14ac:dyDescent="0.3">
      <c r="C79" s="139"/>
    </row>
    <row r="80" spans="3:27" x14ac:dyDescent="0.3">
      <c r="C80" s="139"/>
    </row>
    <row r="82" spans="3:74" ht="19.5" x14ac:dyDescent="0.3">
      <c r="F82" s="309" t="s">
        <v>385</v>
      </c>
      <c r="G82" s="309"/>
      <c r="H82" s="309"/>
      <c r="I82" s="309"/>
      <c r="J82" s="309"/>
      <c r="K82" s="309"/>
      <c r="L82" s="309"/>
      <c r="M82" s="309"/>
      <c r="N82" s="309"/>
      <c r="O82" s="309"/>
      <c r="P82" s="309"/>
      <c r="Q82" s="309"/>
      <c r="R82" s="309"/>
      <c r="S82" s="309"/>
      <c r="T82" s="309"/>
      <c r="U82" s="309"/>
      <c r="V82" s="309"/>
      <c r="W82" s="309"/>
      <c r="X82" s="309"/>
      <c r="Y82" s="309"/>
      <c r="Z82" s="309"/>
      <c r="AA82" s="309"/>
      <c r="AB82" s="309"/>
      <c r="AC82" s="309"/>
      <c r="AD82" s="309"/>
      <c r="AE82" s="309"/>
      <c r="AF82" s="309"/>
      <c r="AG82" s="309"/>
      <c r="AH82" s="309"/>
      <c r="AI82" s="309"/>
      <c r="AJ82" s="309"/>
      <c r="AK82" s="309"/>
    </row>
    <row r="83" spans="3:74" ht="18.75" x14ac:dyDescent="0.3">
      <c r="F83" s="304" t="str">
        <f>$F$3</f>
        <v>SEKRETARIS DAERAH</v>
      </c>
      <c r="G83" s="304"/>
      <c r="H83" s="304"/>
      <c r="I83" s="304"/>
      <c r="J83" s="304"/>
      <c r="K83" s="304"/>
      <c r="L83" s="304"/>
      <c r="M83" s="304"/>
      <c r="N83" s="304"/>
      <c r="O83" s="304"/>
      <c r="P83" s="304"/>
      <c r="Q83" s="304"/>
      <c r="R83" s="304"/>
      <c r="S83" s="304"/>
      <c r="T83" s="304"/>
      <c r="U83" s="304"/>
      <c r="V83" s="304"/>
      <c r="W83" s="304"/>
      <c r="X83" s="304"/>
      <c r="Y83" s="304"/>
      <c r="Z83" s="304"/>
      <c r="AA83" s="304"/>
      <c r="AB83" s="304"/>
      <c r="AC83" s="304"/>
      <c r="AD83" s="304"/>
      <c r="AE83" s="304"/>
      <c r="AF83" s="304"/>
      <c r="AG83" s="304"/>
      <c r="AH83" s="304"/>
      <c r="AI83" s="304"/>
      <c r="AJ83" s="304"/>
      <c r="AK83" s="304"/>
      <c r="AO83" s="136" t="s">
        <v>386</v>
      </c>
      <c r="BA83" s="136" t="s">
        <v>387</v>
      </c>
      <c r="BJ83" s="137"/>
      <c r="BK83" s="290" t="s">
        <v>388</v>
      </c>
      <c r="BL83" s="291"/>
      <c r="BM83" s="291"/>
      <c r="BN83" s="291"/>
      <c r="BO83" s="291"/>
      <c r="BP83" s="291"/>
      <c r="BQ83" s="291"/>
      <c r="BR83" s="291"/>
      <c r="BS83" s="291"/>
      <c r="BT83" s="291"/>
      <c r="BU83" s="291"/>
      <c r="BV83" s="292"/>
    </row>
    <row r="84" spans="3:74" x14ac:dyDescent="0.3">
      <c r="F84" s="307" t="s">
        <v>389</v>
      </c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307"/>
      <c r="AA84" s="307"/>
      <c r="AB84" s="307"/>
      <c r="AC84" s="307"/>
      <c r="AD84" s="307"/>
      <c r="AE84" s="307"/>
      <c r="AF84" s="307"/>
      <c r="AG84" s="307"/>
      <c r="AH84" s="307"/>
      <c r="AI84" s="307"/>
      <c r="AJ84" s="307"/>
      <c r="AK84" s="307"/>
      <c r="AO84" s="138" t="s">
        <v>390</v>
      </c>
      <c r="BA84" s="138" t="s">
        <v>391</v>
      </c>
      <c r="BJ84" s="137"/>
      <c r="BK84" s="290"/>
      <c r="BL84" s="291"/>
      <c r="BM84" s="291"/>
      <c r="BN84" s="291"/>
      <c r="BO84" s="291"/>
      <c r="BP84" s="291"/>
      <c r="BQ84" s="291"/>
      <c r="BR84" s="291"/>
      <c r="BS84" s="291"/>
      <c r="BT84" s="291"/>
      <c r="BU84" s="291"/>
      <c r="BV84" s="292"/>
    </row>
    <row r="85" spans="3:74" x14ac:dyDescent="0.3">
      <c r="C85" s="139"/>
    </row>
    <row r="86" spans="3:74" x14ac:dyDescent="0.3">
      <c r="C86" s="139"/>
      <c r="AO86" s="136" t="s">
        <v>392</v>
      </c>
      <c r="BA86" s="140" t="s">
        <v>393</v>
      </c>
    </row>
    <row r="87" spans="3:74" ht="17.25" x14ac:dyDescent="0.3">
      <c r="C87" s="310" t="s">
        <v>117</v>
      </c>
      <c r="D87" s="310"/>
      <c r="E87" s="310"/>
      <c r="F87" s="310"/>
      <c r="G87" s="310"/>
      <c r="H87" s="310"/>
      <c r="I87" s="310"/>
      <c r="J87" s="310"/>
      <c r="K87" s="310"/>
      <c r="L87" s="310"/>
      <c r="M87" s="310"/>
      <c r="N87" s="310"/>
      <c r="O87" s="310"/>
      <c r="P87" s="310"/>
      <c r="Q87" s="310"/>
      <c r="R87" s="310"/>
      <c r="S87" s="310"/>
      <c r="T87" s="310"/>
      <c r="U87" s="310"/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  <c r="AI87" s="310"/>
      <c r="AJ87" s="310"/>
      <c r="AO87" s="138" t="s">
        <v>394</v>
      </c>
      <c r="BA87" s="135" t="s">
        <v>395</v>
      </c>
    </row>
    <row r="88" spans="3:74" ht="21.75" customHeight="1" x14ac:dyDescent="0.3">
      <c r="C88" s="145"/>
      <c r="D88" s="145"/>
      <c r="E88" s="145"/>
      <c r="F88" s="145"/>
      <c r="G88" s="145"/>
      <c r="H88" s="145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  <c r="U88" s="145"/>
      <c r="V88" s="145"/>
      <c r="W88" s="145"/>
      <c r="X88" s="145"/>
      <c r="Y88" s="145"/>
      <c r="Z88" s="145"/>
      <c r="AA88" s="145"/>
      <c r="AB88" s="145"/>
      <c r="AC88" s="145"/>
      <c r="AD88" s="145"/>
      <c r="AE88" s="145"/>
      <c r="AF88" s="145"/>
      <c r="AG88" s="145"/>
      <c r="AH88" s="145"/>
      <c r="AI88" s="145"/>
      <c r="AJ88" s="145"/>
      <c r="AO88" s="136"/>
      <c r="BA88" s="141" t="s">
        <v>397</v>
      </c>
    </row>
    <row r="89" spans="3:74" x14ac:dyDescent="0.3">
      <c r="C89" s="146"/>
      <c r="D89" s="145"/>
      <c r="E89" s="145"/>
      <c r="F89" s="145"/>
      <c r="G89" s="145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5"/>
      <c r="V89" s="145"/>
      <c r="W89" s="145"/>
      <c r="X89" s="145"/>
      <c r="Y89" s="145"/>
      <c r="Z89" s="145"/>
      <c r="AA89" s="145"/>
      <c r="AB89" s="145"/>
      <c r="AC89" s="145"/>
      <c r="AD89" s="145"/>
      <c r="AE89" s="145"/>
      <c r="AF89" s="145"/>
      <c r="AG89" s="145"/>
      <c r="AH89" s="145"/>
      <c r="AI89" s="145"/>
      <c r="AJ89" s="145"/>
      <c r="AO89" s="136" t="s">
        <v>398</v>
      </c>
    </row>
    <row r="90" spans="3:74" x14ac:dyDescent="0.3">
      <c r="C90" s="146" t="s">
        <v>399</v>
      </c>
      <c r="D90" s="146" t="s">
        <v>400</v>
      </c>
      <c r="E90" s="145"/>
      <c r="F90" s="145"/>
      <c r="G90" s="145"/>
      <c r="H90" s="145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145"/>
      <c r="U90" s="145"/>
      <c r="V90" s="145"/>
      <c r="W90" s="145"/>
      <c r="X90" s="145"/>
      <c r="Y90" s="145"/>
      <c r="Z90" s="145"/>
      <c r="AA90" s="145"/>
      <c r="AB90" s="145"/>
      <c r="AC90" s="145"/>
      <c r="AD90" s="145"/>
      <c r="AE90" s="145"/>
      <c r="AF90" s="145"/>
      <c r="AG90" s="145"/>
      <c r="AH90" s="145"/>
      <c r="AI90" s="145"/>
      <c r="AJ90" s="145"/>
      <c r="AO90" s="138" t="s">
        <v>401</v>
      </c>
    </row>
    <row r="91" spans="3:74" x14ac:dyDescent="0.3">
      <c r="C91" s="146"/>
      <c r="D91" s="145" t="s">
        <v>14</v>
      </c>
      <c r="E91" s="311" t="s">
        <v>422</v>
      </c>
      <c r="F91" s="311"/>
      <c r="G91" s="311"/>
      <c r="H91" s="311"/>
      <c r="I91" s="311"/>
      <c r="J91" s="311"/>
      <c r="K91" s="311"/>
      <c r="L91" s="311"/>
      <c r="M91" s="311"/>
      <c r="N91" s="311"/>
      <c r="O91" s="311"/>
      <c r="P91" s="311"/>
      <c r="Q91" s="311"/>
      <c r="R91" s="311"/>
      <c r="S91" s="311"/>
      <c r="T91" s="311"/>
      <c r="U91" s="311"/>
      <c r="V91" s="311"/>
      <c r="W91" s="311"/>
      <c r="X91" s="311"/>
      <c r="Y91" s="311"/>
      <c r="Z91" s="311"/>
      <c r="AA91" s="311"/>
      <c r="AB91" s="311"/>
      <c r="AC91" s="311"/>
      <c r="AD91" s="311"/>
      <c r="AE91" s="311"/>
      <c r="AF91" s="311"/>
      <c r="AG91" s="311"/>
      <c r="AH91" s="311"/>
      <c r="AI91" s="311"/>
      <c r="AJ91" s="311"/>
    </row>
    <row r="92" spans="3:74" x14ac:dyDescent="0.3">
      <c r="C92" s="146"/>
      <c r="D92" s="145"/>
      <c r="E92" s="311"/>
      <c r="F92" s="311"/>
      <c r="G92" s="311"/>
      <c r="H92" s="311"/>
      <c r="I92" s="311"/>
      <c r="J92" s="311"/>
      <c r="K92" s="311"/>
      <c r="L92" s="311"/>
      <c r="M92" s="311"/>
      <c r="N92" s="311"/>
      <c r="O92" s="311"/>
      <c r="P92" s="311"/>
      <c r="Q92" s="311"/>
      <c r="R92" s="311"/>
      <c r="S92" s="311"/>
      <c r="T92" s="311"/>
      <c r="U92" s="311"/>
      <c r="V92" s="311"/>
      <c r="W92" s="311"/>
      <c r="X92" s="311"/>
      <c r="Y92" s="311"/>
      <c r="Z92" s="311"/>
      <c r="AA92" s="311"/>
      <c r="AB92" s="311"/>
      <c r="AC92" s="311"/>
      <c r="AD92" s="311"/>
      <c r="AE92" s="311"/>
      <c r="AF92" s="311"/>
      <c r="AG92" s="311"/>
      <c r="AH92" s="311"/>
      <c r="AI92" s="311"/>
      <c r="AJ92" s="311"/>
    </row>
    <row r="93" spans="3:74" x14ac:dyDescent="0.3">
      <c r="C93" s="145"/>
      <c r="D93" s="145"/>
      <c r="E93" s="145"/>
      <c r="F93" s="145"/>
      <c r="G93" s="145"/>
      <c r="H93" s="145"/>
      <c r="I93" s="145"/>
      <c r="J93" s="145"/>
      <c r="K93" s="145"/>
      <c r="L93" s="145"/>
      <c r="M93" s="145"/>
      <c r="N93" s="145"/>
      <c r="O93" s="145"/>
      <c r="P93" s="145"/>
      <c r="Q93" s="145"/>
      <c r="R93" s="145"/>
      <c r="S93" s="145"/>
      <c r="T93" s="145"/>
      <c r="U93" s="145"/>
      <c r="V93" s="145"/>
      <c r="W93" s="145"/>
      <c r="X93" s="145"/>
      <c r="Y93" s="145"/>
      <c r="Z93" s="145"/>
      <c r="AA93" s="145"/>
      <c r="AB93" s="145"/>
      <c r="AC93" s="145"/>
      <c r="AD93" s="145"/>
      <c r="AE93" s="145"/>
      <c r="AF93" s="145"/>
      <c r="AG93" s="145"/>
      <c r="AH93" s="145"/>
      <c r="AI93" s="145"/>
      <c r="AJ93" s="145"/>
      <c r="AO93" s="141"/>
    </row>
    <row r="94" spans="3:74" x14ac:dyDescent="0.3">
      <c r="C94" s="145"/>
      <c r="D94" s="145"/>
      <c r="E94" s="145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5"/>
      <c r="U94" s="145"/>
      <c r="V94" s="145"/>
      <c r="W94" s="145"/>
      <c r="X94" s="145"/>
      <c r="Y94" s="145"/>
      <c r="Z94" s="145"/>
      <c r="AA94" s="145"/>
      <c r="AB94" s="145"/>
      <c r="AC94" s="145"/>
      <c r="AD94" s="145"/>
      <c r="AE94" s="145"/>
      <c r="AF94" s="145"/>
      <c r="AG94" s="145"/>
      <c r="AH94" s="145"/>
      <c r="AI94" s="145"/>
      <c r="AJ94" s="145"/>
      <c r="AO94" s="141"/>
    </row>
    <row r="95" spans="3:74" x14ac:dyDescent="0.3">
      <c r="C95" s="146" t="s">
        <v>203</v>
      </c>
      <c r="D95" s="146" t="s">
        <v>404</v>
      </c>
      <c r="E95" s="145"/>
      <c r="F95" s="145"/>
      <c r="G95" s="145"/>
      <c r="H95" s="145"/>
      <c r="I95" s="145"/>
      <c r="J95" s="145"/>
      <c r="K95" s="145"/>
      <c r="L95" s="145"/>
      <c r="M95" s="145"/>
      <c r="N95" s="145"/>
      <c r="O95" s="145"/>
      <c r="P95" s="145"/>
      <c r="Q95" s="145"/>
      <c r="R95" s="145"/>
      <c r="S95" s="145"/>
      <c r="T95" s="145"/>
      <c r="U95" s="145"/>
      <c r="V95" s="145"/>
      <c r="W95" s="145"/>
      <c r="X95" s="145"/>
      <c r="Y95" s="145"/>
      <c r="Z95" s="145"/>
      <c r="AA95" s="145"/>
      <c r="AB95" s="145"/>
      <c r="AC95" s="145"/>
      <c r="AD95" s="145"/>
      <c r="AE95" s="145"/>
      <c r="AF95" s="145"/>
      <c r="AG95" s="145"/>
      <c r="AH95" s="145"/>
      <c r="AI95" s="145"/>
      <c r="AJ95" s="145"/>
      <c r="AO95" s="138" t="s">
        <v>423</v>
      </c>
    </row>
    <row r="96" spans="3:74" x14ac:dyDescent="0.3">
      <c r="C96" s="145"/>
      <c r="D96" s="145"/>
      <c r="E96" s="145"/>
      <c r="F96" s="145"/>
      <c r="G96" s="145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  <c r="Y96" s="145"/>
      <c r="Z96" s="145"/>
      <c r="AA96" s="145"/>
      <c r="AB96" s="145"/>
      <c r="AC96" s="145"/>
      <c r="AD96" s="145"/>
      <c r="AE96" s="145"/>
      <c r="AF96" s="145"/>
      <c r="AG96" s="145"/>
      <c r="AH96" s="145"/>
      <c r="AI96" s="145"/>
      <c r="AJ96" s="145"/>
      <c r="AO96" s="138" t="s">
        <v>424</v>
      </c>
    </row>
    <row r="97" spans="3:63" x14ac:dyDescent="0.3">
      <c r="C97" s="145"/>
      <c r="D97" s="183" t="s">
        <v>406</v>
      </c>
      <c r="E97" s="312" t="s">
        <v>407</v>
      </c>
      <c r="F97" s="313"/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2" t="s">
        <v>120</v>
      </c>
      <c r="S97" s="313"/>
      <c r="T97" s="313"/>
      <c r="U97" s="313"/>
      <c r="V97" s="313"/>
      <c r="W97" s="313"/>
      <c r="X97" s="313"/>
      <c r="Y97" s="313"/>
      <c r="Z97" s="313"/>
      <c r="AA97" s="313"/>
      <c r="AB97" s="313"/>
      <c r="AC97" s="313"/>
      <c r="AD97" s="313"/>
      <c r="AE97" s="313"/>
      <c r="AF97" s="257"/>
      <c r="AG97" s="257"/>
      <c r="AH97" s="312" t="s">
        <v>247</v>
      </c>
      <c r="AI97" s="313"/>
      <c r="AJ97" s="314"/>
    </row>
    <row r="98" spans="3:63" x14ac:dyDescent="0.3">
      <c r="C98" s="145"/>
      <c r="D98" s="147"/>
      <c r="E98" s="148"/>
      <c r="F98" s="145"/>
      <c r="G98" s="145"/>
      <c r="H98" s="145"/>
      <c r="I98" s="145"/>
      <c r="J98" s="145"/>
      <c r="K98" s="145"/>
      <c r="L98" s="145"/>
      <c r="M98" s="145"/>
      <c r="N98" s="145"/>
      <c r="O98" s="145"/>
      <c r="P98" s="145"/>
      <c r="Q98" s="145"/>
      <c r="R98" s="148"/>
      <c r="S98" s="145"/>
      <c r="T98" s="145"/>
      <c r="U98" s="145"/>
      <c r="V98" s="145"/>
      <c r="W98" s="145"/>
      <c r="X98" s="145"/>
      <c r="Y98" s="145"/>
      <c r="Z98" s="145"/>
      <c r="AA98" s="145"/>
      <c r="AB98" s="145"/>
      <c r="AC98" s="145"/>
      <c r="AD98" s="145"/>
      <c r="AE98" s="145"/>
      <c r="AF98" s="145"/>
      <c r="AG98" s="145"/>
      <c r="AH98" s="150"/>
      <c r="AI98" s="145"/>
      <c r="AJ98" s="149"/>
    </row>
    <row r="99" spans="3:63" x14ac:dyDescent="0.3">
      <c r="C99" s="145"/>
      <c r="D99" s="147">
        <v>1</v>
      </c>
      <c r="E99" s="148" t="s">
        <v>425</v>
      </c>
      <c r="F99" s="145"/>
      <c r="G99" s="145"/>
      <c r="H99" s="145"/>
      <c r="I99" s="145"/>
      <c r="J99" s="145"/>
      <c r="K99" s="145"/>
      <c r="L99" s="145"/>
      <c r="M99" s="145"/>
      <c r="N99" s="145"/>
      <c r="O99" s="145"/>
      <c r="P99" s="145"/>
      <c r="Q99" s="145"/>
      <c r="R99" s="315" t="s">
        <v>426</v>
      </c>
      <c r="S99" s="311"/>
      <c r="T99" s="311"/>
      <c r="U99" s="311"/>
      <c r="V99" s="311"/>
      <c r="W99" s="311"/>
      <c r="X99" s="311"/>
      <c r="Y99" s="311"/>
      <c r="Z99" s="311"/>
      <c r="AA99" s="311"/>
      <c r="AB99" s="311"/>
      <c r="AC99" s="311"/>
      <c r="AD99" s="311"/>
      <c r="AE99" s="311"/>
      <c r="AF99" s="256"/>
      <c r="AG99" s="256"/>
      <c r="AH99" s="150"/>
      <c r="AI99" s="145"/>
      <c r="AJ99" s="149"/>
      <c r="AO99" s="136" t="s">
        <v>427</v>
      </c>
      <c r="AY99" s="137"/>
      <c r="AZ99" s="290" t="s">
        <v>408</v>
      </c>
      <c r="BA99" s="291"/>
      <c r="BB99" s="291"/>
      <c r="BC99" s="291"/>
      <c r="BD99" s="291"/>
      <c r="BE99" s="291"/>
      <c r="BF99" s="291"/>
      <c r="BG99" s="291"/>
      <c r="BH99" s="291"/>
      <c r="BI99" s="291"/>
      <c r="BJ99" s="292"/>
    </row>
    <row r="100" spans="3:63" x14ac:dyDescent="0.3">
      <c r="C100" s="145"/>
      <c r="D100" s="147"/>
      <c r="E100" s="151" t="s">
        <v>428</v>
      </c>
      <c r="F100" s="145"/>
      <c r="G100" s="145"/>
      <c r="H100" s="145"/>
      <c r="I100" s="145"/>
      <c r="J100" s="145"/>
      <c r="K100" s="145"/>
      <c r="L100" s="145"/>
      <c r="M100" s="145"/>
      <c r="N100" s="145"/>
      <c r="O100" s="145"/>
      <c r="P100" s="145"/>
      <c r="Q100" s="145"/>
      <c r="R100" s="315"/>
      <c r="S100" s="311"/>
      <c r="T100" s="311"/>
      <c r="U100" s="311"/>
      <c r="V100" s="311"/>
      <c r="W100" s="311"/>
      <c r="X100" s="311"/>
      <c r="Y100" s="311"/>
      <c r="Z100" s="311"/>
      <c r="AA100" s="311"/>
      <c r="AB100" s="311"/>
      <c r="AC100" s="311"/>
      <c r="AD100" s="311"/>
      <c r="AE100" s="311"/>
      <c r="AF100" s="256"/>
      <c r="AG100" s="256"/>
      <c r="AH100" s="150"/>
      <c r="AI100" s="145"/>
      <c r="AJ100" s="149"/>
      <c r="AO100" s="138" t="s">
        <v>429</v>
      </c>
      <c r="AY100" s="137"/>
      <c r="AZ100" s="290"/>
      <c r="BA100" s="291"/>
      <c r="BB100" s="291"/>
      <c r="BC100" s="291"/>
      <c r="BD100" s="291"/>
      <c r="BE100" s="291"/>
      <c r="BF100" s="291"/>
      <c r="BG100" s="291"/>
      <c r="BH100" s="291"/>
      <c r="BI100" s="291"/>
      <c r="BJ100" s="292"/>
    </row>
    <row r="101" spans="3:63" x14ac:dyDescent="0.3">
      <c r="C101" s="145"/>
      <c r="D101" s="147"/>
      <c r="E101" s="148"/>
      <c r="F101" s="145"/>
      <c r="G101" s="145"/>
      <c r="H101" s="145"/>
      <c r="I101" s="145"/>
      <c r="J101" s="145"/>
      <c r="K101" s="145"/>
      <c r="L101" s="145"/>
      <c r="M101" s="145"/>
      <c r="N101" s="145"/>
      <c r="O101" s="145"/>
      <c r="P101" s="145"/>
      <c r="Q101" s="145"/>
      <c r="R101" s="148"/>
      <c r="S101" s="145"/>
      <c r="T101" s="145"/>
      <c r="U101" s="145"/>
      <c r="V101" s="145"/>
      <c r="W101" s="145"/>
      <c r="X101" s="145"/>
      <c r="Y101" s="145"/>
      <c r="Z101" s="145"/>
      <c r="AA101" s="145"/>
      <c r="AB101" s="145"/>
      <c r="AC101" s="145"/>
      <c r="AD101" s="145"/>
      <c r="AE101" s="145"/>
      <c r="AF101" s="145"/>
      <c r="AG101" s="145"/>
      <c r="AH101" s="150"/>
      <c r="AI101" s="145"/>
      <c r="AJ101" s="149"/>
      <c r="AO101" s="136"/>
      <c r="AY101" s="137"/>
      <c r="AZ101" s="143"/>
      <c r="BJ101" s="137"/>
    </row>
    <row r="102" spans="3:63" x14ac:dyDescent="0.3">
      <c r="C102" s="145"/>
      <c r="D102" s="147">
        <v>2</v>
      </c>
      <c r="E102" s="148" t="s">
        <v>430</v>
      </c>
      <c r="F102" s="145"/>
      <c r="G102" s="145"/>
      <c r="H102" s="145"/>
      <c r="I102" s="145"/>
      <c r="J102" s="145"/>
      <c r="K102" s="145"/>
      <c r="L102" s="145"/>
      <c r="M102" s="145"/>
      <c r="N102" s="145"/>
      <c r="O102" s="145"/>
      <c r="P102" s="145"/>
      <c r="Q102" s="145"/>
      <c r="R102" s="315" t="s">
        <v>431</v>
      </c>
      <c r="S102" s="311"/>
      <c r="T102" s="311"/>
      <c r="U102" s="311"/>
      <c r="V102" s="311"/>
      <c r="W102" s="311"/>
      <c r="X102" s="311"/>
      <c r="Y102" s="311"/>
      <c r="Z102" s="311"/>
      <c r="AA102" s="311"/>
      <c r="AB102" s="311"/>
      <c r="AC102" s="311"/>
      <c r="AD102" s="311"/>
      <c r="AE102" s="311"/>
      <c r="AF102" s="256"/>
      <c r="AG102" s="256"/>
      <c r="AH102" s="150"/>
      <c r="AI102" s="145"/>
      <c r="AJ102" s="149"/>
      <c r="AO102" s="136" t="s">
        <v>432</v>
      </c>
      <c r="AY102" s="137"/>
      <c r="AZ102" s="290" t="s">
        <v>409</v>
      </c>
      <c r="BA102" s="291"/>
      <c r="BB102" s="291"/>
      <c r="BC102" s="291"/>
      <c r="BD102" s="291"/>
      <c r="BE102" s="291"/>
      <c r="BF102" s="291"/>
      <c r="BG102" s="291"/>
      <c r="BH102" s="291"/>
      <c r="BI102" s="291"/>
      <c r="BJ102" s="292"/>
    </row>
    <row r="103" spans="3:63" x14ac:dyDescent="0.3">
      <c r="C103" s="145"/>
      <c r="D103" s="147"/>
      <c r="E103" s="152" t="s">
        <v>433</v>
      </c>
      <c r="F103" s="145"/>
      <c r="G103" s="145"/>
      <c r="H103" s="145"/>
      <c r="I103" s="145"/>
      <c r="J103" s="145"/>
      <c r="K103" s="145"/>
      <c r="L103" s="145"/>
      <c r="M103" s="145"/>
      <c r="N103" s="145"/>
      <c r="O103" s="145"/>
      <c r="P103" s="145"/>
      <c r="Q103" s="145"/>
      <c r="R103" s="315"/>
      <c r="S103" s="311"/>
      <c r="T103" s="311"/>
      <c r="U103" s="311"/>
      <c r="V103" s="311"/>
      <c r="W103" s="311"/>
      <c r="X103" s="311"/>
      <c r="Y103" s="311"/>
      <c r="Z103" s="311"/>
      <c r="AA103" s="311"/>
      <c r="AB103" s="311"/>
      <c r="AC103" s="311"/>
      <c r="AD103" s="311"/>
      <c r="AE103" s="311"/>
      <c r="AF103" s="256"/>
      <c r="AG103" s="256"/>
      <c r="AH103" s="150"/>
      <c r="AI103" s="145"/>
      <c r="AJ103" s="149"/>
      <c r="AO103" s="138" t="s">
        <v>434</v>
      </c>
      <c r="AY103" s="137"/>
      <c r="AZ103" s="290"/>
      <c r="BA103" s="291"/>
      <c r="BB103" s="291"/>
      <c r="BC103" s="291"/>
      <c r="BD103" s="291"/>
      <c r="BE103" s="291"/>
      <c r="BF103" s="291"/>
      <c r="BG103" s="291"/>
      <c r="BH103" s="291"/>
      <c r="BI103" s="291"/>
      <c r="BJ103" s="292"/>
    </row>
    <row r="104" spans="3:63" x14ac:dyDescent="0.3">
      <c r="C104" s="145"/>
      <c r="D104" s="153"/>
      <c r="E104" s="154"/>
      <c r="F104" s="155"/>
      <c r="G104" s="155"/>
      <c r="H104" s="155"/>
      <c r="I104" s="155"/>
      <c r="J104" s="155"/>
      <c r="K104" s="155"/>
      <c r="L104" s="155"/>
      <c r="M104" s="155"/>
      <c r="N104" s="155"/>
      <c r="O104" s="155"/>
      <c r="P104" s="155"/>
      <c r="Q104" s="155"/>
      <c r="R104" s="157"/>
      <c r="S104" s="155"/>
      <c r="T104" s="155"/>
      <c r="U104" s="155"/>
      <c r="V104" s="155"/>
      <c r="W104" s="155"/>
      <c r="X104" s="155"/>
      <c r="Y104" s="155"/>
      <c r="Z104" s="155"/>
      <c r="AA104" s="155"/>
      <c r="AB104" s="155"/>
      <c r="AC104" s="155"/>
      <c r="AD104" s="155"/>
      <c r="AE104" s="155"/>
      <c r="AF104" s="155"/>
      <c r="AG104" s="155"/>
      <c r="AH104" s="159"/>
      <c r="AI104" s="155"/>
      <c r="AJ104" s="156"/>
    </row>
    <row r="105" spans="3:63" x14ac:dyDescent="0.3">
      <c r="C105" s="145"/>
      <c r="D105" s="145"/>
      <c r="E105" s="145"/>
      <c r="F105" s="145"/>
      <c r="G105" s="145"/>
      <c r="H105" s="145"/>
      <c r="I105" s="145"/>
      <c r="J105" s="145"/>
      <c r="K105" s="145"/>
      <c r="L105" s="145"/>
      <c r="M105" s="145"/>
      <c r="N105" s="145"/>
      <c r="O105" s="145"/>
      <c r="P105" s="145"/>
      <c r="Q105" s="145"/>
      <c r="R105" s="145"/>
      <c r="S105" s="145"/>
      <c r="T105" s="145"/>
      <c r="U105" s="145"/>
      <c r="V105" s="145"/>
      <c r="W105" s="145"/>
      <c r="X105" s="145"/>
      <c r="Y105" s="145"/>
      <c r="Z105" s="145"/>
      <c r="AA105" s="145"/>
      <c r="AB105" s="145"/>
      <c r="AC105" s="145"/>
      <c r="AD105" s="145"/>
      <c r="AE105" s="145"/>
      <c r="AF105" s="145"/>
      <c r="AG105" s="145"/>
      <c r="AH105" s="145"/>
      <c r="AI105" s="145"/>
      <c r="AJ105" s="145"/>
    </row>
    <row r="106" spans="3:63" x14ac:dyDescent="0.3">
      <c r="C106" s="146" t="s">
        <v>223</v>
      </c>
      <c r="D106" s="146" t="s">
        <v>410</v>
      </c>
      <c r="E106" s="145"/>
      <c r="F106" s="145"/>
      <c r="G106" s="145"/>
      <c r="H106" s="145"/>
      <c r="I106" s="145"/>
      <c r="J106" s="145"/>
      <c r="K106" s="145"/>
      <c r="L106" s="145"/>
      <c r="M106" s="145"/>
      <c r="N106" s="145"/>
      <c r="O106" s="145"/>
      <c r="P106" s="145"/>
      <c r="Q106" s="145"/>
      <c r="R106" s="145"/>
      <c r="S106" s="145"/>
      <c r="T106" s="145"/>
      <c r="U106" s="145"/>
      <c r="V106" s="145"/>
      <c r="W106" s="145"/>
      <c r="X106" s="145"/>
      <c r="Y106" s="145"/>
      <c r="Z106" s="145"/>
      <c r="AA106" s="145"/>
      <c r="AB106" s="145"/>
      <c r="AC106" s="145"/>
      <c r="AD106" s="145"/>
      <c r="AE106" s="145"/>
      <c r="AF106" s="145"/>
      <c r="AG106" s="145"/>
      <c r="AH106" s="145"/>
      <c r="AI106" s="145"/>
      <c r="AJ106" s="145"/>
    </row>
    <row r="107" spans="3:63" x14ac:dyDescent="0.3">
      <c r="C107" s="146"/>
      <c r="D107" s="311" t="s">
        <v>435</v>
      </c>
      <c r="E107" s="311"/>
      <c r="F107" s="311"/>
      <c r="G107" s="311"/>
      <c r="H107" s="311"/>
      <c r="I107" s="311"/>
      <c r="J107" s="311"/>
      <c r="K107" s="311"/>
      <c r="L107" s="311"/>
      <c r="M107" s="311"/>
      <c r="N107" s="311"/>
      <c r="O107" s="311"/>
      <c r="P107" s="311"/>
      <c r="Q107" s="311"/>
      <c r="R107" s="311"/>
      <c r="S107" s="311"/>
      <c r="T107" s="311"/>
      <c r="U107" s="311"/>
      <c r="V107" s="311"/>
      <c r="W107" s="311"/>
      <c r="X107" s="311"/>
      <c r="Y107" s="311"/>
      <c r="Z107" s="311"/>
      <c r="AA107" s="311"/>
      <c r="AB107" s="311"/>
      <c r="AC107" s="311"/>
      <c r="AD107" s="311"/>
      <c r="AE107" s="311"/>
      <c r="AF107" s="311"/>
      <c r="AG107" s="311"/>
      <c r="AH107" s="311"/>
      <c r="AI107" s="311"/>
      <c r="AJ107" s="311"/>
    </row>
    <row r="108" spans="3:63" x14ac:dyDescent="0.3">
      <c r="C108" s="146"/>
      <c r="D108" s="311"/>
      <c r="E108" s="311"/>
      <c r="F108" s="311"/>
      <c r="G108" s="311"/>
      <c r="H108" s="311"/>
      <c r="I108" s="311"/>
      <c r="J108" s="311"/>
      <c r="K108" s="311"/>
      <c r="L108" s="311"/>
      <c r="M108" s="311"/>
      <c r="N108" s="311"/>
      <c r="O108" s="311"/>
      <c r="P108" s="311"/>
      <c r="Q108" s="311"/>
      <c r="R108" s="311"/>
      <c r="S108" s="311"/>
      <c r="T108" s="311"/>
      <c r="U108" s="311"/>
      <c r="V108" s="311"/>
      <c r="W108" s="311"/>
      <c r="X108" s="311"/>
      <c r="Y108" s="311"/>
      <c r="Z108" s="311"/>
      <c r="AA108" s="311"/>
      <c r="AB108" s="311"/>
      <c r="AC108" s="311"/>
      <c r="AD108" s="311"/>
      <c r="AE108" s="311"/>
      <c r="AF108" s="311"/>
      <c r="AG108" s="311"/>
      <c r="AH108" s="311"/>
      <c r="AI108" s="311"/>
      <c r="AJ108" s="311"/>
    </row>
    <row r="109" spans="3:63" x14ac:dyDescent="0.3">
      <c r="C109" s="145"/>
      <c r="D109" s="145"/>
      <c r="E109" s="145"/>
      <c r="F109" s="145"/>
      <c r="G109" s="145"/>
      <c r="H109" s="145"/>
      <c r="I109" s="145"/>
      <c r="J109" s="145"/>
      <c r="K109" s="145"/>
      <c r="L109" s="145"/>
      <c r="M109" s="145"/>
      <c r="N109" s="145"/>
      <c r="O109" s="145"/>
      <c r="P109" s="145"/>
      <c r="Q109" s="145"/>
      <c r="R109" s="145"/>
      <c r="S109" s="145"/>
      <c r="T109" s="145"/>
      <c r="U109" s="145"/>
      <c r="V109" s="145"/>
      <c r="W109" s="145"/>
      <c r="X109" s="145"/>
      <c r="Y109" s="145"/>
      <c r="Z109" s="145"/>
      <c r="AA109" s="145"/>
      <c r="AB109" s="145"/>
      <c r="AC109" s="145"/>
      <c r="AD109" s="145"/>
      <c r="AE109" s="145"/>
      <c r="AF109" s="145"/>
      <c r="AG109" s="145"/>
      <c r="AH109" s="145"/>
      <c r="AI109" s="145"/>
      <c r="AJ109" s="145"/>
    </row>
    <row r="110" spans="3:63" x14ac:dyDescent="0.3">
      <c r="C110" s="146" t="s">
        <v>239</v>
      </c>
      <c r="D110" s="146" t="s">
        <v>411</v>
      </c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5"/>
      <c r="P110" s="145"/>
      <c r="Q110" s="145"/>
      <c r="R110" s="145"/>
      <c r="S110" s="145"/>
      <c r="T110" s="145"/>
      <c r="U110" s="145"/>
      <c r="V110" s="145"/>
      <c r="W110" s="145"/>
      <c r="X110" s="145"/>
      <c r="Y110" s="145"/>
      <c r="Z110" s="145"/>
      <c r="AA110" s="145"/>
      <c r="AB110" s="145"/>
      <c r="AC110" s="145"/>
      <c r="AD110" s="145"/>
      <c r="AE110" s="145"/>
      <c r="AF110" s="145"/>
      <c r="AG110" s="145"/>
      <c r="AH110" s="145"/>
      <c r="AI110" s="145"/>
      <c r="AJ110" s="145"/>
      <c r="AZ110" s="305" t="s">
        <v>412</v>
      </c>
      <c r="BA110" s="305"/>
      <c r="BB110" s="305"/>
      <c r="BC110" s="305"/>
      <c r="BD110" s="305"/>
      <c r="BE110" s="305"/>
      <c r="BF110" s="305"/>
      <c r="BG110" s="305"/>
      <c r="BH110" s="305"/>
      <c r="BI110" s="305"/>
      <c r="BJ110" s="305"/>
      <c r="BK110" s="305"/>
    </row>
    <row r="111" spans="3:63" x14ac:dyDescent="0.3">
      <c r="C111" s="146"/>
      <c r="D111" s="145" t="s">
        <v>413</v>
      </c>
      <c r="E111" s="145"/>
      <c r="F111" s="145"/>
      <c r="G111" s="145"/>
      <c r="I111" s="145" t="s">
        <v>414</v>
      </c>
      <c r="J111" s="145" t="s">
        <v>436</v>
      </c>
      <c r="K111" s="145"/>
      <c r="L111" s="145"/>
      <c r="M111" s="145"/>
      <c r="N111" s="145"/>
      <c r="O111" s="145"/>
      <c r="P111" s="145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  <c r="AA111" s="145"/>
      <c r="AB111" s="145"/>
      <c r="AC111" s="145"/>
      <c r="AD111" s="145"/>
      <c r="AE111" s="145"/>
      <c r="AF111" s="145"/>
      <c r="AG111" s="145"/>
      <c r="AH111" s="145"/>
      <c r="AI111" s="145"/>
      <c r="AJ111" s="145"/>
      <c r="AZ111" s="305"/>
      <c r="BA111" s="305"/>
      <c r="BB111" s="305"/>
      <c r="BC111" s="305"/>
      <c r="BD111" s="305"/>
      <c r="BE111" s="305"/>
      <c r="BF111" s="305"/>
      <c r="BG111" s="305"/>
      <c r="BH111" s="305"/>
      <c r="BI111" s="305"/>
      <c r="BJ111" s="305"/>
      <c r="BK111" s="305"/>
    </row>
    <row r="112" spans="3:63" x14ac:dyDescent="0.3">
      <c r="C112" s="146"/>
      <c r="D112" s="145" t="s">
        <v>437</v>
      </c>
      <c r="E112" s="145"/>
      <c r="F112" s="145"/>
      <c r="G112" s="145"/>
      <c r="I112" s="145" t="s">
        <v>414</v>
      </c>
      <c r="J112" s="145" t="s">
        <v>438</v>
      </c>
      <c r="K112" s="145"/>
      <c r="L112" s="145"/>
      <c r="M112" s="145"/>
      <c r="N112" s="145"/>
      <c r="O112" s="145"/>
      <c r="P112" s="145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  <c r="AA112" s="145"/>
      <c r="AB112" s="145"/>
      <c r="AC112" s="145"/>
      <c r="AD112" s="145"/>
      <c r="AE112" s="145"/>
      <c r="AF112" s="145"/>
      <c r="AG112" s="145"/>
      <c r="AH112" s="145"/>
      <c r="AI112" s="145"/>
      <c r="AJ112" s="145"/>
      <c r="AZ112" s="139" t="s">
        <v>417</v>
      </c>
    </row>
    <row r="113" spans="3:52" x14ac:dyDescent="0.3">
      <c r="C113" s="145"/>
      <c r="D113" s="145"/>
      <c r="E113" s="145"/>
      <c r="F113" s="145"/>
      <c r="G113" s="145"/>
      <c r="H113" s="145"/>
      <c r="I113" s="145"/>
      <c r="J113" s="145"/>
      <c r="K113" s="145"/>
      <c r="L113" s="145"/>
      <c r="M113" s="145"/>
      <c r="N113" s="145"/>
      <c r="O113" s="145"/>
      <c r="P113" s="145"/>
      <c r="Q113" s="145"/>
      <c r="R113" s="145"/>
      <c r="S113" s="145"/>
      <c r="T113" s="145"/>
      <c r="U113" s="145"/>
      <c r="V113" s="145"/>
      <c r="W113" s="145"/>
      <c r="X113" s="145"/>
      <c r="Y113" s="145"/>
      <c r="Z113" s="145"/>
      <c r="AA113" s="145"/>
      <c r="AB113" s="145"/>
      <c r="AC113" s="145"/>
      <c r="AD113" s="145"/>
      <c r="AE113" s="145"/>
      <c r="AF113" s="145"/>
      <c r="AG113" s="145"/>
      <c r="AH113" s="145"/>
      <c r="AI113" s="145"/>
      <c r="AJ113" s="145"/>
      <c r="AZ113" s="139"/>
    </row>
    <row r="114" spans="3:52" x14ac:dyDescent="0.3">
      <c r="C114" s="311" t="s">
        <v>415</v>
      </c>
      <c r="D114" s="311"/>
      <c r="E114" s="311"/>
      <c r="F114" s="311"/>
      <c r="G114" s="311"/>
      <c r="H114" s="311"/>
      <c r="I114" s="311"/>
      <c r="J114" s="311"/>
      <c r="K114" s="311"/>
      <c r="L114" s="311"/>
      <c r="M114" s="311"/>
      <c r="N114" s="311"/>
      <c r="O114" s="311"/>
      <c r="P114" s="311"/>
      <c r="Q114" s="311"/>
      <c r="R114" s="311"/>
      <c r="S114" s="311"/>
      <c r="T114" s="311"/>
      <c r="U114" s="311"/>
      <c r="V114" s="311"/>
      <c r="W114" s="311"/>
      <c r="X114" s="311"/>
      <c r="Y114" s="311"/>
      <c r="Z114" s="311"/>
      <c r="AA114" s="311"/>
      <c r="AB114" s="311"/>
      <c r="AC114" s="311"/>
      <c r="AD114" s="311"/>
      <c r="AE114" s="311"/>
      <c r="AF114" s="311"/>
      <c r="AG114" s="311"/>
      <c r="AH114" s="311"/>
      <c r="AI114" s="311"/>
      <c r="AJ114" s="311"/>
      <c r="AO114" s="139" t="s">
        <v>416</v>
      </c>
    </row>
    <row r="115" spans="3:52" x14ac:dyDescent="0.3">
      <c r="C115" s="145"/>
      <c r="D115" s="145"/>
      <c r="E115" s="145"/>
      <c r="F115" s="145"/>
      <c r="G115" s="145"/>
      <c r="H115" s="145"/>
      <c r="I115" s="145"/>
      <c r="J115" s="145"/>
      <c r="K115" s="145"/>
      <c r="L115" s="145"/>
      <c r="M115" s="145"/>
      <c r="N115" s="145"/>
      <c r="O115" s="145"/>
      <c r="P115" s="145"/>
      <c r="Q115" s="145"/>
      <c r="R115" s="145"/>
      <c r="S115" s="145"/>
      <c r="T115" s="145"/>
      <c r="U115" s="145"/>
      <c r="V115" s="145"/>
      <c r="W115" s="145"/>
      <c r="X115" s="145"/>
      <c r="Y115" s="145"/>
      <c r="Z115" s="145"/>
      <c r="AA115" s="145"/>
      <c r="AB115" s="145"/>
      <c r="AC115" s="145"/>
      <c r="AD115" s="145"/>
      <c r="AE115" s="145"/>
      <c r="AF115" s="145"/>
      <c r="AG115" s="145"/>
      <c r="AH115" s="145"/>
      <c r="AI115" s="145"/>
      <c r="AJ115" s="145"/>
      <c r="AO115" s="139" t="s">
        <v>417</v>
      </c>
      <c r="AZ115" s="140" t="s">
        <v>418</v>
      </c>
    </row>
    <row r="116" spans="3:52" x14ac:dyDescent="0.3">
      <c r="C116" s="145"/>
      <c r="D116" s="145"/>
      <c r="E116" s="145"/>
      <c r="F116" s="145"/>
      <c r="G116" s="145"/>
      <c r="H116" s="145"/>
      <c r="I116" s="145"/>
      <c r="J116" s="145"/>
      <c r="K116" s="145"/>
      <c r="L116" s="145"/>
      <c r="M116" s="145"/>
      <c r="N116" s="145"/>
      <c r="O116" s="145"/>
      <c r="P116" s="145"/>
      <c r="Q116" s="145"/>
      <c r="R116" s="145"/>
      <c r="S116" s="145"/>
      <c r="T116" s="145"/>
      <c r="U116" s="145"/>
      <c r="V116" s="145"/>
      <c r="W116" s="145"/>
      <c r="X116" s="145"/>
      <c r="Y116" s="145"/>
      <c r="Z116" s="145"/>
      <c r="AA116" s="145"/>
      <c r="AB116" s="145"/>
      <c r="AC116" s="145" t="s">
        <v>439</v>
      </c>
      <c r="AD116" s="145"/>
      <c r="AE116" s="145"/>
      <c r="AF116" s="145"/>
      <c r="AG116" s="145"/>
      <c r="AH116" s="145"/>
      <c r="AI116" s="145"/>
      <c r="AJ116" s="145"/>
      <c r="AO116" s="139"/>
      <c r="AZ116" s="140"/>
    </row>
    <row r="117" spans="3:52" x14ac:dyDescent="0.3"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5"/>
      <c r="R117" s="145"/>
      <c r="S117" s="145"/>
      <c r="T117" s="145"/>
      <c r="U117" s="145"/>
      <c r="V117" s="145"/>
      <c r="W117" s="145"/>
      <c r="X117" s="145"/>
      <c r="Y117" s="145"/>
      <c r="Z117" s="145"/>
      <c r="AA117" s="145"/>
      <c r="AB117" s="145"/>
      <c r="AC117" s="145"/>
      <c r="AD117" s="145"/>
      <c r="AE117" s="145"/>
      <c r="AF117" s="145"/>
      <c r="AG117" s="145"/>
      <c r="AH117" s="145"/>
      <c r="AI117" s="145"/>
      <c r="AJ117" s="145"/>
      <c r="AO117" s="139"/>
      <c r="AZ117" s="140"/>
    </row>
    <row r="118" spans="3:52" x14ac:dyDescent="0.3">
      <c r="C118" s="145"/>
      <c r="D118" s="145"/>
      <c r="E118" s="145"/>
      <c r="F118" s="145"/>
      <c r="G118" s="145"/>
      <c r="H118" s="145"/>
      <c r="I118" s="145"/>
      <c r="J118" s="145"/>
      <c r="K118" s="145"/>
      <c r="L118" s="145"/>
      <c r="M118" s="145"/>
      <c r="N118" s="145"/>
      <c r="O118" s="145"/>
      <c r="P118" s="145"/>
      <c r="Q118" s="145"/>
      <c r="R118" s="145"/>
      <c r="S118" s="145"/>
      <c r="T118" s="145"/>
      <c r="U118" s="145"/>
      <c r="V118" s="145"/>
      <c r="W118" s="145"/>
      <c r="X118" s="145"/>
      <c r="Y118" s="145"/>
      <c r="Z118" s="145"/>
      <c r="AA118" s="145"/>
      <c r="AB118" s="145"/>
      <c r="AC118" s="145" t="s">
        <v>440</v>
      </c>
      <c r="AD118" s="145"/>
      <c r="AE118" s="145"/>
      <c r="AF118" s="145"/>
      <c r="AG118" s="145"/>
      <c r="AH118" s="145"/>
      <c r="AI118" s="145"/>
      <c r="AJ118" s="145"/>
      <c r="AO118" s="139"/>
      <c r="AZ118" s="144" t="s">
        <v>419</v>
      </c>
    </row>
    <row r="119" spans="3:52" x14ac:dyDescent="0.3">
      <c r="C119" s="145"/>
      <c r="D119" s="145"/>
      <c r="E119" s="145"/>
      <c r="F119" s="145"/>
      <c r="G119" s="145"/>
      <c r="H119" s="145"/>
      <c r="I119" s="145"/>
      <c r="J119" s="145"/>
      <c r="K119" s="145"/>
      <c r="L119" s="145"/>
      <c r="M119" s="145"/>
      <c r="N119" s="145"/>
      <c r="O119" s="145"/>
      <c r="P119" s="145"/>
      <c r="Q119" s="145"/>
      <c r="R119" s="145"/>
      <c r="S119" s="145"/>
      <c r="T119" s="145"/>
      <c r="U119" s="145"/>
      <c r="V119" s="145"/>
      <c r="W119" s="145"/>
      <c r="X119" s="145"/>
      <c r="Y119" s="145"/>
      <c r="Z119" s="145"/>
      <c r="AA119" s="145"/>
      <c r="AB119" s="145"/>
      <c r="AC119" s="145"/>
      <c r="AD119" s="145"/>
      <c r="AE119" s="145"/>
      <c r="AF119" s="145"/>
      <c r="AG119" s="145"/>
      <c r="AH119" s="160"/>
      <c r="AI119" s="160"/>
      <c r="AJ119" s="160"/>
      <c r="AO119" s="139"/>
      <c r="AZ119" s="144" t="s">
        <v>420</v>
      </c>
    </row>
    <row r="120" spans="3:52" x14ac:dyDescent="0.3">
      <c r="C120" s="145"/>
      <c r="D120" s="145"/>
      <c r="E120" s="145"/>
      <c r="F120" s="145"/>
      <c r="G120" s="145"/>
      <c r="H120" s="145"/>
      <c r="I120" s="145"/>
      <c r="J120" s="145"/>
      <c r="K120" s="145"/>
      <c r="L120" s="145"/>
      <c r="M120" s="145"/>
      <c r="N120" s="145"/>
      <c r="O120" s="145"/>
      <c r="P120" s="145"/>
      <c r="Q120" s="145"/>
      <c r="R120" s="145"/>
      <c r="S120" s="145"/>
      <c r="T120" s="145"/>
      <c r="U120" s="145"/>
      <c r="V120" s="145"/>
      <c r="W120" s="145"/>
      <c r="X120" s="145"/>
      <c r="Y120" s="145"/>
      <c r="Z120" s="145"/>
      <c r="AA120" s="145"/>
      <c r="AB120" s="145"/>
      <c r="AC120" s="145"/>
      <c r="AD120" s="145"/>
      <c r="AE120" s="145"/>
      <c r="AF120" s="145"/>
      <c r="AG120" s="145"/>
      <c r="AH120" s="160"/>
      <c r="AI120" s="160"/>
      <c r="AJ120" s="160"/>
      <c r="AO120" s="139"/>
    </row>
    <row r="121" spans="3:52" x14ac:dyDescent="0.3">
      <c r="C121" s="145"/>
      <c r="D121" s="145"/>
      <c r="E121" s="145"/>
      <c r="F121" s="145"/>
      <c r="G121" s="145"/>
      <c r="H121" s="145"/>
      <c r="I121" s="145"/>
      <c r="J121" s="145"/>
      <c r="K121" s="145"/>
      <c r="L121" s="145"/>
      <c r="M121" s="145"/>
      <c r="N121" s="145"/>
      <c r="O121" s="145"/>
      <c r="P121" s="145"/>
      <c r="Q121" s="145"/>
      <c r="R121" s="145"/>
      <c r="S121" s="145"/>
      <c r="T121" s="145"/>
      <c r="U121" s="145"/>
      <c r="V121" s="145"/>
      <c r="W121" s="145"/>
      <c r="X121" s="145"/>
      <c r="Y121" s="145"/>
      <c r="Z121" s="145"/>
      <c r="AA121" s="145"/>
      <c r="AB121" s="145"/>
      <c r="AC121" s="145"/>
      <c r="AD121" s="145"/>
      <c r="AE121" s="145"/>
      <c r="AF121" s="145"/>
      <c r="AG121" s="145"/>
      <c r="AH121" s="145"/>
      <c r="AI121" s="145"/>
      <c r="AJ121" s="145"/>
    </row>
    <row r="122" spans="3:52" x14ac:dyDescent="0.3">
      <c r="C122" s="145"/>
      <c r="D122" s="145"/>
      <c r="E122" s="145"/>
      <c r="F122" s="145"/>
      <c r="G122" s="145"/>
      <c r="H122" s="145"/>
      <c r="I122" s="145"/>
      <c r="J122" s="145"/>
      <c r="K122" s="145"/>
      <c r="L122" s="145"/>
      <c r="M122" s="145"/>
      <c r="N122" s="145"/>
      <c r="O122" s="145"/>
      <c r="P122" s="145"/>
      <c r="Q122" s="145"/>
      <c r="R122" s="145"/>
      <c r="S122" s="145"/>
      <c r="T122" s="145"/>
      <c r="U122" s="145"/>
      <c r="V122" s="145"/>
      <c r="W122" s="145"/>
      <c r="X122" s="145"/>
      <c r="Y122" s="145"/>
      <c r="Z122" s="145"/>
      <c r="AA122" s="145"/>
      <c r="AB122" s="145"/>
      <c r="AC122" s="161" t="s">
        <v>441</v>
      </c>
      <c r="AD122" s="161"/>
      <c r="AE122" s="161"/>
      <c r="AF122" s="161"/>
      <c r="AG122" s="161"/>
      <c r="AH122" s="145"/>
      <c r="AI122" s="145"/>
      <c r="AJ122" s="145"/>
      <c r="AO122" s="140" t="s">
        <v>375</v>
      </c>
    </row>
    <row r="123" spans="3:52" x14ac:dyDescent="0.3">
      <c r="C123" s="145"/>
      <c r="D123" s="145"/>
      <c r="E123" s="145"/>
      <c r="F123" s="145"/>
      <c r="G123" s="145"/>
      <c r="H123" s="145"/>
      <c r="I123" s="145"/>
      <c r="J123" s="145"/>
      <c r="K123" s="145"/>
      <c r="L123" s="145"/>
      <c r="M123" s="145"/>
      <c r="N123" s="145"/>
      <c r="O123" s="145"/>
      <c r="P123" s="145"/>
      <c r="Q123" s="145"/>
      <c r="R123" s="145"/>
      <c r="S123" s="145"/>
      <c r="T123" s="145"/>
      <c r="U123" s="145"/>
      <c r="V123" s="145"/>
      <c r="W123" s="145"/>
      <c r="X123" s="145"/>
      <c r="Y123" s="145"/>
      <c r="Z123" s="145"/>
      <c r="AA123" s="145"/>
      <c r="AB123" s="145"/>
      <c r="AC123" s="145" t="s">
        <v>442</v>
      </c>
      <c r="AD123" s="145"/>
      <c r="AE123" s="145"/>
      <c r="AF123" s="145"/>
      <c r="AG123" s="145"/>
      <c r="AH123" s="145"/>
      <c r="AI123" s="145"/>
      <c r="AJ123" s="145"/>
      <c r="AO123" s="144" t="s">
        <v>376</v>
      </c>
    </row>
    <row r="124" spans="3:52" x14ac:dyDescent="0.3">
      <c r="C124" s="145"/>
      <c r="D124" s="145"/>
      <c r="E124" s="145"/>
      <c r="F124" s="145"/>
      <c r="G124" s="145"/>
      <c r="H124" s="145"/>
      <c r="I124" s="145"/>
      <c r="J124" s="145"/>
      <c r="K124" s="145"/>
      <c r="L124" s="145"/>
      <c r="M124" s="145"/>
      <c r="N124" s="145"/>
      <c r="O124" s="145"/>
      <c r="P124" s="145"/>
      <c r="Q124" s="145"/>
      <c r="R124" s="145"/>
      <c r="S124" s="145"/>
      <c r="T124" s="145"/>
      <c r="U124" s="145"/>
      <c r="V124" s="145"/>
      <c r="W124" s="145"/>
      <c r="X124" s="145"/>
      <c r="Y124" s="145"/>
      <c r="Z124" s="145"/>
      <c r="AA124" s="145"/>
      <c r="AB124" s="145"/>
      <c r="AC124" s="145"/>
      <c r="AD124" s="145"/>
      <c r="AE124" s="145"/>
      <c r="AF124" s="145"/>
      <c r="AG124" s="145"/>
      <c r="AH124" s="145"/>
      <c r="AI124" s="145"/>
      <c r="AJ124" s="145"/>
      <c r="AO124" s="144" t="s">
        <v>421</v>
      </c>
    </row>
    <row r="125" spans="3:52" x14ac:dyDescent="0.3">
      <c r="C125" s="145"/>
      <c r="D125" s="145"/>
      <c r="E125" s="145"/>
      <c r="F125" s="145"/>
      <c r="G125" s="145"/>
      <c r="H125" s="145"/>
      <c r="I125" s="145"/>
      <c r="J125" s="145"/>
      <c r="K125" s="145"/>
      <c r="L125" s="145"/>
      <c r="M125" s="145"/>
      <c r="N125" s="145"/>
      <c r="O125" s="145"/>
      <c r="P125" s="145"/>
      <c r="Q125" s="145"/>
      <c r="R125" s="145"/>
      <c r="S125" s="145"/>
      <c r="T125" s="145"/>
      <c r="U125" s="145"/>
      <c r="V125" s="145"/>
      <c r="W125" s="145"/>
      <c r="X125" s="145"/>
      <c r="Y125" s="145"/>
      <c r="Z125" s="145"/>
      <c r="AA125" s="145"/>
      <c r="AB125" s="145"/>
      <c r="AC125" s="145"/>
      <c r="AD125" s="145"/>
      <c r="AE125" s="145"/>
      <c r="AF125" s="145"/>
      <c r="AG125" s="145"/>
      <c r="AH125" s="145"/>
      <c r="AI125" s="145"/>
      <c r="AJ125" s="145"/>
    </row>
    <row r="128" spans="3:52" x14ac:dyDescent="0.3">
      <c r="D128" s="148" t="s">
        <v>443</v>
      </c>
      <c r="E128" s="145"/>
      <c r="F128" s="145"/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  <c r="Q128" s="149"/>
      <c r="R128" s="311"/>
      <c r="S128" s="311"/>
      <c r="T128" s="311"/>
      <c r="U128" s="311"/>
      <c r="V128" s="311"/>
      <c r="W128" s="311"/>
      <c r="X128" s="311"/>
      <c r="Y128" s="311"/>
      <c r="Z128" s="311"/>
      <c r="AA128" s="311"/>
      <c r="AB128" s="311"/>
      <c r="AC128" s="311"/>
      <c r="AD128" s="311"/>
      <c r="AE128" s="311"/>
      <c r="AF128" s="256"/>
      <c r="AG128" s="256"/>
    </row>
    <row r="129" spans="4:33" x14ac:dyDescent="0.3">
      <c r="D129" s="151" t="s">
        <v>445</v>
      </c>
      <c r="E129" s="145"/>
      <c r="F129" s="145"/>
      <c r="G129" s="145"/>
      <c r="H129" s="145"/>
      <c r="I129" s="145"/>
      <c r="J129" s="145"/>
      <c r="K129" s="145"/>
      <c r="L129" s="145"/>
      <c r="M129" s="145"/>
      <c r="N129" s="145"/>
      <c r="O129" s="145"/>
      <c r="P129" s="145"/>
      <c r="Q129" s="149"/>
      <c r="R129" s="311"/>
      <c r="S129" s="311"/>
      <c r="T129" s="311"/>
      <c r="U129" s="311"/>
      <c r="V129" s="311"/>
      <c r="W129" s="311"/>
      <c r="X129" s="311"/>
      <c r="Y129" s="311"/>
      <c r="Z129" s="311"/>
      <c r="AA129" s="311"/>
      <c r="AB129" s="311"/>
      <c r="AC129" s="311"/>
      <c r="AD129" s="311"/>
      <c r="AE129" s="311"/>
      <c r="AF129" s="256"/>
      <c r="AG129" s="256"/>
    </row>
    <row r="130" spans="4:33" x14ac:dyDescent="0.3">
      <c r="D130" s="148"/>
      <c r="E130" s="145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  <c r="Q130" s="149"/>
      <c r="R130" s="145"/>
      <c r="S130" s="145"/>
      <c r="T130" s="145"/>
      <c r="U130" s="145"/>
      <c r="V130" s="145"/>
      <c r="W130" s="145"/>
      <c r="X130" s="145"/>
      <c r="Y130" s="145"/>
      <c r="Z130" s="145"/>
      <c r="AA130" s="145"/>
      <c r="AB130" s="145"/>
      <c r="AC130" s="145"/>
      <c r="AD130" s="145"/>
      <c r="AE130" s="145"/>
      <c r="AF130" s="145"/>
      <c r="AG130" s="145"/>
    </row>
    <row r="131" spans="4:33" x14ac:dyDescent="0.3">
      <c r="D131" s="148" t="s">
        <v>425</v>
      </c>
      <c r="E131" s="145"/>
      <c r="F131" s="145"/>
      <c r="G131" s="145"/>
      <c r="H131" s="145"/>
      <c r="I131" s="145"/>
      <c r="J131" s="145"/>
      <c r="K131" s="145"/>
      <c r="L131" s="145"/>
      <c r="M131" s="145"/>
      <c r="N131" s="145"/>
      <c r="O131" s="145"/>
      <c r="P131" s="145"/>
      <c r="Q131" s="149"/>
      <c r="R131" s="311"/>
      <c r="S131" s="311"/>
      <c r="T131" s="311"/>
      <c r="U131" s="311"/>
      <c r="V131" s="311"/>
      <c r="W131" s="311"/>
      <c r="X131" s="311"/>
      <c r="Y131" s="311"/>
      <c r="Z131" s="311"/>
      <c r="AA131" s="311"/>
      <c r="AB131" s="311"/>
      <c r="AC131" s="311"/>
      <c r="AD131" s="311"/>
      <c r="AE131" s="311"/>
      <c r="AF131" s="256"/>
      <c r="AG131" s="256"/>
    </row>
    <row r="132" spans="4:33" x14ac:dyDescent="0.3">
      <c r="D132" s="151" t="s">
        <v>428</v>
      </c>
      <c r="E132" s="145"/>
      <c r="F132" s="145"/>
      <c r="G132" s="145"/>
      <c r="H132" s="145"/>
      <c r="I132" s="145"/>
      <c r="J132" s="145"/>
      <c r="K132" s="145"/>
      <c r="L132" s="145"/>
      <c r="M132" s="145"/>
      <c r="N132" s="145"/>
      <c r="O132" s="145"/>
      <c r="P132" s="145"/>
      <c r="Q132" s="149"/>
      <c r="R132" s="311"/>
      <c r="S132" s="311"/>
      <c r="T132" s="311"/>
      <c r="U132" s="311"/>
      <c r="V132" s="311"/>
      <c r="W132" s="311"/>
      <c r="X132" s="311"/>
      <c r="Y132" s="311"/>
      <c r="Z132" s="311"/>
      <c r="AA132" s="311"/>
      <c r="AB132" s="311"/>
      <c r="AC132" s="311"/>
      <c r="AD132" s="311"/>
      <c r="AE132" s="311"/>
      <c r="AF132" s="256"/>
      <c r="AG132" s="256"/>
    </row>
    <row r="133" spans="4:33" x14ac:dyDescent="0.3">
      <c r="D133" s="148"/>
      <c r="E133" s="145"/>
      <c r="F133" s="145"/>
      <c r="G133" s="145"/>
      <c r="H133" s="145"/>
      <c r="I133" s="145"/>
      <c r="J133" s="145"/>
      <c r="K133" s="145"/>
      <c r="L133" s="145"/>
      <c r="M133" s="145"/>
      <c r="N133" s="145"/>
      <c r="O133" s="145"/>
      <c r="P133" s="145"/>
      <c r="Q133" s="149"/>
      <c r="R133" s="145"/>
      <c r="S133" s="145"/>
      <c r="T133" s="145"/>
      <c r="U133" s="145"/>
      <c r="V133" s="145"/>
      <c r="W133" s="145"/>
      <c r="X133" s="145"/>
      <c r="Y133" s="145"/>
      <c r="Z133" s="145"/>
      <c r="AA133" s="145"/>
      <c r="AB133" s="145"/>
      <c r="AC133" s="145"/>
      <c r="AD133" s="145"/>
      <c r="AE133" s="145"/>
      <c r="AF133" s="145"/>
      <c r="AG133" s="145"/>
    </row>
    <row r="134" spans="4:33" x14ac:dyDescent="0.3">
      <c r="D134" s="148" t="s">
        <v>430</v>
      </c>
      <c r="E134" s="145"/>
      <c r="F134" s="145"/>
      <c r="G134" s="145"/>
      <c r="H134" s="145"/>
      <c r="I134" s="145"/>
      <c r="J134" s="145"/>
      <c r="K134" s="145"/>
      <c r="L134" s="145"/>
      <c r="M134" s="145"/>
      <c r="N134" s="145"/>
      <c r="O134" s="145"/>
      <c r="P134" s="145"/>
      <c r="Q134" s="149"/>
      <c r="R134" s="311"/>
      <c r="S134" s="311"/>
      <c r="T134" s="311"/>
      <c r="U134" s="311"/>
      <c r="V134" s="311"/>
      <c r="W134" s="311"/>
      <c r="X134" s="311"/>
      <c r="Y134" s="311"/>
      <c r="Z134" s="311"/>
      <c r="AA134" s="311"/>
      <c r="AB134" s="311"/>
      <c r="AC134" s="311"/>
      <c r="AD134" s="311"/>
      <c r="AE134" s="311"/>
      <c r="AF134" s="256"/>
      <c r="AG134" s="256"/>
    </row>
    <row r="135" spans="4:33" x14ac:dyDescent="0.3">
      <c r="D135" s="151" t="s">
        <v>433</v>
      </c>
      <c r="E135" s="145"/>
      <c r="F135" s="145"/>
      <c r="G135" s="145"/>
      <c r="H135" s="145"/>
      <c r="I135" s="145"/>
      <c r="J135" s="145"/>
      <c r="K135" s="145"/>
      <c r="L135" s="145"/>
      <c r="M135" s="145"/>
      <c r="N135" s="145"/>
      <c r="O135" s="145"/>
      <c r="P135" s="145"/>
      <c r="Q135" s="149"/>
      <c r="R135" s="311"/>
      <c r="S135" s="311"/>
      <c r="T135" s="311"/>
      <c r="U135" s="311"/>
      <c r="V135" s="311"/>
      <c r="W135" s="311"/>
      <c r="X135" s="311"/>
      <c r="Y135" s="311"/>
      <c r="Z135" s="311"/>
      <c r="AA135" s="311"/>
      <c r="AB135" s="311"/>
      <c r="AC135" s="311"/>
      <c r="AD135" s="311"/>
      <c r="AE135" s="311"/>
      <c r="AF135" s="256"/>
      <c r="AG135" s="256"/>
    </row>
  </sheetData>
  <mergeCells count="52">
    <mergeCell ref="AZ110:BK111"/>
    <mergeCell ref="R99:AE100"/>
    <mergeCell ref="AZ99:BJ100"/>
    <mergeCell ref="R102:AE103"/>
    <mergeCell ref="AZ102:BJ103"/>
    <mergeCell ref="D107:AJ108"/>
    <mergeCell ref="C87:AJ87"/>
    <mergeCell ref="C114:AJ114"/>
    <mergeCell ref="R128:AE129"/>
    <mergeCell ref="R131:AE132"/>
    <mergeCell ref="R134:AE135"/>
    <mergeCell ref="E91:AJ92"/>
    <mergeCell ref="E97:Q97"/>
    <mergeCell ref="R97:AE97"/>
    <mergeCell ref="AH97:AJ97"/>
    <mergeCell ref="AO29:BU30"/>
    <mergeCell ref="F83:AK83"/>
    <mergeCell ref="AZ34:BK35"/>
    <mergeCell ref="X41:AH41"/>
    <mergeCell ref="X43:AH43"/>
    <mergeCell ref="X44:AH44"/>
    <mergeCell ref="BK83:BV84"/>
    <mergeCell ref="F84:AK84"/>
    <mergeCell ref="X49:AH49"/>
    <mergeCell ref="X50:AH50"/>
    <mergeCell ref="F82:AK82"/>
    <mergeCell ref="Z39:AH39"/>
    <mergeCell ref="BC49:BM49"/>
    <mergeCell ref="BC50:BM50"/>
    <mergeCell ref="D31:X31"/>
    <mergeCell ref="D32:X32"/>
    <mergeCell ref="AZ20:BJ21"/>
    <mergeCell ref="R21:AE21"/>
    <mergeCell ref="AZ23:BJ24"/>
    <mergeCell ref="AU25:BE25"/>
    <mergeCell ref="R26:AE26"/>
    <mergeCell ref="E12:AJ13"/>
    <mergeCell ref="E18:Q18"/>
    <mergeCell ref="R18:AE18"/>
    <mergeCell ref="AH18:AJ18"/>
    <mergeCell ref="R20:AE20"/>
    <mergeCell ref="AO10:AY10"/>
    <mergeCell ref="F2:AK2"/>
    <mergeCell ref="F3:AK3"/>
    <mergeCell ref="BK3:BV4"/>
    <mergeCell ref="F4:AK4"/>
    <mergeCell ref="C7:AJ7"/>
    <mergeCell ref="D33:X33"/>
    <mergeCell ref="W48:AI48"/>
    <mergeCell ref="BB48:BN48"/>
    <mergeCell ref="AT32:BU32"/>
    <mergeCell ref="AO31:BF31"/>
  </mergeCells>
  <pageMargins left="0.7" right="0.7" top="0.75" bottom="0.75" header="0.3" footer="0.3"/>
  <pageSetup paperSize="5" scale="80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93"/>
  <sheetViews>
    <sheetView workbookViewId="0">
      <selection activeCell="G17" sqref="G17"/>
    </sheetView>
  </sheetViews>
  <sheetFormatPr defaultRowHeight="15" x14ac:dyDescent="0.25"/>
  <cols>
    <col min="1" max="1" width="3.7109375" customWidth="1"/>
    <col min="6" max="6" width="3.140625" customWidth="1"/>
    <col min="7" max="7" width="7.5703125" customWidth="1"/>
    <col min="10" max="10" width="10.85546875" customWidth="1"/>
    <col min="11" max="11" width="2.85546875" customWidth="1"/>
    <col min="12" max="12" width="3.140625" customWidth="1"/>
  </cols>
  <sheetData>
    <row r="1" spans="1:23" ht="10.5" customHeight="1" x14ac:dyDescent="0.25">
      <c r="C1" s="424" t="s">
        <v>114</v>
      </c>
      <c r="D1" s="424"/>
      <c r="E1" s="424"/>
      <c r="F1" s="424"/>
      <c r="G1" s="424"/>
      <c r="H1" s="424"/>
      <c r="I1" s="424"/>
      <c r="J1" s="39"/>
      <c r="L1" s="1"/>
      <c r="M1" s="40"/>
      <c r="N1" s="41"/>
      <c r="O1" s="41"/>
      <c r="P1" s="42"/>
      <c r="Q1" s="425" t="s">
        <v>191</v>
      </c>
      <c r="R1" s="426"/>
      <c r="S1" s="427" t="s">
        <v>192</v>
      </c>
      <c r="T1" s="42"/>
    </row>
    <row r="2" spans="1:23" ht="8.25" customHeight="1" x14ac:dyDescent="0.25">
      <c r="C2" s="424"/>
      <c r="D2" s="424"/>
      <c r="E2" s="424"/>
      <c r="F2" s="424"/>
      <c r="G2" s="424"/>
      <c r="H2" s="424"/>
      <c r="I2" s="424"/>
      <c r="J2" s="39"/>
      <c r="L2" s="43"/>
      <c r="M2" s="44"/>
      <c r="P2" s="45"/>
      <c r="Q2" s="417"/>
      <c r="R2" s="418"/>
      <c r="S2" s="428"/>
      <c r="T2" s="45"/>
    </row>
    <row r="3" spans="1:23" ht="8.25" customHeight="1" x14ac:dyDescent="0.25">
      <c r="C3" s="429" t="s">
        <v>449</v>
      </c>
      <c r="D3" s="429"/>
      <c r="E3" s="429"/>
      <c r="F3" s="429"/>
      <c r="G3" s="429"/>
      <c r="H3" s="429"/>
      <c r="I3" s="429"/>
      <c r="J3" s="39"/>
      <c r="L3" s="43"/>
      <c r="M3" s="44"/>
      <c r="P3" s="45"/>
      <c r="Q3" s="417" t="s">
        <v>193</v>
      </c>
      <c r="R3" s="418"/>
      <c r="S3" s="418"/>
      <c r="T3" s="45"/>
    </row>
    <row r="4" spans="1:23" ht="5.25" customHeight="1" x14ac:dyDescent="0.25">
      <c r="C4" s="429"/>
      <c r="D4" s="429"/>
      <c r="E4" s="429"/>
      <c r="F4" s="429"/>
      <c r="G4" s="429"/>
      <c r="H4" s="429"/>
      <c r="I4" s="429"/>
      <c r="J4" s="46"/>
      <c r="L4" s="43"/>
      <c r="M4" s="44"/>
      <c r="P4" s="45"/>
      <c r="Q4" s="417"/>
      <c r="R4" s="418"/>
      <c r="S4" s="418"/>
      <c r="T4" s="45"/>
    </row>
    <row r="5" spans="1:23" ht="12.75" customHeight="1" x14ac:dyDescent="0.25">
      <c r="C5" s="429"/>
      <c r="D5" s="429"/>
      <c r="E5" s="429"/>
      <c r="F5" s="429"/>
      <c r="G5" s="429"/>
      <c r="H5" s="429"/>
      <c r="I5" s="429"/>
      <c r="J5" s="38"/>
      <c r="L5" s="43"/>
      <c r="M5" s="44"/>
      <c r="P5" s="45"/>
      <c r="Q5" s="47" t="s">
        <v>194</v>
      </c>
      <c r="S5" s="164" t="str">
        <f>G28</f>
        <v>18/12/2022</v>
      </c>
      <c r="T5" s="45"/>
    </row>
    <row r="6" spans="1:23" ht="3.75" customHeight="1" x14ac:dyDescent="0.25">
      <c r="C6" s="437" t="s">
        <v>196</v>
      </c>
      <c r="D6" s="437"/>
      <c r="E6" s="437"/>
      <c r="F6" s="437"/>
      <c r="G6" s="437"/>
      <c r="H6" s="437"/>
      <c r="I6" s="437"/>
      <c r="L6" s="43"/>
      <c r="M6" s="44"/>
      <c r="P6" s="45"/>
      <c r="Q6" s="417" t="s">
        <v>195</v>
      </c>
      <c r="R6" s="418"/>
      <c r="S6" s="449" t="s">
        <v>451</v>
      </c>
      <c r="T6" s="450"/>
    </row>
    <row r="7" spans="1:23" ht="3" customHeight="1" x14ac:dyDescent="0.25">
      <c r="C7" s="437"/>
      <c r="D7" s="437"/>
      <c r="E7" s="437"/>
      <c r="F7" s="437"/>
      <c r="G7" s="437"/>
      <c r="H7" s="437"/>
      <c r="I7" s="437"/>
      <c r="L7" s="43"/>
      <c r="M7" s="44"/>
      <c r="P7" s="45"/>
      <c r="Q7" s="417"/>
      <c r="R7" s="418"/>
      <c r="S7" s="449"/>
      <c r="T7" s="450"/>
    </row>
    <row r="8" spans="1:23" ht="7.5" customHeight="1" x14ac:dyDescent="0.25">
      <c r="C8" s="437"/>
      <c r="D8" s="437"/>
      <c r="E8" s="437"/>
      <c r="F8" s="437"/>
      <c r="G8" s="437"/>
      <c r="H8" s="437"/>
      <c r="I8" s="437"/>
      <c r="L8" s="43"/>
      <c r="M8" s="44"/>
      <c r="P8" s="45"/>
      <c r="Q8" s="417"/>
      <c r="R8" s="418"/>
      <c r="S8" s="449"/>
      <c r="T8" s="450"/>
    </row>
    <row r="9" spans="1:23" ht="9" customHeight="1" thickBot="1" x14ac:dyDescent="0.3">
      <c r="A9" s="49"/>
      <c r="B9" s="49"/>
      <c r="C9" s="421"/>
      <c r="D9" s="421"/>
      <c r="E9" s="421"/>
      <c r="F9" s="421"/>
      <c r="G9" s="421"/>
      <c r="H9" s="421"/>
      <c r="I9" s="421"/>
      <c r="J9" s="50"/>
      <c r="L9" s="43"/>
      <c r="M9" s="44"/>
      <c r="P9" s="45"/>
      <c r="Q9" s="47"/>
      <c r="S9" s="51"/>
      <c r="T9" s="45"/>
    </row>
    <row r="10" spans="1:23" ht="12.75" customHeight="1" thickTop="1" x14ac:dyDescent="0.25">
      <c r="H10" s="51"/>
      <c r="I10" s="51"/>
      <c r="L10" s="43"/>
      <c r="M10" s="44"/>
      <c r="P10" s="45"/>
      <c r="Q10" s="44"/>
      <c r="T10" s="45"/>
      <c r="W10" s="52" t="s">
        <v>197</v>
      </c>
    </row>
    <row r="11" spans="1:23" ht="12" customHeight="1" x14ac:dyDescent="0.25">
      <c r="H11" s="51" t="s">
        <v>198</v>
      </c>
      <c r="I11" s="51" t="s">
        <v>118</v>
      </c>
      <c r="L11" s="43"/>
      <c r="M11" s="44"/>
      <c r="P11" s="45"/>
      <c r="Q11" s="422" t="str">
        <f>H45</f>
        <v>HIDAYATULLAH, SP., M.Si</v>
      </c>
      <c r="R11" s="384"/>
      <c r="S11" s="384"/>
      <c r="T11" s="423"/>
      <c r="W11" s="53" t="s">
        <v>199</v>
      </c>
    </row>
    <row r="12" spans="1:23" ht="12" customHeight="1" x14ac:dyDescent="0.25">
      <c r="H12" s="51" t="s">
        <v>200</v>
      </c>
      <c r="I12" s="51" t="s">
        <v>118</v>
      </c>
      <c r="L12" s="54"/>
      <c r="M12" s="44"/>
      <c r="P12" s="45"/>
      <c r="Q12" s="398" t="str">
        <f>H46</f>
        <v>Pembina Utama Muda IV/c</v>
      </c>
      <c r="R12" s="385"/>
      <c r="S12" s="385"/>
      <c r="T12" s="399"/>
      <c r="W12" s="47" t="s">
        <v>201</v>
      </c>
    </row>
    <row r="13" spans="1:23" ht="12" customHeight="1" x14ac:dyDescent="0.25">
      <c r="A13" s="400" t="s">
        <v>202</v>
      </c>
      <c r="B13" s="400"/>
      <c r="C13" s="400"/>
      <c r="D13" s="400"/>
      <c r="E13" s="400"/>
      <c r="F13" s="400"/>
      <c r="G13" s="400"/>
      <c r="H13" s="400"/>
      <c r="I13" s="400"/>
      <c r="J13" s="400"/>
      <c r="L13" s="54"/>
      <c r="M13" s="44"/>
      <c r="P13" s="45"/>
      <c r="Q13" s="402" t="str">
        <f>H47</f>
        <v>Nip. 19730203 200312 1 004</v>
      </c>
      <c r="R13" s="393"/>
      <c r="S13" s="393"/>
      <c r="T13" s="403"/>
    </row>
    <row r="14" spans="1:23" ht="13.5" customHeight="1" x14ac:dyDescent="0.25">
      <c r="A14" s="401"/>
      <c r="B14" s="401"/>
      <c r="C14" s="401"/>
      <c r="D14" s="401"/>
      <c r="E14" s="401"/>
      <c r="F14" s="401"/>
      <c r="G14" s="401"/>
      <c r="H14" s="401"/>
      <c r="I14" s="401"/>
      <c r="J14" s="401"/>
      <c r="K14" s="51"/>
      <c r="L14" s="55" t="s">
        <v>203</v>
      </c>
      <c r="M14" s="56" t="s">
        <v>204</v>
      </c>
      <c r="N14" s="57"/>
      <c r="O14" s="56" t="str">
        <f>G26</f>
        <v>Jakarta</v>
      </c>
      <c r="P14" s="56"/>
      <c r="Q14" s="53" t="s">
        <v>205</v>
      </c>
      <c r="R14" s="56"/>
      <c r="S14" s="56" t="str">
        <f>O14</f>
        <v>Jakarta</v>
      </c>
      <c r="T14" s="42"/>
    </row>
    <row r="15" spans="1:23" ht="14.25" customHeight="1" x14ac:dyDescent="0.25">
      <c r="A15" s="55" t="s">
        <v>14</v>
      </c>
      <c r="B15" s="58" t="s">
        <v>206</v>
      </c>
      <c r="C15" s="59"/>
      <c r="D15" s="59"/>
      <c r="E15" s="59"/>
      <c r="F15" s="60" t="str">
        <f>sppd4!F15</f>
        <v xml:space="preserve"> KEPALA DINAS KOMUNIKASI, INFORMATIKA DAN PERSANDIAN</v>
      </c>
      <c r="G15" s="61"/>
      <c r="H15" s="61"/>
      <c r="I15" s="59"/>
      <c r="J15" s="62"/>
      <c r="K15" s="51"/>
      <c r="L15" s="63"/>
      <c r="M15" s="51" t="s">
        <v>207</v>
      </c>
      <c r="N15" s="64"/>
      <c r="O15" s="48" t="str">
        <f>S5</f>
        <v>18/12/2022</v>
      </c>
      <c r="P15" s="51"/>
      <c r="Q15" s="47" t="s">
        <v>208</v>
      </c>
      <c r="R15" s="51"/>
      <c r="S15" s="48" t="str">
        <f>G29</f>
        <v>18/12/2022</v>
      </c>
      <c r="T15" s="45"/>
      <c r="W15" s="52" t="s">
        <v>209</v>
      </c>
    </row>
    <row r="16" spans="1:23" ht="14.25" customHeight="1" x14ac:dyDescent="0.25">
      <c r="A16" s="65" t="s">
        <v>18</v>
      </c>
      <c r="B16" s="58" t="s">
        <v>374</v>
      </c>
      <c r="C16" s="59"/>
      <c r="D16" s="59"/>
      <c r="E16" s="59"/>
      <c r="F16" s="52" t="s">
        <v>210</v>
      </c>
      <c r="G16" s="442" t="s">
        <v>613</v>
      </c>
      <c r="H16" s="442"/>
      <c r="I16" s="442"/>
      <c r="J16" s="442"/>
      <c r="K16" s="51"/>
      <c r="L16" s="63"/>
      <c r="M16" s="51" t="s">
        <v>211</v>
      </c>
      <c r="N16" s="391">
        <f>SPPD3!N16</f>
        <v>0</v>
      </c>
      <c r="O16" s="391"/>
      <c r="P16" s="391"/>
      <c r="Q16" s="66"/>
      <c r="R16" s="391">
        <f>N16</f>
        <v>0</v>
      </c>
      <c r="S16" s="391"/>
      <c r="T16" s="433"/>
      <c r="W16" s="53" t="s">
        <v>212</v>
      </c>
    </row>
    <row r="17" spans="1:23" ht="14.25" customHeight="1" x14ac:dyDescent="0.25">
      <c r="A17" s="55" t="s">
        <v>22</v>
      </c>
      <c r="B17" s="51" t="s">
        <v>213</v>
      </c>
      <c r="C17" s="51"/>
      <c r="D17" s="51"/>
      <c r="E17" s="51"/>
      <c r="F17" s="53" t="s">
        <v>214</v>
      </c>
      <c r="G17" s="56"/>
      <c r="H17" s="56"/>
      <c r="I17" s="56"/>
      <c r="J17" s="68"/>
      <c r="K17" s="51"/>
      <c r="L17" s="43"/>
      <c r="N17" s="444">
        <f>SPPD3!N17</f>
        <v>0</v>
      </c>
      <c r="O17" s="444"/>
      <c r="P17" s="444"/>
      <c r="Q17" s="119"/>
      <c r="R17" s="444">
        <f>N17</f>
        <v>0</v>
      </c>
      <c r="S17" s="444"/>
      <c r="T17" s="445"/>
      <c r="W17" s="47" t="s">
        <v>201</v>
      </c>
    </row>
    <row r="18" spans="1:23" ht="14.25" customHeight="1" x14ac:dyDescent="0.25">
      <c r="A18" s="63"/>
      <c r="B18" s="51" t="s">
        <v>215</v>
      </c>
      <c r="C18" s="51"/>
      <c r="D18" s="51"/>
      <c r="E18" s="51"/>
      <c r="F18" s="47" t="s">
        <v>216</v>
      </c>
      <c r="G18" s="435" t="s">
        <v>471</v>
      </c>
      <c r="H18" s="435"/>
      <c r="I18" s="435"/>
      <c r="J18" s="70"/>
      <c r="K18" s="51"/>
      <c r="L18" s="43"/>
      <c r="N18" s="28"/>
      <c r="O18" s="28"/>
      <c r="P18" s="28"/>
      <c r="Q18" s="69"/>
      <c r="R18" s="28"/>
      <c r="S18" s="28"/>
      <c r="T18" s="118"/>
    </row>
    <row r="19" spans="1:23" ht="14.25" customHeight="1" x14ac:dyDescent="0.25">
      <c r="A19" s="63"/>
      <c r="B19" s="47" t="s">
        <v>217</v>
      </c>
      <c r="C19" s="51"/>
      <c r="D19" s="51"/>
      <c r="E19" s="51"/>
      <c r="F19" s="47" t="s">
        <v>218</v>
      </c>
      <c r="G19" s="51"/>
      <c r="H19" s="51"/>
      <c r="I19" s="51"/>
      <c r="J19" s="70"/>
      <c r="K19" s="51"/>
      <c r="L19" s="63"/>
      <c r="M19" s="51"/>
      <c r="N19" s="397">
        <f>SPPD3!N19</f>
        <v>0</v>
      </c>
      <c r="O19" s="397"/>
      <c r="P19" s="397"/>
      <c r="Q19" s="69"/>
      <c r="R19" s="397">
        <f>N19</f>
        <v>0</v>
      </c>
      <c r="S19" s="397"/>
      <c r="T19" s="407"/>
      <c r="W19" s="52" t="s">
        <v>219</v>
      </c>
    </row>
    <row r="20" spans="1:23" ht="14.25" customHeight="1" x14ac:dyDescent="0.25">
      <c r="A20" s="71"/>
      <c r="B20" s="72"/>
      <c r="C20" s="72"/>
      <c r="D20" s="72"/>
      <c r="E20" s="72"/>
      <c r="F20" s="73"/>
      <c r="G20" s="72"/>
      <c r="H20" s="72"/>
      <c r="I20" s="72"/>
      <c r="J20" s="74"/>
      <c r="K20" s="51"/>
      <c r="L20" s="71"/>
      <c r="M20" s="72" t="s">
        <v>220</v>
      </c>
      <c r="N20" s="390">
        <f>SPPD3!N20</f>
        <v>0</v>
      </c>
      <c r="O20" s="390"/>
      <c r="P20" s="390"/>
      <c r="Q20" s="75" t="s">
        <v>220</v>
      </c>
      <c r="R20" s="408">
        <f>N20</f>
        <v>0</v>
      </c>
      <c r="S20" s="408"/>
      <c r="T20" s="409"/>
      <c r="W20" s="53" t="s">
        <v>221</v>
      </c>
    </row>
    <row r="21" spans="1:23" ht="14.25" customHeight="1" x14ac:dyDescent="0.25">
      <c r="A21" s="63" t="s">
        <v>37</v>
      </c>
      <c r="B21" s="51" t="s">
        <v>222</v>
      </c>
      <c r="C21" s="51"/>
      <c r="D21" s="51"/>
      <c r="E21" s="51"/>
      <c r="F21" s="76">
        <f>SPPD2!F21</f>
        <v>0</v>
      </c>
      <c r="G21" s="77"/>
      <c r="H21" s="78"/>
      <c r="I21" s="78"/>
      <c r="J21" s="79"/>
      <c r="K21" s="51"/>
      <c r="L21" s="55" t="s">
        <v>223</v>
      </c>
      <c r="M21" s="56" t="s">
        <v>224</v>
      </c>
      <c r="N21" s="56"/>
      <c r="O21" s="56" t="s">
        <v>118</v>
      </c>
      <c r="P21" s="56"/>
      <c r="Q21" s="53" t="s">
        <v>225</v>
      </c>
      <c r="R21" s="56"/>
      <c r="S21" s="56" t="s">
        <v>118</v>
      </c>
      <c r="T21" s="42"/>
      <c r="W21" s="47" t="s">
        <v>226</v>
      </c>
    </row>
    <row r="22" spans="1:23" ht="14.25" customHeight="1" x14ac:dyDescent="0.25">
      <c r="A22" s="63"/>
      <c r="B22" s="51"/>
      <c r="C22" s="51"/>
      <c r="D22" s="51"/>
      <c r="E22" s="51"/>
      <c r="F22" s="446">
        <f>sppd4!F22</f>
        <v>0</v>
      </c>
      <c r="G22" s="447"/>
      <c r="H22" s="447"/>
      <c r="I22" s="447"/>
      <c r="J22" s="448"/>
      <c r="K22" s="51"/>
      <c r="L22" s="63"/>
      <c r="M22" s="51" t="s">
        <v>227</v>
      </c>
      <c r="N22" s="51"/>
      <c r="O22" s="51" t="s">
        <v>118</v>
      </c>
      <c r="P22" s="51"/>
      <c r="Q22" s="47" t="s">
        <v>227</v>
      </c>
      <c r="R22" s="51"/>
      <c r="S22" s="51" t="s">
        <v>118</v>
      </c>
      <c r="T22" s="45"/>
    </row>
    <row r="23" spans="1:23" ht="14.25" customHeight="1" x14ac:dyDescent="0.25">
      <c r="A23" s="63"/>
      <c r="B23" s="51"/>
      <c r="C23" s="51"/>
      <c r="D23" s="51"/>
      <c r="E23" s="51"/>
      <c r="F23" s="80">
        <f>SPPD1!F23</f>
        <v>0</v>
      </c>
      <c r="G23" s="81"/>
      <c r="H23" s="82"/>
      <c r="I23" s="82"/>
      <c r="J23" s="83"/>
      <c r="K23" s="51"/>
      <c r="L23" s="63"/>
      <c r="M23" s="51" t="s">
        <v>211</v>
      </c>
      <c r="N23" s="51"/>
      <c r="O23" s="51" t="s">
        <v>118</v>
      </c>
      <c r="P23" s="51"/>
      <c r="Q23" s="47" t="s">
        <v>228</v>
      </c>
      <c r="R23" s="51"/>
      <c r="S23" s="51" t="s">
        <v>118</v>
      </c>
      <c r="T23" s="45"/>
    </row>
    <row r="24" spans="1:23" ht="14.25" customHeight="1" x14ac:dyDescent="0.25">
      <c r="A24" s="65" t="s">
        <v>48</v>
      </c>
      <c r="B24" s="59" t="s">
        <v>229</v>
      </c>
      <c r="C24" s="59"/>
      <c r="D24" s="59"/>
      <c r="E24" s="59"/>
      <c r="F24" s="52" t="str">
        <f>SPPD1!G24</f>
        <v>Pesawat</v>
      </c>
      <c r="G24" s="84"/>
      <c r="H24" s="59"/>
      <c r="I24" s="59"/>
      <c r="J24" s="62"/>
      <c r="K24" s="51"/>
      <c r="L24" s="43"/>
      <c r="Q24" s="44"/>
      <c r="T24" s="45"/>
      <c r="W24" s="52" t="s">
        <v>230</v>
      </c>
    </row>
    <row r="25" spans="1:23" ht="14.25" customHeight="1" x14ac:dyDescent="0.25">
      <c r="A25" s="55" t="s">
        <v>231</v>
      </c>
      <c r="B25" s="56" t="s">
        <v>232</v>
      </c>
      <c r="C25" s="56"/>
      <c r="D25" s="56"/>
      <c r="E25" s="56"/>
      <c r="F25" s="53" t="str">
        <f>SPPD2!F25</f>
        <v xml:space="preserve">  a.  Andoolo</v>
      </c>
      <c r="G25" s="56"/>
      <c r="H25" s="56"/>
      <c r="I25" s="56"/>
      <c r="J25" s="68"/>
      <c r="K25" s="51"/>
      <c r="L25" s="43"/>
      <c r="M25" s="51"/>
      <c r="N25" s="51"/>
      <c r="O25" s="51"/>
      <c r="P25" s="51"/>
      <c r="Q25" s="47"/>
      <c r="R25" s="51"/>
      <c r="S25" s="51"/>
      <c r="T25" s="45"/>
      <c r="W25" s="53" t="s">
        <v>221</v>
      </c>
    </row>
    <row r="26" spans="1:23" ht="14.25" customHeight="1" x14ac:dyDescent="0.25">
      <c r="A26" s="71"/>
      <c r="B26" s="72" t="s">
        <v>234</v>
      </c>
      <c r="C26" s="72"/>
      <c r="D26" s="72"/>
      <c r="E26" s="72"/>
      <c r="F26" s="73" t="s">
        <v>235</v>
      </c>
      <c r="G26" s="72" t="str">
        <f>SPPD2!G26</f>
        <v>Jakarta</v>
      </c>
      <c r="H26" s="72"/>
      <c r="I26" s="72"/>
      <c r="J26" s="74"/>
      <c r="K26" s="51"/>
      <c r="L26" s="71"/>
      <c r="M26" s="72" t="s">
        <v>236</v>
      </c>
      <c r="N26" s="72"/>
      <c r="O26" s="72"/>
      <c r="P26" s="72"/>
      <c r="Q26" s="73" t="s">
        <v>236</v>
      </c>
      <c r="R26" s="72"/>
      <c r="S26" s="72"/>
      <c r="T26" s="85"/>
      <c r="W26" s="47" t="s">
        <v>237</v>
      </c>
    </row>
    <row r="27" spans="1:23" ht="14.25" customHeight="1" x14ac:dyDescent="0.25">
      <c r="A27" s="55" t="s">
        <v>27</v>
      </c>
      <c r="B27" s="56" t="s">
        <v>238</v>
      </c>
      <c r="C27" s="56"/>
      <c r="D27" s="56"/>
      <c r="E27" s="56"/>
      <c r="F27" s="53" t="s">
        <v>214</v>
      </c>
      <c r="G27" s="56" t="str">
        <f>SPPD2!G27</f>
        <v>4 (Satu) Hari</v>
      </c>
      <c r="H27" s="56"/>
      <c r="I27" s="56"/>
      <c r="J27" s="68"/>
      <c r="K27" s="51"/>
      <c r="L27" s="55" t="s">
        <v>239</v>
      </c>
      <c r="M27" s="53" t="s">
        <v>224</v>
      </c>
      <c r="N27" s="56"/>
      <c r="O27" s="56" t="s">
        <v>118</v>
      </c>
      <c r="P27" s="56"/>
      <c r="Q27" s="53" t="s">
        <v>225</v>
      </c>
      <c r="R27" s="56"/>
      <c r="S27" s="56" t="s">
        <v>118</v>
      </c>
      <c r="T27" s="42"/>
    </row>
    <row r="28" spans="1:23" ht="14.25" customHeight="1" x14ac:dyDescent="0.25">
      <c r="A28" s="63"/>
      <c r="B28" s="51" t="s">
        <v>240</v>
      </c>
      <c r="C28" s="51"/>
      <c r="D28" s="51"/>
      <c r="E28" s="51"/>
      <c r="F28" s="47" t="s">
        <v>216</v>
      </c>
      <c r="G28" s="86" t="str">
        <f>SPPD2!G28</f>
        <v>18/12/2022</v>
      </c>
      <c r="H28" s="51"/>
      <c r="I28" s="51"/>
      <c r="J28" s="70"/>
      <c r="K28" s="51"/>
      <c r="L28" s="63"/>
      <c r="M28" s="47" t="s">
        <v>227</v>
      </c>
      <c r="N28" s="51"/>
      <c r="O28" s="51" t="s">
        <v>118</v>
      </c>
      <c r="P28" s="51"/>
      <c r="Q28" s="47" t="s">
        <v>227</v>
      </c>
      <c r="R28" s="51"/>
      <c r="S28" s="51" t="s">
        <v>118</v>
      </c>
      <c r="T28" s="45"/>
      <c r="W28" s="52" t="s">
        <v>241</v>
      </c>
    </row>
    <row r="29" spans="1:23" ht="14.25" customHeight="1" x14ac:dyDescent="0.25">
      <c r="A29" s="71"/>
      <c r="B29" s="72" t="s">
        <v>242</v>
      </c>
      <c r="C29" s="72"/>
      <c r="D29" s="72"/>
      <c r="E29" s="72"/>
      <c r="F29" s="73" t="s">
        <v>243</v>
      </c>
      <c r="G29" s="86" t="str">
        <f>SPPD2!G29</f>
        <v>18/12/2022</v>
      </c>
      <c r="H29" s="72"/>
      <c r="I29" s="72"/>
      <c r="J29" s="74"/>
      <c r="K29" s="51"/>
      <c r="L29" s="63"/>
      <c r="M29" s="47" t="s">
        <v>211</v>
      </c>
      <c r="N29" s="51"/>
      <c r="O29" s="51" t="s">
        <v>118</v>
      </c>
      <c r="P29" s="51"/>
      <c r="Q29" s="47" t="s">
        <v>228</v>
      </c>
      <c r="R29" s="51"/>
      <c r="S29" s="51" t="s">
        <v>118</v>
      </c>
      <c r="T29" s="45"/>
      <c r="W29" s="53" t="s">
        <v>244</v>
      </c>
    </row>
    <row r="30" spans="1:23" ht="14.25" customHeight="1" x14ac:dyDescent="0.25">
      <c r="A30" s="55" t="s">
        <v>29</v>
      </c>
      <c r="B30" s="410" t="s">
        <v>245</v>
      </c>
      <c r="C30" s="411"/>
      <c r="D30" s="412"/>
      <c r="E30" s="410" t="s">
        <v>119</v>
      </c>
      <c r="F30" s="411"/>
      <c r="G30" s="412"/>
      <c r="H30" s="410" t="s">
        <v>246</v>
      </c>
      <c r="I30" s="412"/>
      <c r="J30" s="65" t="s">
        <v>247</v>
      </c>
      <c r="K30" s="51"/>
      <c r="L30" s="43"/>
      <c r="Q30" s="44"/>
      <c r="T30" s="45"/>
      <c r="W30" s="47" t="s">
        <v>201</v>
      </c>
    </row>
    <row r="31" spans="1:23" ht="12" customHeight="1" x14ac:dyDescent="0.25">
      <c r="A31" s="63"/>
      <c r="B31" s="51" t="s">
        <v>14</v>
      </c>
      <c r="C31" s="51"/>
      <c r="D31" s="70"/>
      <c r="E31" s="413"/>
      <c r="F31" s="414"/>
      <c r="G31" s="415"/>
      <c r="H31" s="47"/>
      <c r="I31" s="70"/>
      <c r="J31" s="87"/>
      <c r="K31" s="51"/>
      <c r="L31" s="43"/>
      <c r="Q31" s="44"/>
      <c r="T31" s="45"/>
    </row>
    <row r="32" spans="1:23" ht="12" customHeight="1" x14ac:dyDescent="0.25">
      <c r="A32" s="63"/>
      <c r="B32" s="51" t="s">
        <v>18</v>
      </c>
      <c r="C32" s="51"/>
      <c r="D32" s="70"/>
      <c r="E32" s="387"/>
      <c r="F32" s="388"/>
      <c r="G32" s="389"/>
      <c r="H32" s="47"/>
      <c r="I32" s="70"/>
      <c r="J32" s="87"/>
      <c r="K32" s="51"/>
      <c r="L32" s="43"/>
      <c r="M32" s="51"/>
      <c r="N32" s="51"/>
      <c r="O32" s="51"/>
      <c r="P32" s="51"/>
      <c r="Q32" s="47"/>
      <c r="R32" s="51"/>
      <c r="S32" s="51"/>
      <c r="T32" s="45"/>
    </row>
    <row r="33" spans="1:20" x14ac:dyDescent="0.25">
      <c r="A33" s="71"/>
      <c r="B33" s="72" t="s">
        <v>22</v>
      </c>
      <c r="C33" s="72"/>
      <c r="D33" s="74"/>
      <c r="E33" s="394"/>
      <c r="F33" s="395"/>
      <c r="G33" s="396"/>
      <c r="H33" s="73"/>
      <c r="I33" s="74"/>
      <c r="J33" s="88"/>
      <c r="K33" s="51"/>
      <c r="L33" s="71"/>
      <c r="M33" s="73" t="s">
        <v>236</v>
      </c>
      <c r="N33" s="72"/>
      <c r="O33" s="72"/>
      <c r="P33" s="72"/>
      <c r="Q33" s="73" t="s">
        <v>236</v>
      </c>
      <c r="R33" s="72"/>
      <c r="S33" s="72"/>
      <c r="T33" s="85"/>
    </row>
    <row r="34" spans="1:20" x14ac:dyDescent="0.25">
      <c r="A34" s="63" t="s">
        <v>248</v>
      </c>
      <c r="B34" s="53" t="s">
        <v>249</v>
      </c>
      <c r="C34" s="56"/>
      <c r="D34" s="56"/>
      <c r="E34" s="56"/>
      <c r="F34" s="56"/>
      <c r="G34" s="68"/>
      <c r="H34" s="53"/>
      <c r="I34" s="56"/>
      <c r="J34" s="68"/>
      <c r="K34" s="51"/>
      <c r="L34" s="63" t="s">
        <v>250</v>
      </c>
      <c r="M34" s="53" t="s">
        <v>224</v>
      </c>
      <c r="N34" s="57" t="s">
        <v>118</v>
      </c>
      <c r="O34" s="56" t="s">
        <v>251</v>
      </c>
      <c r="P34" s="68"/>
      <c r="Q34" s="89" t="s">
        <v>252</v>
      </c>
      <c r="R34" s="56"/>
      <c r="S34" s="56"/>
      <c r="T34" s="42"/>
    </row>
    <row r="35" spans="1:20" x14ac:dyDescent="0.25">
      <c r="A35" s="63"/>
      <c r="B35" s="47" t="s">
        <v>253</v>
      </c>
      <c r="C35" s="51"/>
      <c r="D35" s="51"/>
      <c r="E35" s="51"/>
      <c r="F35" s="51"/>
      <c r="G35" s="70"/>
      <c r="H35" s="47" t="s">
        <v>451</v>
      </c>
      <c r="I35" s="51"/>
      <c r="J35" s="70"/>
      <c r="K35" s="51"/>
      <c r="L35" s="87"/>
      <c r="M35" s="47" t="s">
        <v>254</v>
      </c>
      <c r="N35" s="51"/>
      <c r="O35" s="51"/>
      <c r="P35" s="70"/>
      <c r="Q35" s="90" t="s">
        <v>255</v>
      </c>
      <c r="R35" s="51"/>
      <c r="S35" s="51"/>
      <c r="T35" s="45"/>
    </row>
    <row r="36" spans="1:20" x14ac:dyDescent="0.25">
      <c r="A36" s="63"/>
      <c r="B36" s="73" t="s">
        <v>256</v>
      </c>
      <c r="C36" s="72"/>
      <c r="D36" s="72"/>
      <c r="E36" s="72"/>
      <c r="F36" s="72"/>
      <c r="G36" s="74"/>
      <c r="H36" s="73" t="s">
        <v>452</v>
      </c>
      <c r="I36" s="72"/>
      <c r="J36" s="74"/>
      <c r="K36" s="51"/>
      <c r="L36" s="87"/>
      <c r="M36" s="404" t="s">
        <v>257</v>
      </c>
      <c r="N36" s="405"/>
      <c r="O36" s="91" t="str">
        <f>G29</f>
        <v>18/12/2022</v>
      </c>
      <c r="P36" s="74"/>
      <c r="Q36" s="92" t="s">
        <v>258</v>
      </c>
      <c r="R36" s="72"/>
      <c r="S36" s="72"/>
      <c r="T36" s="85"/>
    </row>
    <row r="37" spans="1:20" x14ac:dyDescent="0.25">
      <c r="A37" s="65" t="s">
        <v>259</v>
      </c>
      <c r="B37" s="58" t="s">
        <v>260</v>
      </c>
      <c r="C37" s="59"/>
      <c r="D37" s="59"/>
      <c r="E37" s="59"/>
      <c r="F37" s="59"/>
      <c r="G37" s="62"/>
      <c r="H37" s="58"/>
      <c r="I37" s="59"/>
      <c r="J37" s="62"/>
      <c r="K37" s="51"/>
      <c r="L37" s="87"/>
      <c r="M37" s="53"/>
      <c r="N37" s="56"/>
      <c r="O37" s="406" t="str">
        <f>H42</f>
        <v>KEPALA DINAS KOMUNIKASI,</v>
      </c>
      <c r="P37" s="406"/>
      <c r="Q37" s="406"/>
      <c r="R37" s="406"/>
      <c r="S37" s="56"/>
      <c r="T37" s="42"/>
    </row>
    <row r="38" spans="1:20" x14ac:dyDescent="0.25">
      <c r="A38" s="93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87"/>
      <c r="M38" s="47"/>
      <c r="N38" s="51"/>
      <c r="O38" s="438" t="str">
        <f>H43</f>
        <v>INFORMATIKA DAN PERSANDIAN</v>
      </c>
      <c r="P38" s="438"/>
      <c r="Q38" s="438"/>
      <c r="R38" s="438"/>
      <c r="S38" s="51"/>
      <c r="T38" s="45"/>
    </row>
    <row r="39" spans="1:20" x14ac:dyDescent="0.25">
      <c r="A39" s="93"/>
      <c r="B39" s="51"/>
      <c r="C39" s="51"/>
      <c r="D39" s="51"/>
      <c r="E39" s="51"/>
      <c r="F39" s="51"/>
      <c r="G39" s="51"/>
      <c r="H39" s="51" t="s">
        <v>261</v>
      </c>
      <c r="I39" s="51"/>
      <c r="J39" s="51" t="s">
        <v>251</v>
      </c>
      <c r="K39" s="51"/>
      <c r="L39" s="87"/>
      <c r="M39" s="47"/>
      <c r="N39" s="51"/>
      <c r="O39" s="51"/>
      <c r="P39" s="51"/>
      <c r="Q39" s="51"/>
      <c r="R39" s="51"/>
      <c r="S39" s="51"/>
      <c r="T39" s="45"/>
    </row>
    <row r="40" spans="1:20" x14ac:dyDescent="0.25">
      <c r="A40" s="93"/>
      <c r="B40" s="51"/>
      <c r="C40" s="51"/>
      <c r="D40" s="51"/>
      <c r="E40" s="51"/>
      <c r="F40" s="51"/>
      <c r="G40" s="51"/>
      <c r="H40" s="51" t="s">
        <v>262</v>
      </c>
      <c r="I40" s="51"/>
      <c r="J40" s="86" t="str">
        <f>SPPD2!J40</f>
        <v>16 Desember 2022</v>
      </c>
      <c r="K40" s="51"/>
      <c r="L40" s="87"/>
      <c r="M40" s="47"/>
      <c r="N40" s="51"/>
      <c r="O40" s="384" t="str">
        <f>H45</f>
        <v>HIDAYATULLAH, SP., M.Si</v>
      </c>
      <c r="P40" s="384"/>
      <c r="Q40" s="384"/>
      <c r="R40" s="384"/>
      <c r="S40" s="51"/>
      <c r="T40" s="45"/>
    </row>
    <row r="41" spans="1:20" x14ac:dyDescent="0.25">
      <c r="A41" s="93"/>
      <c r="B41" s="51"/>
      <c r="C41" s="51"/>
      <c r="D41" s="51"/>
      <c r="E41" s="51"/>
      <c r="F41" s="51"/>
      <c r="G41" s="51"/>
      <c r="H41" s="51" t="s">
        <v>263</v>
      </c>
      <c r="I41" s="51"/>
      <c r="J41" s="51"/>
      <c r="K41" s="51"/>
      <c r="L41" s="87"/>
      <c r="M41" s="47"/>
      <c r="N41" s="51"/>
      <c r="O41" s="385" t="s">
        <v>264</v>
      </c>
      <c r="P41" s="385"/>
      <c r="Q41" s="385"/>
      <c r="R41" s="385"/>
      <c r="S41" s="51"/>
      <c r="T41" s="45"/>
    </row>
    <row r="42" spans="1:20" x14ac:dyDescent="0.25">
      <c r="A42" s="93"/>
      <c r="B42" s="51"/>
      <c r="C42" s="51"/>
      <c r="D42" s="51"/>
      <c r="E42" s="51"/>
      <c r="F42" s="51"/>
      <c r="G42" s="51"/>
      <c r="H42" s="386" t="str">
        <f>sppd4!H42</f>
        <v>KEPALA DINAS KOMUNIKASI,</v>
      </c>
      <c r="I42" s="386"/>
      <c r="J42" s="386"/>
      <c r="K42" s="51"/>
      <c r="L42" s="87"/>
      <c r="M42" s="73"/>
      <c r="N42" s="72"/>
      <c r="O42" s="393" t="str">
        <f>H47</f>
        <v>Nip. 19730203 200312 1 004</v>
      </c>
      <c r="P42" s="393"/>
      <c r="Q42" s="393"/>
      <c r="R42" s="393"/>
      <c r="S42" s="72"/>
      <c r="T42" s="85"/>
    </row>
    <row r="43" spans="1:20" x14ac:dyDescent="0.25">
      <c r="A43" s="93"/>
      <c r="B43" s="51"/>
      <c r="C43" s="51"/>
      <c r="D43" s="51"/>
      <c r="E43" s="51"/>
      <c r="F43" s="51"/>
      <c r="G43" s="51"/>
      <c r="H43" s="386" t="str">
        <f>sppd4!H43</f>
        <v>INFORMATIKA DAN PERSANDIAN</v>
      </c>
      <c r="I43" s="386"/>
      <c r="J43" s="386"/>
      <c r="K43" s="51"/>
      <c r="L43" s="94" t="s">
        <v>265</v>
      </c>
      <c r="M43" s="59" t="s">
        <v>266</v>
      </c>
      <c r="N43" s="59"/>
      <c r="O43" s="59" t="s">
        <v>118</v>
      </c>
      <c r="P43" s="59"/>
      <c r="Q43" s="59"/>
      <c r="R43" s="59"/>
      <c r="S43" s="59"/>
      <c r="T43" s="16"/>
    </row>
    <row r="44" spans="1:20" x14ac:dyDescent="0.25">
      <c r="A44" s="93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 t="s">
        <v>267</v>
      </c>
      <c r="M44" s="51"/>
      <c r="N44" s="51"/>
      <c r="O44" s="51"/>
      <c r="P44" s="51"/>
      <c r="Q44" s="51"/>
      <c r="R44" s="51"/>
      <c r="S44" s="51"/>
    </row>
    <row r="45" spans="1:20" x14ac:dyDescent="0.25">
      <c r="A45" s="93"/>
      <c r="B45" s="51"/>
      <c r="C45" s="51"/>
      <c r="D45" s="51"/>
      <c r="E45" s="51"/>
      <c r="F45" s="51"/>
      <c r="G45" s="51"/>
      <c r="H45" s="384" t="str">
        <f>sppd4!H45</f>
        <v>HIDAYATULLAH, SP., M.Si</v>
      </c>
      <c r="I45" s="384"/>
      <c r="J45" s="384"/>
      <c r="K45" s="51"/>
      <c r="L45" s="95" t="s">
        <v>268</v>
      </c>
      <c r="M45" s="51"/>
      <c r="N45" s="51"/>
      <c r="O45" s="51"/>
      <c r="P45" s="51"/>
      <c r="Q45" s="51"/>
      <c r="R45" s="51"/>
      <c r="S45" s="51"/>
    </row>
    <row r="46" spans="1:20" x14ac:dyDescent="0.25">
      <c r="A46" s="93"/>
      <c r="B46" s="51"/>
      <c r="C46" s="51"/>
      <c r="D46" s="51"/>
      <c r="E46" s="51"/>
      <c r="F46" s="51"/>
      <c r="G46" s="51"/>
      <c r="H46" s="385" t="str">
        <f>sppd4!H46</f>
        <v>Pembina Utama Muda IV/c</v>
      </c>
      <c r="I46" s="385"/>
      <c r="J46" s="385"/>
      <c r="K46" s="51"/>
      <c r="L46" s="95" t="s">
        <v>269</v>
      </c>
      <c r="M46" s="51"/>
      <c r="N46" s="51"/>
      <c r="O46" s="51"/>
      <c r="P46" s="51"/>
      <c r="Q46" s="51"/>
      <c r="R46" s="51"/>
      <c r="S46" s="51"/>
    </row>
    <row r="47" spans="1:20" x14ac:dyDescent="0.25">
      <c r="A47" s="93"/>
      <c r="B47" s="51"/>
      <c r="C47" s="51"/>
      <c r="D47" s="51"/>
      <c r="E47" s="51"/>
      <c r="F47" s="51"/>
      <c r="G47" s="51"/>
      <c r="H47" s="385" t="str">
        <f>sppd4!H47</f>
        <v>Nip. 19730203 200312 1 004</v>
      </c>
      <c r="I47" s="385"/>
      <c r="J47" s="385"/>
      <c r="K47" s="51"/>
      <c r="L47" s="95" t="s">
        <v>270</v>
      </c>
      <c r="M47" s="51"/>
      <c r="N47" s="51"/>
      <c r="O47" s="51"/>
      <c r="P47" s="51"/>
      <c r="Q47" s="51"/>
      <c r="R47" s="51"/>
      <c r="S47" s="51"/>
    </row>
    <row r="48" spans="1:20" x14ac:dyDescent="0.25">
      <c r="A48" s="93"/>
      <c r="B48" s="51"/>
      <c r="C48" s="51"/>
      <c r="D48" s="51"/>
      <c r="E48" s="51"/>
      <c r="F48" s="51"/>
      <c r="G48" s="51"/>
      <c r="H48" s="51"/>
      <c r="I48" s="51"/>
      <c r="J48" s="51"/>
      <c r="K48" s="51"/>
    </row>
    <row r="49" spans="1:20" x14ac:dyDescent="0.25">
      <c r="A49" s="93"/>
      <c r="B49" s="51"/>
      <c r="C49" s="51"/>
      <c r="D49" s="51"/>
      <c r="E49" s="51"/>
      <c r="F49" s="51"/>
      <c r="G49" s="51"/>
      <c r="H49" s="51"/>
      <c r="I49" s="51"/>
      <c r="J49" s="51"/>
      <c r="K49" s="51"/>
    </row>
    <row r="50" spans="1:20" x14ac:dyDescent="0.25">
      <c r="A50" s="93"/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20" x14ac:dyDescent="0.25">
      <c r="A51" s="93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391" t="s">
        <v>271</v>
      </c>
      <c r="O51" s="391"/>
      <c r="P51" s="391"/>
      <c r="Q51" s="51"/>
      <c r="R51" s="391" t="s">
        <v>272</v>
      </c>
      <c r="S51" s="391"/>
      <c r="T51" s="391"/>
    </row>
    <row r="52" spans="1:20" x14ac:dyDescent="0.25">
      <c r="A52" s="93"/>
      <c r="B52" s="51"/>
      <c r="C52" s="51"/>
      <c r="D52" s="51"/>
      <c r="E52" s="51"/>
      <c r="F52" s="51"/>
      <c r="G52" s="51"/>
      <c r="H52" s="51"/>
      <c r="I52" s="67" t="s">
        <v>125</v>
      </c>
      <c r="J52" s="51"/>
      <c r="K52" s="51"/>
      <c r="L52" s="51"/>
      <c r="M52" s="51"/>
      <c r="N52" s="392" t="s">
        <v>273</v>
      </c>
      <c r="O52" s="392"/>
      <c r="P52" s="392"/>
      <c r="Q52" s="51"/>
      <c r="R52" s="391" t="s">
        <v>274</v>
      </c>
      <c r="S52" s="391"/>
      <c r="T52" s="391"/>
    </row>
    <row r="53" spans="1:20" x14ac:dyDescent="0.25">
      <c r="A53" s="93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Q53" s="51"/>
      <c r="R53" s="28"/>
      <c r="S53" s="28"/>
      <c r="T53" s="28"/>
    </row>
    <row r="54" spans="1:20" x14ac:dyDescent="0.25">
      <c r="A54" s="93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397" t="s">
        <v>275</v>
      </c>
      <c r="O54" s="397"/>
      <c r="P54" s="397"/>
      <c r="Q54" s="51"/>
      <c r="R54" s="397" t="s">
        <v>276</v>
      </c>
      <c r="S54" s="397"/>
      <c r="T54" s="397"/>
    </row>
    <row r="55" spans="1:20" x14ac:dyDescent="0.25">
      <c r="A55" s="93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390" t="s">
        <v>277</v>
      </c>
      <c r="O55" s="390"/>
      <c r="P55" s="390"/>
      <c r="Q55" s="51"/>
      <c r="R55" s="390" t="s">
        <v>278</v>
      </c>
      <c r="S55" s="390"/>
      <c r="T55" s="390"/>
    </row>
    <row r="56" spans="1:20" x14ac:dyDescent="0.25">
      <c r="A56" s="93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</row>
    <row r="57" spans="1:20" x14ac:dyDescent="0.2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</row>
    <row r="58" spans="1:20" x14ac:dyDescent="0.2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</row>
    <row r="59" spans="1:20" x14ac:dyDescent="0.2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</row>
    <row r="60" spans="1:20" x14ac:dyDescent="0.2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</row>
    <row r="61" spans="1:20" x14ac:dyDescent="0.2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</row>
    <row r="62" spans="1:20" x14ac:dyDescent="0.2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</row>
    <row r="63" spans="1:20" x14ac:dyDescent="0.2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</row>
    <row r="64" spans="1:20" x14ac:dyDescent="0.2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</row>
    <row r="65" spans="1:19" x14ac:dyDescent="0.2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</row>
    <row r="66" spans="1:19" x14ac:dyDescent="0.2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</row>
    <row r="67" spans="1:19" x14ac:dyDescent="0.2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</row>
    <row r="68" spans="1:19" x14ac:dyDescent="0.2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</row>
    <row r="69" spans="1:19" x14ac:dyDescent="0.2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</row>
    <row r="70" spans="1:19" x14ac:dyDescent="0.2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</row>
    <row r="71" spans="1:19" x14ac:dyDescent="0.2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</row>
    <row r="72" spans="1:19" x14ac:dyDescent="0.2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</row>
    <row r="73" spans="1:19" x14ac:dyDescent="0.2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</row>
    <row r="74" spans="1:19" x14ac:dyDescent="0.2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</row>
    <row r="75" spans="1:19" x14ac:dyDescent="0.2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</row>
    <row r="76" spans="1:19" x14ac:dyDescent="0.2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</row>
    <row r="77" spans="1:19" x14ac:dyDescent="0.2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</row>
    <row r="78" spans="1:19" x14ac:dyDescent="0.2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</row>
    <row r="79" spans="1:19" x14ac:dyDescent="0.2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</row>
    <row r="80" spans="1:19" x14ac:dyDescent="0.2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</row>
    <row r="81" spans="1:19" x14ac:dyDescent="0.2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</row>
    <row r="82" spans="1:19" x14ac:dyDescent="0.2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</row>
    <row r="83" spans="1:19" x14ac:dyDescent="0.2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</row>
    <row r="84" spans="1:19" x14ac:dyDescent="0.2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</row>
    <row r="85" spans="1:19" x14ac:dyDescent="0.2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</row>
    <row r="86" spans="1:19" x14ac:dyDescent="0.2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</row>
    <row r="87" spans="1:19" x14ac:dyDescent="0.2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</row>
    <row r="88" spans="1:19" x14ac:dyDescent="0.2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</row>
    <row r="89" spans="1:19" x14ac:dyDescent="0.2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</row>
    <row r="90" spans="1:19" x14ac:dyDescent="0.2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</row>
    <row r="91" spans="1:19" x14ac:dyDescent="0.2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</row>
    <row r="92" spans="1:19" x14ac:dyDescent="0.2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</row>
    <row r="93" spans="1:19" x14ac:dyDescent="0.2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</row>
  </sheetData>
  <mergeCells count="49">
    <mergeCell ref="N17:P17"/>
    <mergeCell ref="R17:T17"/>
    <mergeCell ref="N19:P19"/>
    <mergeCell ref="R19:T19"/>
    <mergeCell ref="Q12:T12"/>
    <mergeCell ref="A13:J14"/>
    <mergeCell ref="Q13:T13"/>
    <mergeCell ref="N16:P16"/>
    <mergeCell ref="R16:T16"/>
    <mergeCell ref="C1:I2"/>
    <mergeCell ref="Q1:R2"/>
    <mergeCell ref="S1:S2"/>
    <mergeCell ref="C3:I5"/>
    <mergeCell ref="Q3:S4"/>
    <mergeCell ref="C6:I8"/>
    <mergeCell ref="Q6:R8"/>
    <mergeCell ref="S6:T8"/>
    <mergeCell ref="C9:I9"/>
    <mergeCell ref="Q11:T11"/>
    <mergeCell ref="G16:J16"/>
    <mergeCell ref="N20:P20"/>
    <mergeCell ref="R20:T20"/>
    <mergeCell ref="F22:J22"/>
    <mergeCell ref="B30:D30"/>
    <mergeCell ref="E30:G30"/>
    <mergeCell ref="H30:I30"/>
    <mergeCell ref="H42:J42"/>
    <mergeCell ref="O42:R42"/>
    <mergeCell ref="E31:G31"/>
    <mergeCell ref="E32:G32"/>
    <mergeCell ref="E33:G33"/>
    <mergeCell ref="M36:N36"/>
    <mergeCell ref="O37:R37"/>
    <mergeCell ref="G18:I18"/>
    <mergeCell ref="N55:P55"/>
    <mergeCell ref="R55:T55"/>
    <mergeCell ref="R51:T51"/>
    <mergeCell ref="N52:P52"/>
    <mergeCell ref="R52:T52"/>
    <mergeCell ref="N54:P54"/>
    <mergeCell ref="R54:T54"/>
    <mergeCell ref="H43:J43"/>
    <mergeCell ref="H45:J45"/>
    <mergeCell ref="H46:J46"/>
    <mergeCell ref="H47:J47"/>
    <mergeCell ref="N51:P51"/>
    <mergeCell ref="O38:R38"/>
    <mergeCell ref="O40:R40"/>
    <mergeCell ref="O41:R41"/>
  </mergeCells>
  <pageMargins left="0.7" right="0.48" top="0.75" bottom="0.75" header="0.3" footer="0.3"/>
  <pageSetup paperSize="9" scale="95" orientation="landscape" horizontalDpi="4294967293" verticalDpi="36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87"/>
  <sheetViews>
    <sheetView workbookViewId="0">
      <selection activeCell="N19" sqref="N19"/>
    </sheetView>
  </sheetViews>
  <sheetFormatPr defaultRowHeight="15" x14ac:dyDescent="0.25"/>
  <cols>
    <col min="1" max="1" width="4.28515625" customWidth="1"/>
    <col min="4" max="4" width="5" customWidth="1"/>
    <col min="5" max="5" width="10.7109375" customWidth="1"/>
    <col min="6" max="6" width="2.7109375" customWidth="1"/>
    <col min="7" max="7" width="14.7109375" customWidth="1"/>
    <col min="9" max="9" width="10.85546875" customWidth="1"/>
    <col min="10" max="10" width="2.85546875" customWidth="1"/>
    <col min="11" max="11" width="3.140625" customWidth="1"/>
  </cols>
  <sheetData>
    <row r="1" spans="1:24" ht="15.75" x14ac:dyDescent="0.25">
      <c r="A1" s="28"/>
      <c r="B1" s="28"/>
      <c r="C1" s="452"/>
      <c r="D1" s="452"/>
      <c r="E1" s="452"/>
      <c r="F1" s="452"/>
      <c r="G1" s="452"/>
      <c r="H1" s="452"/>
      <c r="I1" s="97"/>
      <c r="J1" s="28"/>
      <c r="K1" s="28"/>
      <c r="L1" s="28"/>
      <c r="M1" s="28"/>
      <c r="N1" s="28"/>
      <c r="O1" s="28"/>
      <c r="P1" s="451"/>
      <c r="Q1" s="451"/>
      <c r="R1" s="113"/>
      <c r="S1" s="28"/>
      <c r="T1" s="28"/>
      <c r="U1" s="28"/>
      <c r="V1" s="28"/>
    </row>
    <row r="2" spans="1:24" ht="15" customHeight="1" x14ac:dyDescent="0.5">
      <c r="A2" s="28"/>
      <c r="B2" s="28"/>
      <c r="C2" s="453"/>
      <c r="D2" s="453"/>
      <c r="E2" s="453"/>
      <c r="F2" s="453"/>
      <c r="G2" s="453"/>
      <c r="H2" s="453"/>
      <c r="I2" s="98"/>
      <c r="J2" s="28"/>
      <c r="K2" s="28"/>
      <c r="L2" s="28"/>
      <c r="M2" s="28"/>
      <c r="N2" s="28"/>
      <c r="O2" s="28"/>
      <c r="P2" s="67"/>
      <c r="Q2" s="28"/>
      <c r="R2" s="99" t="str">
        <f>G22</f>
        <v>18/12/2022</v>
      </c>
      <c r="S2" s="28"/>
      <c r="T2" s="28"/>
      <c r="U2" s="28"/>
      <c r="V2" s="28"/>
    </row>
    <row r="3" spans="1:24" x14ac:dyDescent="0.25">
      <c r="A3" s="28"/>
      <c r="B3" s="28"/>
      <c r="C3" s="454"/>
      <c r="D3" s="454"/>
      <c r="E3" s="454"/>
      <c r="F3" s="454"/>
      <c r="G3" s="454"/>
      <c r="H3" s="454"/>
      <c r="I3" s="28"/>
      <c r="J3" s="28"/>
      <c r="K3" s="28"/>
      <c r="L3" s="28"/>
      <c r="M3" s="28"/>
      <c r="N3" s="28"/>
      <c r="O3" s="28"/>
      <c r="P3" s="451"/>
      <c r="Q3" s="451"/>
      <c r="R3" s="451"/>
      <c r="S3" s="451"/>
      <c r="T3" s="28"/>
      <c r="U3" s="28"/>
      <c r="V3" s="28"/>
    </row>
    <row r="4" spans="1:24" x14ac:dyDescent="0.25">
      <c r="A4" s="28"/>
      <c r="B4" s="28"/>
      <c r="C4" s="28"/>
      <c r="D4" s="28"/>
      <c r="E4" s="28"/>
      <c r="F4" s="28"/>
      <c r="G4" s="28"/>
      <c r="H4" s="67"/>
      <c r="I4" s="67"/>
      <c r="J4" s="28"/>
      <c r="K4" s="28"/>
      <c r="L4" s="28"/>
      <c r="M4" s="28"/>
      <c r="N4" s="28"/>
      <c r="O4" s="28"/>
      <c r="P4" s="67"/>
      <c r="Q4" s="28"/>
      <c r="R4" s="67"/>
      <c r="S4" s="28"/>
      <c r="T4" s="28"/>
      <c r="U4" s="28"/>
      <c r="V4" s="100" t="s">
        <v>23</v>
      </c>
    </row>
    <row r="5" spans="1:24" x14ac:dyDescent="0.25">
      <c r="A5" s="28"/>
      <c r="B5" s="28"/>
      <c r="C5" s="28"/>
      <c r="D5" s="28"/>
      <c r="E5" s="28"/>
      <c r="F5" s="28"/>
      <c r="G5" s="67"/>
      <c r="H5" s="67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51" t="s">
        <v>282</v>
      </c>
    </row>
    <row r="6" spans="1:24" x14ac:dyDescent="0.25">
      <c r="A6" s="28"/>
      <c r="B6" s="28"/>
      <c r="C6" s="28"/>
      <c r="D6" s="28"/>
      <c r="E6" s="28"/>
      <c r="F6" s="28"/>
      <c r="G6" s="67"/>
      <c r="H6" s="67"/>
      <c r="I6" s="28"/>
      <c r="J6" s="28"/>
      <c r="K6" s="101"/>
      <c r="L6" s="28"/>
      <c r="M6" s="28"/>
      <c r="N6" s="28"/>
      <c r="O6" s="28"/>
      <c r="P6" s="390"/>
      <c r="Q6" s="390"/>
      <c r="R6" s="390"/>
      <c r="S6" s="390"/>
      <c r="T6" s="28"/>
      <c r="U6" s="28"/>
      <c r="V6" s="28"/>
    </row>
    <row r="7" spans="1:24" x14ac:dyDescent="0.25">
      <c r="A7" s="455"/>
      <c r="B7" s="455"/>
      <c r="C7" s="455"/>
      <c r="D7" s="455"/>
      <c r="E7" s="455"/>
      <c r="F7" s="455"/>
      <c r="G7" s="455"/>
      <c r="H7" s="455"/>
      <c r="I7" s="455"/>
      <c r="J7" s="28"/>
      <c r="K7" s="101"/>
      <c r="L7" s="28"/>
      <c r="M7" s="28"/>
      <c r="N7" s="28"/>
      <c r="O7" s="28"/>
      <c r="P7" s="390"/>
      <c r="Q7" s="390"/>
      <c r="R7" s="390"/>
      <c r="S7" s="390"/>
      <c r="T7" s="28"/>
      <c r="U7" s="28"/>
      <c r="V7" s="28"/>
    </row>
    <row r="8" spans="1:24" x14ac:dyDescent="0.25">
      <c r="A8" s="455"/>
      <c r="B8" s="455"/>
      <c r="C8" s="455"/>
      <c r="D8" s="455"/>
      <c r="E8" s="455"/>
      <c r="F8" s="455"/>
      <c r="G8" s="455"/>
      <c r="H8" s="455"/>
      <c r="I8" s="455"/>
      <c r="J8" s="67"/>
      <c r="K8" s="96"/>
      <c r="L8" s="67"/>
      <c r="M8" s="67"/>
      <c r="N8" s="67" t="str">
        <f>G20</f>
        <v>Jakarta</v>
      </c>
      <c r="O8" s="67"/>
      <c r="P8" s="67"/>
      <c r="Q8" s="67"/>
      <c r="R8" s="67" t="str">
        <f>N8</f>
        <v>Jakarta</v>
      </c>
      <c r="S8" s="28"/>
      <c r="T8" s="28"/>
      <c r="U8" s="28"/>
      <c r="V8" s="28"/>
    </row>
    <row r="9" spans="1:24" x14ac:dyDescent="0.25">
      <c r="A9" s="96"/>
      <c r="B9" s="67"/>
      <c r="C9" s="67"/>
      <c r="D9" s="67"/>
      <c r="E9" s="67"/>
      <c r="F9" s="102"/>
      <c r="G9" s="102"/>
      <c r="H9" s="67"/>
      <c r="I9" s="67"/>
      <c r="J9" s="67"/>
      <c r="K9" s="96"/>
      <c r="L9" s="67"/>
      <c r="M9" s="67"/>
      <c r="N9" s="99" t="str">
        <f>R2</f>
        <v>18/12/2022</v>
      </c>
      <c r="O9" s="67"/>
      <c r="P9" s="67"/>
      <c r="Q9" s="67"/>
      <c r="R9" s="99" t="str">
        <f>N9</f>
        <v>18/12/2022</v>
      </c>
      <c r="S9" s="28"/>
      <c r="T9" s="28"/>
      <c r="U9" s="103" t="s">
        <v>15</v>
      </c>
      <c r="V9" s="28"/>
    </row>
    <row r="10" spans="1:24" x14ac:dyDescent="0.25">
      <c r="A10" s="96"/>
      <c r="B10" s="67"/>
      <c r="C10" s="67"/>
      <c r="D10" s="67"/>
      <c r="E10" s="67"/>
      <c r="F10" s="100" t="e">
        <f>#REF!</f>
        <v>#REF!</v>
      </c>
      <c r="G10" s="67"/>
      <c r="H10" s="67"/>
      <c r="I10" s="67"/>
      <c r="J10" s="67"/>
      <c r="K10" s="96"/>
      <c r="L10" s="67"/>
      <c r="M10" s="391" t="s">
        <v>335</v>
      </c>
      <c r="N10" s="391"/>
      <c r="O10" s="391"/>
      <c r="P10" s="67"/>
      <c r="Q10" s="391" t="str">
        <f>M10</f>
        <v>Kasi Opini Publik</v>
      </c>
      <c r="R10" s="391"/>
      <c r="S10" s="391"/>
      <c r="T10" s="28"/>
      <c r="U10" s="67" t="s">
        <v>332</v>
      </c>
      <c r="V10" s="28"/>
    </row>
    <row r="11" spans="1:24" x14ac:dyDescent="0.25">
      <c r="A11" s="96"/>
      <c r="B11" s="67"/>
      <c r="C11" s="67"/>
      <c r="D11" s="67"/>
      <c r="E11" s="67"/>
      <c r="F11" s="51"/>
      <c r="G11" s="67"/>
      <c r="H11" s="67"/>
      <c r="I11" s="67"/>
      <c r="J11" s="67"/>
      <c r="K11" s="28"/>
      <c r="L11" s="28"/>
      <c r="M11" s="391" t="s">
        <v>336</v>
      </c>
      <c r="N11" s="391"/>
      <c r="O11" s="391"/>
      <c r="P11" s="28"/>
      <c r="Q11" s="391" t="str">
        <f>M11</f>
        <v>Dinas Kominfo Sultra</v>
      </c>
      <c r="R11" s="391"/>
      <c r="S11" s="391"/>
      <c r="T11" s="28"/>
      <c r="U11" s="67" t="s">
        <v>333</v>
      </c>
      <c r="V11" s="28"/>
      <c r="X11" s="100" t="s">
        <v>17</v>
      </c>
    </row>
    <row r="12" spans="1:24" x14ac:dyDescent="0.25">
      <c r="A12" s="96"/>
      <c r="B12" s="67"/>
      <c r="C12" s="67"/>
      <c r="D12" s="67"/>
      <c r="E12" s="67"/>
      <c r="F12" s="67"/>
      <c r="G12" s="67" t="e">
        <f>#REF!</f>
        <v>#REF!</v>
      </c>
      <c r="H12" s="67"/>
      <c r="I12" s="67"/>
      <c r="J12" s="67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X12" s="43" t="s">
        <v>15</v>
      </c>
    </row>
    <row r="13" spans="1:24" ht="15" customHeight="1" x14ac:dyDescent="0.25">
      <c r="A13" s="96"/>
      <c r="B13" s="67"/>
      <c r="C13" s="67"/>
      <c r="D13" s="67"/>
      <c r="E13" s="67"/>
      <c r="F13" s="67"/>
      <c r="G13" s="67"/>
      <c r="H13" s="67"/>
      <c r="I13" s="67"/>
      <c r="J13" s="67"/>
      <c r="K13" s="96"/>
      <c r="L13" s="28" t="s">
        <v>281</v>
      </c>
      <c r="M13" s="391" t="s">
        <v>337</v>
      </c>
      <c r="N13" s="391"/>
      <c r="O13" s="391"/>
      <c r="P13" s="28" t="str">
        <f>L13</f>
        <v xml:space="preserve">                                  </v>
      </c>
      <c r="Q13" s="391" t="str">
        <f>M13</f>
        <v>Wa Ode Siti Heriyani, S.Sos</v>
      </c>
      <c r="R13" s="391"/>
      <c r="S13" s="391"/>
      <c r="T13" s="28"/>
      <c r="U13" s="28"/>
      <c r="V13" s="28"/>
      <c r="X13" s="43" t="s">
        <v>26</v>
      </c>
    </row>
    <row r="14" spans="1:24" ht="12.75" customHeight="1" x14ac:dyDescent="0.25">
      <c r="A14" s="96"/>
      <c r="B14" s="67"/>
      <c r="C14" s="67"/>
      <c r="D14" s="67"/>
      <c r="E14" s="67"/>
      <c r="F14" s="67"/>
      <c r="G14" s="67"/>
      <c r="H14" s="67"/>
      <c r="I14" s="67"/>
      <c r="J14" s="67"/>
      <c r="K14" s="96"/>
      <c r="L14" s="67"/>
      <c r="M14" s="390" t="s">
        <v>338</v>
      </c>
      <c r="N14" s="390"/>
      <c r="O14" s="390"/>
      <c r="P14" s="67"/>
      <c r="Q14" s="390" t="str">
        <f>M14</f>
        <v>19750309 200604 2 004</v>
      </c>
      <c r="R14" s="390"/>
      <c r="S14" s="390"/>
      <c r="T14" s="28"/>
      <c r="U14" s="28"/>
      <c r="V14" s="28"/>
      <c r="X14" s="43" t="s">
        <v>132</v>
      </c>
    </row>
    <row r="15" spans="1:24" ht="15" customHeight="1" x14ac:dyDescent="0.25">
      <c r="A15" s="96"/>
      <c r="B15" s="67"/>
      <c r="C15" s="67"/>
      <c r="D15" s="67"/>
      <c r="E15" s="67"/>
      <c r="F15" s="105" t="e">
        <f>#REF!</f>
        <v>#REF!</v>
      </c>
      <c r="G15" s="104"/>
      <c r="H15" s="104"/>
      <c r="I15" s="104"/>
      <c r="J15" s="67"/>
      <c r="K15" s="96"/>
      <c r="L15" s="67"/>
      <c r="M15" s="67"/>
      <c r="N15" s="67"/>
      <c r="O15" s="67"/>
      <c r="P15" s="67"/>
      <c r="Q15" s="67"/>
      <c r="R15" s="67"/>
      <c r="S15" s="28"/>
      <c r="T15" s="28"/>
      <c r="U15" s="28"/>
      <c r="V15" s="28"/>
      <c r="X15" s="43" t="s">
        <v>1</v>
      </c>
    </row>
    <row r="16" spans="1:24" x14ac:dyDescent="0.25">
      <c r="A16" s="96"/>
      <c r="B16" s="67"/>
      <c r="C16" s="67"/>
      <c r="D16" s="67"/>
      <c r="E16" s="67"/>
      <c r="F16" s="105" t="e">
        <f>#REF!</f>
        <v>#REF!</v>
      </c>
      <c r="G16" s="104"/>
      <c r="H16" s="104"/>
      <c r="I16" s="104"/>
      <c r="J16" s="67"/>
      <c r="K16" s="96"/>
      <c r="L16" s="67"/>
      <c r="M16" s="67"/>
      <c r="N16" s="67"/>
      <c r="O16" s="67"/>
      <c r="P16" s="67"/>
      <c r="Q16" s="67"/>
      <c r="R16" s="67"/>
      <c r="S16" s="28"/>
      <c r="T16" s="28"/>
      <c r="U16" s="103" t="s">
        <v>21</v>
      </c>
      <c r="V16" s="28"/>
      <c r="X16" s="43" t="s">
        <v>133</v>
      </c>
    </row>
    <row r="17" spans="1:24" x14ac:dyDescent="0.25">
      <c r="A17" s="96"/>
      <c r="B17" s="67"/>
      <c r="C17" s="67"/>
      <c r="D17" s="67"/>
      <c r="E17" s="67"/>
      <c r="F17" s="104"/>
      <c r="G17" s="104"/>
      <c r="H17" s="104"/>
      <c r="I17" s="104"/>
      <c r="J17" s="67"/>
      <c r="K17" s="96"/>
      <c r="L17" s="67"/>
      <c r="M17" s="67"/>
      <c r="N17" s="67"/>
      <c r="O17" s="67"/>
      <c r="P17" s="67"/>
      <c r="Q17" s="67"/>
      <c r="R17" s="67"/>
      <c r="S17" s="28"/>
      <c r="T17" s="28"/>
      <c r="U17" s="67" t="s">
        <v>282</v>
      </c>
      <c r="V17" s="28"/>
      <c r="X17" s="100" t="s">
        <v>21</v>
      </c>
    </row>
    <row r="18" spans="1:24" x14ac:dyDescent="0.25">
      <c r="A18" s="96"/>
      <c r="B18" s="67"/>
      <c r="C18" s="67"/>
      <c r="D18" s="67"/>
      <c r="E18" s="67"/>
      <c r="F18" s="103">
        <f>SPPD3!F24</f>
        <v>0</v>
      </c>
      <c r="G18" s="67"/>
      <c r="H18" s="67"/>
      <c r="I18" s="67"/>
      <c r="J18" s="67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67" t="s">
        <v>283</v>
      </c>
      <c r="V18" s="28"/>
      <c r="X18" s="100" t="s">
        <v>284</v>
      </c>
    </row>
    <row r="19" spans="1:24" x14ac:dyDescent="0.25">
      <c r="A19" s="96"/>
      <c r="B19" s="67"/>
      <c r="C19" s="67"/>
      <c r="D19" s="67"/>
      <c r="E19" s="67"/>
      <c r="F19" s="67"/>
      <c r="G19" s="67"/>
      <c r="H19" s="67"/>
      <c r="I19" s="67"/>
      <c r="J19" s="67"/>
      <c r="K19" s="28"/>
      <c r="L19" s="67"/>
      <c r="M19" s="67"/>
      <c r="N19" s="67"/>
      <c r="O19" s="67"/>
      <c r="P19" s="67"/>
      <c r="Q19" s="67"/>
      <c r="R19" s="67"/>
      <c r="S19" s="28"/>
      <c r="T19" s="28"/>
      <c r="U19" s="28"/>
      <c r="V19" s="28"/>
      <c r="X19" s="43" t="s">
        <v>285</v>
      </c>
    </row>
    <row r="20" spans="1:24" x14ac:dyDescent="0.25">
      <c r="A20" s="96"/>
      <c r="B20" s="67"/>
      <c r="C20" s="67"/>
      <c r="D20" s="67"/>
      <c r="E20" s="67"/>
      <c r="F20" s="67"/>
      <c r="G20" s="67" t="str">
        <f>SPPD2!G26</f>
        <v>Jakarta</v>
      </c>
      <c r="H20" s="67"/>
      <c r="I20" s="67"/>
      <c r="J20" s="67"/>
      <c r="K20" s="96"/>
      <c r="L20" s="67"/>
      <c r="M20" s="67"/>
      <c r="N20" s="67"/>
      <c r="O20" s="67"/>
      <c r="P20" s="67"/>
      <c r="Q20" s="67"/>
      <c r="R20" s="67"/>
      <c r="S20" s="28"/>
      <c r="T20" s="28"/>
      <c r="U20" s="51" t="s">
        <v>132</v>
      </c>
      <c r="V20" s="28"/>
      <c r="X20" s="43" t="s">
        <v>286</v>
      </c>
    </row>
    <row r="21" spans="1:24" x14ac:dyDescent="0.25">
      <c r="A21" s="96"/>
      <c r="B21" s="67"/>
      <c r="C21" s="67"/>
      <c r="D21" s="67"/>
      <c r="E21" s="67"/>
      <c r="F21" s="67"/>
      <c r="G21" s="67" t="str">
        <f>SPPD2!G27</f>
        <v>4 (Satu) Hari</v>
      </c>
      <c r="H21" s="67"/>
      <c r="I21" s="67"/>
      <c r="J21" s="67"/>
      <c r="K21" s="96"/>
      <c r="L21" s="67"/>
      <c r="M21" s="67"/>
      <c r="N21" s="67"/>
      <c r="O21" s="67"/>
      <c r="P21" s="67"/>
      <c r="Q21" s="67"/>
      <c r="R21" s="67"/>
      <c r="S21" s="28"/>
      <c r="T21" s="28"/>
      <c r="U21" s="67" t="s">
        <v>332</v>
      </c>
      <c r="V21" s="28"/>
      <c r="X21" s="43" t="s">
        <v>287</v>
      </c>
    </row>
    <row r="22" spans="1:24" x14ac:dyDescent="0.25">
      <c r="A22" s="96"/>
      <c r="B22" s="67"/>
      <c r="C22" s="67"/>
      <c r="D22" s="67"/>
      <c r="E22" s="67"/>
      <c r="F22" s="67"/>
      <c r="G22" s="99" t="str">
        <f>SPPD2!G28</f>
        <v>18/12/2022</v>
      </c>
      <c r="H22" s="67"/>
      <c r="I22" s="67"/>
      <c r="J22" s="67"/>
      <c r="K22" s="96"/>
      <c r="L22" s="67"/>
      <c r="M22" s="67"/>
      <c r="N22" s="67"/>
      <c r="O22" s="67"/>
      <c r="P22" s="67"/>
      <c r="Q22" s="67"/>
      <c r="R22" s="67"/>
      <c r="S22" s="28"/>
      <c r="T22" s="28"/>
      <c r="U22" s="67" t="s">
        <v>334</v>
      </c>
      <c r="V22" s="28"/>
      <c r="X22" s="100" t="s">
        <v>288</v>
      </c>
    </row>
    <row r="23" spans="1:24" x14ac:dyDescent="0.25">
      <c r="A23" s="96"/>
      <c r="B23" s="67"/>
      <c r="C23" s="67"/>
      <c r="D23" s="67"/>
      <c r="E23" s="67"/>
      <c r="F23" s="67"/>
      <c r="G23" s="99" t="str">
        <f>SPPD2!G29</f>
        <v>18/12/2022</v>
      </c>
      <c r="H23" s="67"/>
      <c r="I23" s="67"/>
      <c r="J23" s="67"/>
      <c r="K23" s="96"/>
      <c r="L23" s="67"/>
      <c r="M23" s="67"/>
      <c r="N23" s="67"/>
      <c r="O23" s="67"/>
      <c r="P23" s="67"/>
      <c r="Q23" s="67"/>
      <c r="R23" s="67"/>
      <c r="S23" s="28"/>
      <c r="T23" s="28"/>
      <c r="U23" s="28"/>
      <c r="V23" s="28"/>
      <c r="X23" s="43" t="s">
        <v>289</v>
      </c>
    </row>
    <row r="24" spans="1:24" ht="13.5" customHeight="1" x14ac:dyDescent="0.25">
      <c r="A24" s="96"/>
      <c r="B24" s="391"/>
      <c r="C24" s="391"/>
      <c r="D24" s="391"/>
      <c r="E24" s="391"/>
      <c r="F24" s="391"/>
      <c r="G24" s="391"/>
      <c r="H24" s="391"/>
      <c r="I24" s="96"/>
      <c r="J24" s="67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X24" s="106" t="s">
        <v>290</v>
      </c>
    </row>
    <row r="25" spans="1:24" ht="12" customHeight="1" x14ac:dyDescent="0.25">
      <c r="A25" s="96"/>
      <c r="B25" s="67"/>
      <c r="C25" s="67"/>
      <c r="D25" s="67"/>
      <c r="E25" s="67"/>
      <c r="F25" s="67"/>
      <c r="G25" s="67"/>
      <c r="H25" s="67"/>
      <c r="I25" s="67"/>
      <c r="J25" s="67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100" t="s">
        <v>133</v>
      </c>
      <c r="V25" s="28"/>
      <c r="X25" s="43" t="s">
        <v>4</v>
      </c>
    </row>
    <row r="26" spans="1:24" ht="12" customHeight="1" x14ac:dyDescent="0.25">
      <c r="A26" s="96"/>
      <c r="B26" s="67"/>
      <c r="C26" s="67"/>
      <c r="D26" s="67"/>
      <c r="E26" s="67"/>
      <c r="F26" s="67"/>
      <c r="G26" s="67"/>
      <c r="H26" s="67"/>
      <c r="I26" s="67"/>
      <c r="J26" s="67"/>
      <c r="K26" s="28"/>
      <c r="L26" s="67"/>
      <c r="M26" s="67"/>
      <c r="N26" s="67"/>
      <c r="O26" s="67"/>
      <c r="P26" s="67"/>
      <c r="Q26" s="67"/>
      <c r="R26" s="67"/>
      <c r="S26" s="28"/>
      <c r="T26" s="28"/>
      <c r="U26" s="51" t="s">
        <v>282</v>
      </c>
      <c r="V26" s="28"/>
      <c r="X26" s="43" t="s">
        <v>157</v>
      </c>
    </row>
    <row r="27" spans="1:24" ht="12" customHeight="1" x14ac:dyDescent="0.25">
      <c r="A27" s="96"/>
      <c r="B27" s="67"/>
      <c r="C27" s="67"/>
      <c r="D27" s="67"/>
      <c r="E27" s="67"/>
      <c r="F27" s="67"/>
      <c r="G27" s="67"/>
      <c r="H27" s="67"/>
      <c r="I27" s="67"/>
      <c r="J27" s="67"/>
      <c r="K27" s="96"/>
      <c r="L27" s="67"/>
      <c r="M27" s="67"/>
      <c r="N27" s="67"/>
      <c r="O27" s="67"/>
      <c r="P27" s="67"/>
      <c r="Q27" s="67"/>
      <c r="R27" s="67"/>
      <c r="S27" s="28"/>
      <c r="T27" s="28"/>
      <c r="U27" s="67" t="s">
        <v>283</v>
      </c>
      <c r="V27" s="28"/>
      <c r="X27" s="43" t="s">
        <v>291</v>
      </c>
    </row>
    <row r="28" spans="1:24" x14ac:dyDescent="0.25">
      <c r="A28" s="96"/>
      <c r="B28" s="67"/>
      <c r="C28" s="67"/>
      <c r="D28" s="67"/>
      <c r="E28" s="67"/>
      <c r="F28" s="67"/>
      <c r="G28" s="67"/>
      <c r="H28" s="67"/>
      <c r="I28" s="67"/>
      <c r="J28" s="67"/>
      <c r="K28" s="96"/>
      <c r="L28" s="67"/>
      <c r="M28" s="67"/>
      <c r="N28" s="67"/>
      <c r="O28" s="67"/>
      <c r="P28" s="107"/>
      <c r="Q28" s="67"/>
      <c r="R28" s="67"/>
      <c r="S28" s="28"/>
      <c r="T28" s="28"/>
      <c r="U28" s="28"/>
      <c r="V28" s="28"/>
      <c r="X28" s="43" t="s">
        <v>292</v>
      </c>
    </row>
    <row r="29" spans="1:24" ht="14.25" customHeight="1" x14ac:dyDescent="0.25">
      <c r="A29" s="96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107"/>
      <c r="Q29" s="67"/>
      <c r="R29" s="67"/>
      <c r="S29" s="28"/>
      <c r="T29" s="28"/>
      <c r="U29" s="100" t="s">
        <v>7</v>
      </c>
      <c r="V29" s="28"/>
      <c r="X29" s="43" t="s">
        <v>293</v>
      </c>
    </row>
    <row r="30" spans="1:24" x14ac:dyDescent="0.25">
      <c r="A30" s="96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 t="str">
        <f>R9</f>
        <v>18/12/2022</v>
      </c>
      <c r="O30" s="67"/>
      <c r="P30" s="107"/>
      <c r="Q30" s="67"/>
      <c r="R30" s="67"/>
      <c r="S30" s="28"/>
      <c r="T30" s="28"/>
      <c r="U30" s="51" t="s">
        <v>294</v>
      </c>
      <c r="V30" s="28"/>
      <c r="X30" s="106" t="s">
        <v>295</v>
      </c>
    </row>
    <row r="31" spans="1:24" x14ac:dyDescent="0.25">
      <c r="A31" s="96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102"/>
      <c r="O31" s="67"/>
      <c r="P31" s="107"/>
      <c r="Q31" s="67"/>
      <c r="R31" s="67"/>
      <c r="S31" s="28"/>
      <c r="T31" s="28"/>
      <c r="U31" s="67" t="s">
        <v>283</v>
      </c>
      <c r="V31" s="28"/>
      <c r="X31" s="43" t="s">
        <v>296</v>
      </c>
    </row>
    <row r="32" spans="1:24" ht="8.25" customHeight="1" x14ac:dyDescent="0.25">
      <c r="A32" s="9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28"/>
      <c r="T32" s="28"/>
      <c r="U32" s="28"/>
      <c r="V32" s="28"/>
      <c r="X32" s="43" t="s">
        <v>297</v>
      </c>
    </row>
    <row r="33" spans="1:24" x14ac:dyDescent="0.25">
      <c r="A33" s="96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28"/>
      <c r="T33" s="28"/>
      <c r="U33" s="28"/>
      <c r="V33" s="28"/>
      <c r="X33" s="43" t="s">
        <v>5</v>
      </c>
    </row>
    <row r="34" spans="1:24" x14ac:dyDescent="0.25">
      <c r="A34" s="108"/>
      <c r="B34" s="109"/>
      <c r="C34" s="109"/>
      <c r="D34" s="109"/>
      <c r="E34" s="67"/>
      <c r="F34" s="67"/>
      <c r="G34" s="67"/>
      <c r="H34" s="67"/>
      <c r="I34" s="99" t="e">
        <f>#REF!</f>
        <v>#REF!</v>
      </c>
      <c r="J34" s="67"/>
      <c r="K34" s="67"/>
      <c r="L34" s="109"/>
      <c r="M34" s="109"/>
      <c r="N34" s="25"/>
      <c r="O34" s="110"/>
      <c r="P34" s="110"/>
      <c r="Q34" s="109"/>
      <c r="R34" s="109"/>
      <c r="S34" s="28"/>
      <c r="T34" s="28"/>
      <c r="U34" s="28"/>
      <c r="V34" s="28"/>
      <c r="X34" s="43" t="s">
        <v>164</v>
      </c>
    </row>
    <row r="35" spans="1:24" ht="12.75" customHeight="1" x14ac:dyDescent="0.25">
      <c r="A35" s="108"/>
      <c r="B35" s="109"/>
      <c r="C35" s="109"/>
      <c r="D35" s="109"/>
      <c r="E35" s="67"/>
      <c r="F35" s="67"/>
      <c r="G35" s="67"/>
      <c r="H35" s="67"/>
      <c r="I35" s="67"/>
      <c r="J35" s="67"/>
      <c r="K35" s="67"/>
      <c r="L35" s="109"/>
      <c r="M35" s="109"/>
      <c r="N35" s="25"/>
      <c r="O35" s="111"/>
      <c r="P35" s="111"/>
      <c r="Q35" s="109"/>
      <c r="R35" s="109"/>
      <c r="S35" s="28"/>
      <c r="T35" s="28"/>
      <c r="U35" s="28"/>
      <c r="V35" s="28"/>
      <c r="X35" s="43" t="s">
        <v>30</v>
      </c>
    </row>
    <row r="36" spans="1:24" ht="12.75" customHeight="1" x14ac:dyDescent="0.25">
      <c r="A36" s="108"/>
      <c r="B36" s="109"/>
      <c r="C36" s="109"/>
      <c r="D36" s="109"/>
      <c r="E36" s="67"/>
      <c r="F36" s="67"/>
      <c r="G36" s="102"/>
      <c r="H36" s="67"/>
      <c r="I36" s="67"/>
      <c r="J36" s="67"/>
      <c r="K36" s="67"/>
      <c r="L36" s="109"/>
      <c r="M36" s="109"/>
      <c r="N36" s="25"/>
      <c r="O36" s="111"/>
      <c r="P36" s="111"/>
      <c r="Q36" s="109"/>
      <c r="R36" s="109"/>
      <c r="S36" s="28"/>
      <c r="T36" s="28"/>
      <c r="U36" s="28"/>
      <c r="V36" s="28"/>
      <c r="X36" s="43" t="s">
        <v>298</v>
      </c>
    </row>
    <row r="37" spans="1:24" x14ac:dyDescent="0.25">
      <c r="A37" s="108"/>
      <c r="B37" s="109"/>
      <c r="C37" s="109"/>
      <c r="D37" s="109"/>
      <c r="E37" s="67"/>
      <c r="F37" s="67"/>
      <c r="G37" s="67"/>
      <c r="H37" s="67"/>
      <c r="I37" s="67"/>
      <c r="J37" s="67"/>
      <c r="K37" s="67"/>
      <c r="L37" s="109"/>
      <c r="M37" s="109"/>
      <c r="N37" s="109"/>
      <c r="O37" s="109"/>
      <c r="P37" s="109"/>
      <c r="Q37" s="109"/>
      <c r="R37" s="109"/>
      <c r="S37" s="28"/>
      <c r="T37" s="28"/>
      <c r="U37" s="28"/>
      <c r="V37" s="28"/>
    </row>
    <row r="38" spans="1:24" ht="14.25" customHeight="1" x14ac:dyDescent="0.25">
      <c r="A38" s="108"/>
      <c r="B38" s="109"/>
      <c r="C38" s="109"/>
      <c r="D38" s="109"/>
      <c r="E38" s="67"/>
      <c r="F38" s="67"/>
      <c r="G38" s="67"/>
      <c r="H38" s="67"/>
      <c r="I38" s="67"/>
      <c r="J38" s="67"/>
      <c r="K38" s="67"/>
      <c r="L38" s="109"/>
      <c r="M38" s="109"/>
      <c r="N38" s="109"/>
      <c r="O38" s="109"/>
      <c r="P38" s="109"/>
      <c r="Q38" s="109"/>
      <c r="R38" s="109"/>
      <c r="S38" s="28"/>
      <c r="T38" s="28"/>
      <c r="U38" s="28"/>
      <c r="V38" s="28"/>
    </row>
    <row r="39" spans="1:24" x14ac:dyDescent="0.25">
      <c r="A39" s="96"/>
      <c r="B39" s="67"/>
      <c r="C39" s="67"/>
      <c r="D39" s="67"/>
      <c r="E39" s="67"/>
      <c r="F39" s="67"/>
      <c r="G39" s="456"/>
      <c r="H39" s="456"/>
      <c r="I39" s="456"/>
      <c r="J39" s="67"/>
      <c r="K39" s="112"/>
      <c r="L39" s="67"/>
      <c r="M39" s="67"/>
      <c r="N39" s="67"/>
      <c r="O39" s="67"/>
      <c r="P39" s="67"/>
      <c r="Q39" s="67"/>
      <c r="R39" s="67"/>
      <c r="S39" s="28"/>
      <c r="T39" s="28"/>
      <c r="U39" s="28"/>
      <c r="V39" s="28"/>
    </row>
    <row r="40" spans="1:24" ht="12" customHeight="1" x14ac:dyDescent="0.25">
      <c r="A40" s="96"/>
      <c r="B40" s="67"/>
      <c r="C40" s="67"/>
      <c r="D40" s="67"/>
      <c r="E40" s="67"/>
      <c r="F40" s="67"/>
      <c r="G40" s="390"/>
      <c r="H40" s="390"/>
      <c r="I40" s="390"/>
      <c r="J40" s="67"/>
      <c r="K40" s="112"/>
      <c r="L40" s="67"/>
      <c r="M40" s="67"/>
      <c r="N40" s="67"/>
      <c r="O40" s="67"/>
      <c r="P40" s="67"/>
      <c r="Q40" s="67"/>
      <c r="R40" s="67"/>
      <c r="S40" s="28"/>
      <c r="T40" s="28"/>
      <c r="U40" s="28"/>
      <c r="V40" s="28"/>
    </row>
    <row r="41" spans="1:24" ht="12" customHeight="1" x14ac:dyDescent="0.25">
      <c r="A41" s="96"/>
      <c r="B41" s="67"/>
      <c r="C41" s="67"/>
      <c r="D41" s="67"/>
      <c r="E41" s="67"/>
      <c r="F41" s="67"/>
      <c r="G41" s="390"/>
      <c r="H41" s="390"/>
      <c r="I41" s="390"/>
      <c r="J41" s="67"/>
      <c r="K41" s="112"/>
      <c r="L41" s="67"/>
      <c r="M41" s="67"/>
      <c r="N41" s="67"/>
      <c r="O41" s="67"/>
      <c r="P41" s="67"/>
      <c r="Q41" s="67"/>
      <c r="R41" s="67"/>
      <c r="S41" s="28"/>
      <c r="T41" s="28"/>
      <c r="U41" s="28"/>
    </row>
    <row r="42" spans="1:24" x14ac:dyDescent="0.25">
      <c r="A42" s="96"/>
      <c r="B42" s="67"/>
      <c r="C42" s="67"/>
      <c r="D42" s="67"/>
      <c r="E42" s="67"/>
      <c r="F42" s="67"/>
      <c r="G42" s="67"/>
      <c r="H42" s="67"/>
      <c r="I42" s="67"/>
      <c r="J42" s="67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</row>
    <row r="43" spans="1:24" x14ac:dyDescent="0.25">
      <c r="A43" s="96"/>
      <c r="B43" s="67"/>
      <c r="C43" s="67"/>
      <c r="D43" s="67"/>
      <c r="E43" s="67"/>
      <c r="F43" s="67"/>
      <c r="G43" s="67"/>
      <c r="H43" s="67"/>
      <c r="I43" s="67"/>
      <c r="J43" s="67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</row>
    <row r="44" spans="1:24" x14ac:dyDescent="0.25">
      <c r="A44" s="96"/>
      <c r="B44" s="67"/>
      <c r="C44" s="67"/>
      <c r="D44" s="67"/>
      <c r="E44" s="67"/>
      <c r="F44" s="67"/>
      <c r="G44" s="67"/>
      <c r="H44" s="67"/>
      <c r="I44" s="67"/>
      <c r="J44" s="67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</row>
    <row r="45" spans="1:24" x14ac:dyDescent="0.25">
      <c r="A45" s="96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28"/>
      <c r="T45" s="28"/>
      <c r="U45" s="28"/>
    </row>
    <row r="46" spans="1:24" x14ac:dyDescent="0.25">
      <c r="A46" s="96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28"/>
      <c r="T46" s="28"/>
      <c r="U46" s="28"/>
    </row>
    <row r="47" spans="1:24" x14ac:dyDescent="0.25">
      <c r="A47" s="96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391" t="s">
        <v>299</v>
      </c>
      <c r="O47" s="391"/>
      <c r="P47" s="391"/>
      <c r="Q47" s="67"/>
      <c r="R47" s="67"/>
      <c r="S47" s="28"/>
      <c r="T47" s="28"/>
      <c r="U47" s="28"/>
    </row>
    <row r="48" spans="1:24" x14ac:dyDescent="0.25">
      <c r="A48" s="96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391"/>
      <c r="O48" s="391"/>
      <c r="P48" s="391"/>
      <c r="Q48" s="67"/>
      <c r="R48" s="67"/>
      <c r="S48" s="391" t="s">
        <v>300</v>
      </c>
      <c r="T48" s="391"/>
      <c r="U48" s="391"/>
    </row>
    <row r="49" spans="1:22" x14ac:dyDescent="0.25">
      <c r="A49" s="96"/>
      <c r="B49" s="67"/>
      <c r="C49" s="67"/>
      <c r="D49" s="67"/>
      <c r="E49" s="67"/>
      <c r="F49" s="67"/>
      <c r="G49" s="391" t="s">
        <v>301</v>
      </c>
      <c r="H49" s="391"/>
      <c r="I49" s="391"/>
      <c r="J49" s="67"/>
      <c r="K49" s="67"/>
      <c r="L49" s="67"/>
      <c r="M49" s="67"/>
      <c r="N49" s="28"/>
      <c r="O49" s="28"/>
      <c r="P49" s="28"/>
      <c r="Q49" s="67"/>
      <c r="R49" s="67"/>
      <c r="S49" s="391"/>
      <c r="T49" s="391"/>
      <c r="U49" s="391"/>
    </row>
    <row r="50" spans="1:22" x14ac:dyDescent="0.25">
      <c r="A50" s="96"/>
      <c r="B50" s="67"/>
      <c r="C50" s="67"/>
      <c r="D50" s="67"/>
      <c r="E50" s="67"/>
      <c r="F50" s="67"/>
      <c r="G50" s="391"/>
      <c r="H50" s="391"/>
      <c r="I50" s="391"/>
      <c r="J50" s="67"/>
      <c r="K50" s="67"/>
      <c r="L50" s="67"/>
      <c r="M50" s="67"/>
      <c r="N50" s="391" t="s">
        <v>302</v>
      </c>
      <c r="O50" s="391"/>
      <c r="P50" s="67"/>
      <c r="Q50" s="67"/>
      <c r="R50" s="67"/>
      <c r="S50" s="28"/>
      <c r="T50" s="28"/>
      <c r="U50" s="28"/>
    </row>
    <row r="51" spans="1:22" x14ac:dyDescent="0.25">
      <c r="A51" s="67"/>
      <c r="B51" s="67"/>
      <c r="C51" s="67"/>
      <c r="D51" s="67"/>
      <c r="E51" s="67"/>
      <c r="F51" s="67"/>
      <c r="G51" s="28"/>
      <c r="H51" s="28"/>
      <c r="I51" s="28"/>
      <c r="J51" s="67"/>
      <c r="K51" s="67"/>
      <c r="L51" s="67"/>
      <c r="M51" s="67"/>
      <c r="N51" s="67" t="s">
        <v>303</v>
      </c>
      <c r="O51" s="28"/>
      <c r="P51" s="67"/>
      <c r="Q51" s="67"/>
      <c r="R51" s="67"/>
      <c r="S51" s="391" t="s">
        <v>304</v>
      </c>
      <c r="T51" s="391"/>
      <c r="U51" s="391"/>
    </row>
    <row r="52" spans="1:22" x14ac:dyDescent="0.25">
      <c r="A52" s="67"/>
      <c r="B52" s="67"/>
      <c r="C52" s="67"/>
      <c r="D52" s="67"/>
      <c r="E52" s="67"/>
      <c r="F52" s="67"/>
      <c r="G52" s="391" t="s">
        <v>305</v>
      </c>
      <c r="H52" s="391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391" t="s">
        <v>306</v>
      </c>
      <c r="T52" s="391"/>
      <c r="U52" s="391"/>
    </row>
    <row r="53" spans="1:22" x14ac:dyDescent="0.25">
      <c r="A53" s="67"/>
      <c r="B53" s="67"/>
      <c r="C53" s="67"/>
      <c r="D53" s="67"/>
      <c r="E53" s="67"/>
      <c r="F53" s="67"/>
      <c r="G53" s="67" t="s">
        <v>307</v>
      </c>
      <c r="H53" s="28"/>
      <c r="I53" s="67"/>
      <c r="J53" s="67"/>
      <c r="K53" s="67"/>
      <c r="L53" s="67"/>
      <c r="M53" s="67"/>
      <c r="N53" s="391" t="s">
        <v>308</v>
      </c>
      <c r="O53" s="391"/>
      <c r="P53" s="391"/>
      <c r="Q53" s="67"/>
      <c r="R53" s="67"/>
      <c r="S53" s="28"/>
      <c r="T53" s="28"/>
      <c r="U53" s="28"/>
    </row>
    <row r="54" spans="1:22" x14ac:dyDescent="0.25">
      <c r="A54" s="67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391"/>
      <c r="O54" s="391"/>
      <c r="P54" s="391"/>
      <c r="Q54" s="67"/>
      <c r="R54" s="67"/>
      <c r="S54" s="28"/>
      <c r="T54" s="28"/>
      <c r="U54" s="28"/>
    </row>
    <row r="55" spans="1:22" x14ac:dyDescent="0.25">
      <c r="A55" s="67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28"/>
      <c r="O55" s="28"/>
      <c r="P55" s="28"/>
      <c r="Q55" s="67"/>
      <c r="R55" s="67"/>
      <c r="S55" s="28"/>
      <c r="T55" s="28"/>
      <c r="U55" s="28"/>
    </row>
    <row r="56" spans="1:22" x14ac:dyDescent="0.2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388" t="s">
        <v>309</v>
      </c>
      <c r="O56" s="388"/>
      <c r="P56" s="51"/>
      <c r="Q56" s="51"/>
      <c r="R56" s="51"/>
    </row>
    <row r="57" spans="1:22" x14ac:dyDescent="0.25">
      <c r="A57" s="51"/>
      <c r="B57" s="51"/>
      <c r="C57" s="51"/>
      <c r="D57" s="51"/>
      <c r="E57" s="51"/>
      <c r="F57" s="51"/>
      <c r="G57" s="388" t="s">
        <v>310</v>
      </c>
      <c r="H57" s="388"/>
      <c r="I57" s="388"/>
      <c r="J57" s="51"/>
      <c r="K57" s="51"/>
      <c r="L57" s="51"/>
      <c r="M57" s="51"/>
      <c r="N57" s="51" t="s">
        <v>311</v>
      </c>
      <c r="P57" s="51"/>
      <c r="Q57" s="51"/>
      <c r="R57" s="51"/>
      <c r="S57" s="51"/>
      <c r="T57" s="388" t="s">
        <v>312</v>
      </c>
      <c r="U57" s="388"/>
      <c r="V57" s="388"/>
    </row>
    <row r="58" spans="1:22" x14ac:dyDescent="0.25">
      <c r="A58" s="51"/>
      <c r="B58" s="51"/>
      <c r="C58" s="51"/>
      <c r="D58" s="51"/>
      <c r="E58" s="51"/>
      <c r="F58" s="51"/>
      <c r="G58" s="388"/>
      <c r="H58" s="388"/>
      <c r="I58" s="388"/>
      <c r="J58" s="51"/>
      <c r="K58" s="51"/>
      <c r="L58" s="51"/>
      <c r="M58" s="51"/>
      <c r="N58" s="51"/>
      <c r="O58" s="51"/>
      <c r="P58" s="51"/>
      <c r="Q58" s="51"/>
      <c r="R58" s="51"/>
      <c r="T58" s="388"/>
      <c r="U58" s="388"/>
      <c r="V58" s="388"/>
    </row>
    <row r="59" spans="1:22" x14ac:dyDescent="0.25">
      <c r="A59" s="51"/>
      <c r="B59" s="51"/>
      <c r="C59" s="51"/>
      <c r="D59" s="51"/>
      <c r="E59" s="51"/>
      <c r="F59" s="51"/>
      <c r="J59" s="51"/>
      <c r="K59" s="51"/>
      <c r="L59" s="51"/>
      <c r="M59" s="51"/>
      <c r="N59" s="51"/>
      <c r="O59" s="51"/>
      <c r="P59" s="51"/>
      <c r="Q59" s="51"/>
      <c r="R59" s="51"/>
    </row>
    <row r="60" spans="1:22" x14ac:dyDescent="0.25">
      <c r="A60" s="51"/>
      <c r="B60" s="51"/>
      <c r="C60" s="51"/>
      <c r="D60" s="51"/>
      <c r="E60" s="51"/>
      <c r="F60" s="51"/>
      <c r="G60" s="388" t="s">
        <v>313</v>
      </c>
      <c r="H60" s="388"/>
      <c r="I60" s="51"/>
      <c r="J60" s="51"/>
      <c r="K60" s="51"/>
      <c r="L60" s="51"/>
      <c r="M60" s="51"/>
      <c r="N60" s="51" t="s">
        <v>314</v>
      </c>
      <c r="O60" s="51"/>
      <c r="P60" s="51"/>
      <c r="Q60" s="51"/>
      <c r="R60" s="51"/>
      <c r="S60" t="s">
        <v>315</v>
      </c>
      <c r="T60" s="51"/>
      <c r="U60" s="51"/>
      <c r="V60" s="51"/>
    </row>
    <row r="61" spans="1:22" x14ac:dyDescent="0.2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 t="s">
        <v>316</v>
      </c>
      <c r="O61" s="51"/>
      <c r="P61" s="51"/>
      <c r="Q61" s="51"/>
      <c r="R61" s="51"/>
      <c r="S61" s="51"/>
      <c r="T61" s="51" t="s">
        <v>317</v>
      </c>
      <c r="U61" s="51"/>
      <c r="V61" s="51"/>
    </row>
    <row r="62" spans="1:22" x14ac:dyDescent="0.2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 t="s">
        <v>318</v>
      </c>
      <c r="O62" s="51"/>
      <c r="P62" s="51"/>
      <c r="Q62" s="51"/>
      <c r="R62" s="51"/>
    </row>
    <row r="63" spans="1:22" x14ac:dyDescent="0.25">
      <c r="A63" s="51"/>
      <c r="B63" s="51"/>
      <c r="C63" s="51"/>
      <c r="D63" s="51"/>
      <c r="E63" s="388" t="s">
        <v>319</v>
      </c>
      <c r="F63" s="388"/>
      <c r="G63" s="388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</row>
    <row r="64" spans="1:22" x14ac:dyDescent="0.25">
      <c r="A64" s="51"/>
      <c r="B64" s="51"/>
      <c r="C64" s="51"/>
      <c r="E64" s="388"/>
      <c r="F64" s="388"/>
      <c r="G64" s="388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</row>
    <row r="65" spans="1:23" x14ac:dyDescent="0.25">
      <c r="A65" s="51"/>
      <c r="B65" s="51"/>
      <c r="C65" s="51"/>
      <c r="H65" s="51"/>
      <c r="I65" s="51"/>
      <c r="J65" s="51"/>
      <c r="K65" s="51"/>
      <c r="L65" s="51"/>
      <c r="M65" s="51"/>
      <c r="N65" s="51"/>
      <c r="O65" s="51"/>
      <c r="P65" s="388" t="s">
        <v>320</v>
      </c>
      <c r="Q65" s="388"/>
      <c r="R65" s="388"/>
    </row>
    <row r="66" spans="1:23" x14ac:dyDescent="0.25">
      <c r="A66" s="51"/>
      <c r="B66" s="51"/>
      <c r="C66" s="51"/>
      <c r="D66" t="s">
        <v>321</v>
      </c>
      <c r="E66" s="51"/>
      <c r="F66" s="51"/>
      <c r="G66" s="51"/>
      <c r="H66" s="51"/>
      <c r="I66" s="51"/>
      <c r="J66" s="388" t="s">
        <v>322</v>
      </c>
      <c r="K66" s="388"/>
      <c r="L66" s="388"/>
      <c r="M66" s="51"/>
      <c r="N66" s="51"/>
      <c r="P66" s="388"/>
      <c r="Q66" s="388"/>
      <c r="R66" s="388"/>
      <c r="U66" s="391" t="s">
        <v>323</v>
      </c>
      <c r="V66" s="391"/>
      <c r="W66" s="391"/>
    </row>
    <row r="67" spans="1:23" x14ac:dyDescent="0.25">
      <c r="A67" s="51"/>
      <c r="B67" s="51"/>
      <c r="C67" s="51"/>
      <c r="D67" s="51"/>
      <c r="E67" s="51" t="s">
        <v>324</v>
      </c>
      <c r="F67" s="51"/>
      <c r="G67" s="51"/>
      <c r="H67" s="51"/>
      <c r="J67" s="388"/>
      <c r="K67" s="388"/>
      <c r="L67" s="388"/>
      <c r="M67" s="51"/>
      <c r="N67" s="51"/>
      <c r="U67" s="391"/>
      <c r="V67" s="391"/>
      <c r="W67" s="391"/>
    </row>
    <row r="68" spans="1:23" x14ac:dyDescent="0.25">
      <c r="A68" s="51"/>
      <c r="B68" s="51"/>
      <c r="C68" s="51"/>
      <c r="D68" s="51"/>
      <c r="E68" s="51"/>
      <c r="F68" s="51"/>
      <c r="G68" s="51"/>
      <c r="H68" s="51"/>
      <c r="M68" s="51"/>
      <c r="N68" s="51"/>
      <c r="O68" t="s">
        <v>325</v>
      </c>
      <c r="P68" s="51"/>
      <c r="Q68" s="51"/>
      <c r="R68" s="51"/>
      <c r="U68" s="28"/>
      <c r="V68" s="28"/>
      <c r="W68" s="28"/>
    </row>
    <row r="69" spans="1:23" x14ac:dyDescent="0.25">
      <c r="A69" s="51"/>
      <c r="B69" s="51"/>
      <c r="C69" s="51"/>
      <c r="D69" s="51"/>
      <c r="E69" s="51"/>
      <c r="F69" s="51"/>
      <c r="G69" s="51"/>
      <c r="H69" s="51"/>
      <c r="I69" t="s">
        <v>326</v>
      </c>
      <c r="J69" s="51"/>
      <c r="K69" s="51"/>
      <c r="L69" s="51"/>
      <c r="M69" s="51"/>
      <c r="N69" s="51"/>
      <c r="O69" s="51"/>
      <c r="P69" s="51" t="s">
        <v>327</v>
      </c>
      <c r="Q69" s="51"/>
      <c r="R69" s="51"/>
      <c r="U69" s="391" t="s">
        <v>328</v>
      </c>
      <c r="V69" s="391"/>
      <c r="W69" s="391"/>
    </row>
    <row r="70" spans="1:23" x14ac:dyDescent="0.2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U70" s="391" t="s">
        <v>329</v>
      </c>
      <c r="V70" s="391"/>
      <c r="W70" s="391"/>
    </row>
    <row r="71" spans="1:23" x14ac:dyDescent="0.2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</row>
    <row r="72" spans="1:23" x14ac:dyDescent="0.25">
      <c r="A72" s="51"/>
      <c r="B72" s="51"/>
      <c r="C72" s="51"/>
      <c r="D72" s="51"/>
      <c r="E72" s="51"/>
      <c r="F72" s="51"/>
      <c r="G72" s="391" t="s">
        <v>330</v>
      </c>
      <c r="H72" s="391"/>
      <c r="I72" s="391"/>
      <c r="J72" s="51"/>
      <c r="K72" s="51"/>
      <c r="L72" s="51"/>
      <c r="M72" s="51"/>
      <c r="N72" s="51"/>
      <c r="O72" s="51"/>
      <c r="P72" s="51"/>
      <c r="Q72" s="51"/>
      <c r="R72" s="51"/>
    </row>
    <row r="73" spans="1:23" x14ac:dyDescent="0.25">
      <c r="A73" s="51"/>
      <c r="B73" s="51"/>
      <c r="C73" s="51"/>
      <c r="D73" s="51"/>
      <c r="E73" s="51"/>
      <c r="F73" s="51"/>
      <c r="G73" s="28"/>
      <c r="H73" s="28"/>
      <c r="I73" s="28"/>
      <c r="J73" s="51"/>
      <c r="K73" s="51"/>
      <c r="L73" s="51"/>
      <c r="M73" s="51"/>
      <c r="N73" s="51"/>
      <c r="O73" s="51"/>
      <c r="P73" s="51"/>
      <c r="Q73" s="51"/>
      <c r="R73" s="51"/>
    </row>
    <row r="74" spans="1:23" x14ac:dyDescent="0.25">
      <c r="A74" s="51"/>
      <c r="B74" s="51"/>
      <c r="C74" s="51"/>
      <c r="D74" s="51"/>
      <c r="E74" s="51"/>
      <c r="F74" s="51"/>
      <c r="G74" s="391" t="s">
        <v>331</v>
      </c>
      <c r="H74" s="391"/>
      <c r="I74" s="391"/>
      <c r="J74" s="51"/>
      <c r="K74" s="51"/>
      <c r="L74" s="51"/>
      <c r="M74" s="51"/>
      <c r="N74" s="51"/>
      <c r="O74" s="51"/>
      <c r="P74" s="51"/>
      <c r="Q74" s="51"/>
      <c r="R74" s="51"/>
    </row>
    <row r="75" spans="1:23" x14ac:dyDescent="0.2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</row>
    <row r="76" spans="1:23" x14ac:dyDescent="0.2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</row>
    <row r="77" spans="1:23" x14ac:dyDescent="0.2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</row>
    <row r="78" spans="1:23" x14ac:dyDescent="0.2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</row>
    <row r="79" spans="1:23" x14ac:dyDescent="0.2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</row>
    <row r="80" spans="1:23" x14ac:dyDescent="0.2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</row>
    <row r="81" spans="1:18" x14ac:dyDescent="0.2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</row>
    <row r="82" spans="1:18" x14ac:dyDescent="0.2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1:18" x14ac:dyDescent="0.2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</row>
    <row r="84" spans="1:18" x14ac:dyDescent="0.2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</row>
    <row r="85" spans="1:18" x14ac:dyDescent="0.2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</row>
    <row r="86" spans="1:18" x14ac:dyDescent="0.2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1:18" x14ac:dyDescent="0.2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</row>
  </sheetData>
  <mergeCells count="53">
    <mergeCell ref="U69:W69"/>
    <mergeCell ref="U70:W70"/>
    <mergeCell ref="G72:I72"/>
    <mergeCell ref="G74:I74"/>
    <mergeCell ref="E64:G64"/>
    <mergeCell ref="P65:R65"/>
    <mergeCell ref="J66:L66"/>
    <mergeCell ref="P66:R66"/>
    <mergeCell ref="U66:W66"/>
    <mergeCell ref="J67:L67"/>
    <mergeCell ref="U67:W67"/>
    <mergeCell ref="S48:U48"/>
    <mergeCell ref="G49:I49"/>
    <mergeCell ref="S49:U49"/>
    <mergeCell ref="E63:G63"/>
    <mergeCell ref="S51:U51"/>
    <mergeCell ref="G52:H52"/>
    <mergeCell ref="S52:U52"/>
    <mergeCell ref="N53:P53"/>
    <mergeCell ref="N54:P54"/>
    <mergeCell ref="N56:O56"/>
    <mergeCell ref="G57:I57"/>
    <mergeCell ref="T57:V57"/>
    <mergeCell ref="G58:I58"/>
    <mergeCell ref="T58:V58"/>
    <mergeCell ref="G60:H60"/>
    <mergeCell ref="G50:I50"/>
    <mergeCell ref="N50:O50"/>
    <mergeCell ref="B24:D24"/>
    <mergeCell ref="E24:F24"/>
    <mergeCell ref="G24:H24"/>
    <mergeCell ref="G39:I39"/>
    <mergeCell ref="G40:I40"/>
    <mergeCell ref="G41:I41"/>
    <mergeCell ref="N47:P47"/>
    <mergeCell ref="N48:P48"/>
    <mergeCell ref="M11:O11"/>
    <mergeCell ref="Q11:S11"/>
    <mergeCell ref="M13:O13"/>
    <mergeCell ref="Q13:S13"/>
    <mergeCell ref="M14:O14"/>
    <mergeCell ref="Q14:S14"/>
    <mergeCell ref="P6:S6"/>
    <mergeCell ref="A7:I8"/>
    <mergeCell ref="P7:S7"/>
    <mergeCell ref="M10:O10"/>
    <mergeCell ref="Q10:S10"/>
    <mergeCell ref="R3:S3"/>
    <mergeCell ref="C1:H1"/>
    <mergeCell ref="P1:Q1"/>
    <mergeCell ref="C2:H2"/>
    <mergeCell ref="C3:H3"/>
    <mergeCell ref="P3:Q3"/>
  </mergeCells>
  <pageMargins left="0.70866141732283472" right="0.70866141732283472" top="0.35433070866141736" bottom="0.74803149606299213" header="0.31496062992125984" footer="0.31496062992125984"/>
  <pageSetup paperSize="5" orientation="landscape" horizontalDpi="4294967293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40"/>
  <sheetViews>
    <sheetView workbookViewId="0">
      <selection activeCell="A6" sqref="A6:K6"/>
    </sheetView>
  </sheetViews>
  <sheetFormatPr defaultRowHeight="15" x14ac:dyDescent="0.25"/>
  <cols>
    <col min="1" max="1" width="4.5703125" customWidth="1"/>
    <col min="3" max="3" width="5.5703125" customWidth="1"/>
    <col min="4" max="4" width="5" customWidth="1"/>
    <col min="5" max="5" width="10.5703125" customWidth="1"/>
    <col min="6" max="6" width="4.140625" customWidth="1"/>
    <col min="7" max="7" width="14.85546875" customWidth="1"/>
    <col min="10" max="10" width="9.5703125" customWidth="1"/>
    <col min="11" max="11" width="6.28515625" customWidth="1"/>
  </cols>
  <sheetData>
    <row r="1" spans="1:20" ht="18.75" x14ac:dyDescent="0.3">
      <c r="A1" s="460" t="s">
        <v>114</v>
      </c>
      <c r="B1" s="460"/>
      <c r="C1" s="460"/>
      <c r="D1" s="460"/>
      <c r="E1" s="460"/>
      <c r="F1" s="460"/>
      <c r="G1" s="460"/>
      <c r="H1" s="460"/>
      <c r="I1" s="460"/>
      <c r="J1" s="460"/>
      <c r="K1" s="460"/>
    </row>
    <row r="2" spans="1:20" ht="27.75" x14ac:dyDescent="0.4">
      <c r="A2" s="461" t="s">
        <v>115</v>
      </c>
      <c r="B2" s="461"/>
      <c r="C2" s="461"/>
      <c r="D2" s="461"/>
      <c r="E2" s="461"/>
      <c r="F2" s="461"/>
      <c r="G2" s="461"/>
      <c r="H2" s="461"/>
      <c r="I2" s="461"/>
      <c r="J2" s="461"/>
      <c r="K2" s="461"/>
    </row>
    <row r="3" spans="1:20" ht="19.5" customHeight="1" thickBot="1" x14ac:dyDescent="0.3">
      <c r="A3" s="376" t="s">
        <v>116</v>
      </c>
      <c r="B3" s="376"/>
      <c r="C3" s="376"/>
      <c r="D3" s="376"/>
      <c r="E3" s="376"/>
      <c r="F3" s="376"/>
      <c r="G3" s="376"/>
      <c r="H3" s="376"/>
      <c r="I3" s="376"/>
      <c r="J3" s="376"/>
      <c r="K3" s="376"/>
    </row>
    <row r="6" spans="1:20" ht="18" customHeight="1" x14ac:dyDescent="0.3">
      <c r="A6" s="383" t="s">
        <v>170</v>
      </c>
      <c r="B6" s="383"/>
      <c r="C6" s="383"/>
      <c r="D6" s="383"/>
      <c r="E6" s="383"/>
      <c r="F6" s="383"/>
      <c r="G6" s="383"/>
      <c r="H6" s="383"/>
      <c r="I6" s="383"/>
      <c r="J6" s="383"/>
      <c r="K6" s="383"/>
    </row>
    <row r="7" spans="1:20" ht="15.75" x14ac:dyDescent="0.25">
      <c r="E7" s="19"/>
    </row>
    <row r="8" spans="1:20" ht="15.75" x14ac:dyDescent="0.25">
      <c r="B8" s="19"/>
      <c r="C8" s="19"/>
      <c r="D8" s="19"/>
    </row>
    <row r="9" spans="1:20" ht="19.5" customHeight="1" x14ac:dyDescent="0.25">
      <c r="B9" t="s">
        <v>119</v>
      </c>
      <c r="D9" s="29" t="s">
        <v>118</v>
      </c>
      <c r="E9" s="29"/>
      <c r="F9" s="462" t="s">
        <v>357</v>
      </c>
      <c r="G9" s="462"/>
      <c r="H9" s="462"/>
      <c r="I9" s="462"/>
      <c r="J9" s="462"/>
      <c r="K9" s="462"/>
      <c r="O9" s="459" t="s">
        <v>126</v>
      </c>
      <c r="P9" s="459"/>
      <c r="Q9" s="459"/>
      <c r="R9" s="459"/>
      <c r="S9" s="459"/>
      <c r="T9" s="459"/>
    </row>
    <row r="10" spans="1:20" ht="15.75" customHeight="1" x14ac:dyDescent="0.25">
      <c r="B10" t="s">
        <v>171</v>
      </c>
      <c r="C10" s="18"/>
      <c r="D10" s="19" t="s">
        <v>118</v>
      </c>
      <c r="E10" s="19"/>
      <c r="F10" s="459" t="s">
        <v>172</v>
      </c>
      <c r="G10" s="459"/>
      <c r="H10" s="459"/>
      <c r="I10" s="459"/>
      <c r="J10" s="459"/>
      <c r="K10" s="459"/>
      <c r="L10" s="19"/>
      <c r="M10" s="19"/>
      <c r="O10" s="459" t="s">
        <v>172</v>
      </c>
      <c r="P10" s="459"/>
      <c r="Q10" s="459"/>
      <c r="R10" s="459"/>
      <c r="S10" s="459"/>
      <c r="T10" s="459"/>
    </row>
    <row r="11" spans="1:20" ht="15.75" x14ac:dyDescent="0.25">
      <c r="B11" t="s">
        <v>120</v>
      </c>
      <c r="D11" t="s">
        <v>118</v>
      </c>
      <c r="F11" s="459" t="s">
        <v>339</v>
      </c>
      <c r="G11" s="459"/>
      <c r="H11" s="459"/>
      <c r="I11" s="459"/>
      <c r="J11" s="459"/>
      <c r="K11" s="459"/>
    </row>
    <row r="12" spans="1:20" ht="15.75" x14ac:dyDescent="0.25">
      <c r="O12" s="459" t="s">
        <v>7</v>
      </c>
      <c r="P12" s="459"/>
      <c r="Q12" s="459"/>
      <c r="R12" s="459"/>
      <c r="S12" s="459"/>
      <c r="T12" s="459"/>
    </row>
    <row r="13" spans="1:20" ht="19.5" customHeight="1" x14ac:dyDescent="0.25">
      <c r="B13" s="19" t="s">
        <v>128</v>
      </c>
      <c r="C13" s="19"/>
      <c r="D13" s="19"/>
      <c r="E13" s="19" t="s">
        <v>118</v>
      </c>
      <c r="F13" s="19" t="s">
        <v>358</v>
      </c>
      <c r="G13" s="19"/>
      <c r="H13" s="19"/>
      <c r="I13" s="19"/>
      <c r="J13" s="19"/>
      <c r="O13" s="459" t="s">
        <v>186</v>
      </c>
      <c r="P13" s="459"/>
      <c r="Q13" s="459"/>
      <c r="R13" s="459"/>
      <c r="S13" s="459"/>
      <c r="T13" s="459"/>
    </row>
    <row r="14" spans="1:20" ht="19.5" customHeight="1" x14ac:dyDescent="0.25">
      <c r="B14" s="19"/>
      <c r="C14" s="19"/>
      <c r="D14" s="19"/>
      <c r="E14" s="19"/>
      <c r="F14" s="19" t="s">
        <v>359</v>
      </c>
      <c r="G14" s="19"/>
      <c r="H14" s="19"/>
      <c r="I14" s="19"/>
      <c r="J14" s="19"/>
      <c r="O14" s="117"/>
      <c r="P14" s="117"/>
      <c r="Q14" s="117"/>
      <c r="R14" s="117"/>
      <c r="S14" s="117"/>
      <c r="T14" s="117"/>
    </row>
    <row r="15" spans="1:20" ht="19.5" customHeight="1" x14ac:dyDescent="0.25">
      <c r="B15" s="19"/>
      <c r="C15" s="19"/>
      <c r="D15" s="19"/>
      <c r="E15" s="19"/>
      <c r="F15" s="19"/>
      <c r="G15" s="19"/>
      <c r="H15" s="19"/>
      <c r="I15" s="19"/>
      <c r="J15" s="19"/>
      <c r="O15" s="117"/>
      <c r="P15" s="117"/>
      <c r="Q15" s="117"/>
      <c r="R15" s="117"/>
      <c r="S15" s="117"/>
      <c r="T15" s="117"/>
    </row>
    <row r="16" spans="1:20" ht="14.25" customHeight="1" x14ac:dyDescent="0.25">
      <c r="B16" s="19"/>
      <c r="C16" s="19"/>
      <c r="D16" s="19"/>
      <c r="E16" s="19"/>
      <c r="F16" s="20"/>
      <c r="G16" s="19"/>
      <c r="H16" s="19"/>
      <c r="I16" s="19"/>
      <c r="J16" s="19"/>
    </row>
    <row r="17" spans="1:20" ht="19.5" customHeight="1" x14ac:dyDescent="0.25">
      <c r="B17" s="19" t="s">
        <v>122</v>
      </c>
      <c r="C17" s="19"/>
      <c r="D17" s="19"/>
      <c r="E17" s="19" t="s">
        <v>118</v>
      </c>
      <c r="F17" s="19" t="s">
        <v>360</v>
      </c>
      <c r="G17" s="21"/>
      <c r="H17" s="21"/>
    </row>
    <row r="18" spans="1:20" ht="15.75" x14ac:dyDescent="0.25">
      <c r="B18" s="19" t="s">
        <v>123</v>
      </c>
      <c r="C18" s="19"/>
      <c r="D18" s="19"/>
      <c r="E18" s="19" t="s">
        <v>118</v>
      </c>
      <c r="F18" s="22" t="s">
        <v>361</v>
      </c>
      <c r="G18" s="21"/>
      <c r="H18" s="21"/>
    </row>
    <row r="19" spans="1:20" ht="15.75" x14ac:dyDescent="0.25">
      <c r="B19" s="19" t="s">
        <v>124</v>
      </c>
      <c r="C19" s="19"/>
      <c r="D19" s="19"/>
      <c r="E19" s="19" t="s">
        <v>118</v>
      </c>
      <c r="F19" s="22" t="s">
        <v>362</v>
      </c>
      <c r="G19" s="21"/>
      <c r="H19" s="21"/>
      <c r="N19" t="s">
        <v>174</v>
      </c>
      <c r="Q19" s="31">
        <v>1461000</v>
      </c>
    </row>
    <row r="20" spans="1:20" x14ac:dyDescent="0.25">
      <c r="N20" t="s">
        <v>175</v>
      </c>
      <c r="Q20" s="31">
        <v>1339500</v>
      </c>
    </row>
    <row r="21" spans="1:20" ht="15.75" x14ac:dyDescent="0.25">
      <c r="B21" s="458" t="s">
        <v>173</v>
      </c>
      <c r="C21" s="458"/>
      <c r="D21" s="458"/>
      <c r="F21" s="30"/>
      <c r="G21" s="30"/>
      <c r="H21" s="30"/>
      <c r="I21" s="30"/>
      <c r="J21" s="30"/>
      <c r="K21" s="30"/>
      <c r="N21" t="s">
        <v>176</v>
      </c>
      <c r="Q21" s="31">
        <v>1100000</v>
      </c>
    </row>
    <row r="22" spans="1:20" ht="15" customHeight="1" x14ac:dyDescent="0.25">
      <c r="B22" s="19" t="s">
        <v>363</v>
      </c>
      <c r="F22" s="30" t="s">
        <v>179</v>
      </c>
      <c r="G22" s="31">
        <f>1135000+785800</f>
        <v>1920800</v>
      </c>
      <c r="H22" s="30"/>
      <c r="I22" s="30"/>
      <c r="J22" s="30"/>
      <c r="K22" s="30"/>
      <c r="N22" t="s">
        <v>177</v>
      </c>
      <c r="Q22" s="31">
        <f>1300000*4</f>
        <v>5200000</v>
      </c>
    </row>
    <row r="23" spans="1:20" ht="15" customHeight="1" x14ac:dyDescent="0.25">
      <c r="B23" s="19" t="s">
        <v>364</v>
      </c>
      <c r="F23" s="30" t="s">
        <v>179</v>
      </c>
      <c r="G23" s="31">
        <v>2148300</v>
      </c>
      <c r="H23" s="30"/>
      <c r="I23" s="30"/>
      <c r="J23" s="30"/>
      <c r="K23" s="30"/>
      <c r="N23" t="s">
        <v>187</v>
      </c>
      <c r="Q23" s="31">
        <f>690000*3</f>
        <v>2070000</v>
      </c>
      <c r="T23" s="31">
        <f>8176000/7</f>
        <v>1168000</v>
      </c>
    </row>
    <row r="24" spans="1:20" ht="15" customHeight="1" x14ac:dyDescent="0.25">
      <c r="B24" s="19" t="s">
        <v>280</v>
      </c>
      <c r="F24" s="30" t="s">
        <v>179</v>
      </c>
      <c r="G24" s="31">
        <v>1100000</v>
      </c>
      <c r="H24" s="30"/>
      <c r="I24" s="30"/>
      <c r="J24" s="30"/>
      <c r="K24" s="30"/>
      <c r="P24" s="2">
        <v>2</v>
      </c>
      <c r="Q24" t="s">
        <v>175</v>
      </c>
      <c r="T24" s="31">
        <v>1493500</v>
      </c>
    </row>
    <row r="25" spans="1:20" ht="15.75" x14ac:dyDescent="0.25">
      <c r="B25" s="19" t="s">
        <v>180</v>
      </c>
      <c r="P25" s="2">
        <v>3</v>
      </c>
      <c r="Q25" t="s">
        <v>176</v>
      </c>
      <c r="T25" s="31">
        <v>1100000</v>
      </c>
    </row>
    <row r="26" spans="1:20" ht="15.75" x14ac:dyDescent="0.25">
      <c r="C26" t="s">
        <v>340</v>
      </c>
      <c r="F26" s="30" t="s">
        <v>181</v>
      </c>
      <c r="G26" s="31">
        <f>1300000*4</f>
        <v>5200000</v>
      </c>
      <c r="P26" s="2">
        <v>4</v>
      </c>
      <c r="Q26" t="s">
        <v>177</v>
      </c>
      <c r="T26" s="31">
        <f>700000*4</f>
        <v>2800000</v>
      </c>
    </row>
    <row r="27" spans="1:20" ht="15.75" x14ac:dyDescent="0.25">
      <c r="A27" s="19"/>
      <c r="B27" s="19" t="s">
        <v>188</v>
      </c>
      <c r="C27" s="19"/>
      <c r="D27" s="19"/>
      <c r="E27" s="19"/>
      <c r="F27" s="33" t="s">
        <v>181</v>
      </c>
      <c r="G27" s="34">
        <f>585000*3</f>
        <v>1755000</v>
      </c>
      <c r="I27" s="19"/>
      <c r="J27" s="23"/>
      <c r="P27" s="2">
        <v>5</v>
      </c>
      <c r="Q27" t="s">
        <v>178</v>
      </c>
      <c r="T27" s="31">
        <v>5000000</v>
      </c>
    </row>
    <row r="28" spans="1:20" ht="15.75" x14ac:dyDescent="0.25">
      <c r="A28" s="19"/>
      <c r="B28" s="19"/>
      <c r="C28" s="19"/>
      <c r="D28" s="19"/>
      <c r="E28" s="19"/>
      <c r="F28" s="19"/>
      <c r="G28" s="19"/>
      <c r="H28" s="19"/>
      <c r="I28" s="19"/>
      <c r="P28" s="2"/>
      <c r="Q28" t="s">
        <v>0</v>
      </c>
      <c r="T28" s="32">
        <f>SUM(T23:T27)</f>
        <v>11561500</v>
      </c>
    </row>
    <row r="29" spans="1:20" ht="15.75" x14ac:dyDescent="0.25">
      <c r="A29" s="19"/>
      <c r="B29" s="19" t="s">
        <v>0</v>
      </c>
      <c r="C29" s="19"/>
      <c r="D29" s="19"/>
      <c r="E29" s="19" t="s">
        <v>118</v>
      </c>
      <c r="F29" s="19" t="s">
        <v>181</v>
      </c>
      <c r="G29" s="35">
        <f>SUM(G22:G27)</f>
        <v>12124100</v>
      </c>
      <c r="H29" s="19"/>
      <c r="I29" s="19"/>
    </row>
    <row r="31" spans="1:20" ht="15.75" x14ac:dyDescent="0.25">
      <c r="C31" s="18"/>
      <c r="D31" s="458"/>
      <c r="E31" s="458"/>
      <c r="G31" s="19"/>
      <c r="H31" s="19"/>
      <c r="J31" s="321"/>
      <c r="K31" s="321"/>
    </row>
    <row r="32" spans="1:20" ht="15.75" x14ac:dyDescent="0.25">
      <c r="D32" s="458"/>
      <c r="E32" s="458"/>
      <c r="G32" s="20" t="s">
        <v>365</v>
      </c>
      <c r="H32" s="19"/>
      <c r="I32" s="19"/>
      <c r="J32" s="321"/>
      <c r="K32" s="321"/>
    </row>
    <row r="33" spans="2:11" ht="15.75" x14ac:dyDescent="0.25">
      <c r="B33" s="19" t="s">
        <v>184</v>
      </c>
      <c r="C33" s="18"/>
      <c r="D33" s="458"/>
      <c r="E33" s="458"/>
      <c r="G33" s="19"/>
      <c r="H33" s="19"/>
      <c r="I33" s="19"/>
      <c r="J33" s="321"/>
      <c r="K33" s="321"/>
    </row>
    <row r="34" spans="2:11" ht="15.75" x14ac:dyDescent="0.25">
      <c r="B34" s="19" t="s">
        <v>185</v>
      </c>
      <c r="D34" s="19"/>
      <c r="E34" s="19"/>
      <c r="G34" s="19" t="s">
        <v>182</v>
      </c>
      <c r="H34" s="19"/>
      <c r="I34" s="19"/>
      <c r="J34" s="321"/>
      <c r="K34" s="321"/>
    </row>
    <row r="35" spans="2:11" ht="15.75" x14ac:dyDescent="0.25">
      <c r="C35" s="18"/>
      <c r="D35" s="458"/>
      <c r="E35" s="458"/>
      <c r="G35" s="19"/>
      <c r="H35" s="19"/>
      <c r="I35" s="19"/>
      <c r="J35" s="321"/>
      <c r="K35" s="321"/>
    </row>
    <row r="36" spans="2:11" ht="15.75" x14ac:dyDescent="0.25">
      <c r="D36" s="458"/>
      <c r="E36" s="458"/>
      <c r="G36" s="19"/>
      <c r="H36" s="19"/>
      <c r="I36" s="19"/>
      <c r="J36" s="321"/>
      <c r="K36" s="321"/>
    </row>
    <row r="37" spans="2:11" ht="15.75" x14ac:dyDescent="0.25">
      <c r="B37" s="25"/>
      <c r="C37" s="27"/>
      <c r="D37" s="457"/>
      <c r="E37" s="457"/>
      <c r="F37" s="28"/>
      <c r="G37" s="20"/>
      <c r="H37" s="26"/>
      <c r="I37" s="26"/>
      <c r="J37" s="321"/>
      <c r="K37" s="321"/>
    </row>
    <row r="38" spans="2:11" ht="15.75" x14ac:dyDescent="0.25">
      <c r="B38" s="36" t="s">
        <v>134</v>
      </c>
      <c r="C38" s="28"/>
      <c r="D38" s="20"/>
      <c r="E38" s="20"/>
      <c r="F38" s="28"/>
      <c r="G38" s="36" t="s">
        <v>183</v>
      </c>
      <c r="H38" s="25"/>
      <c r="I38" s="25"/>
      <c r="J38" s="321"/>
      <c r="K38" s="321"/>
    </row>
    <row r="39" spans="2:11" ht="15.75" x14ac:dyDescent="0.25">
      <c r="B39" t="s">
        <v>35</v>
      </c>
      <c r="D39" s="20"/>
      <c r="E39" s="20"/>
      <c r="F39" s="28"/>
      <c r="G39" t="s">
        <v>36</v>
      </c>
    </row>
    <row r="40" spans="2:11" ht="15.75" x14ac:dyDescent="0.25">
      <c r="D40" s="457"/>
      <c r="E40" s="457"/>
      <c r="F40" s="28"/>
      <c r="G40" s="20"/>
    </row>
  </sheetData>
  <mergeCells count="23">
    <mergeCell ref="O9:T9"/>
    <mergeCell ref="B21:D21"/>
    <mergeCell ref="A1:K1"/>
    <mergeCell ref="A2:K2"/>
    <mergeCell ref="A3:K3"/>
    <mergeCell ref="A6:K6"/>
    <mergeCell ref="F9:K9"/>
    <mergeCell ref="F10:K10"/>
    <mergeCell ref="O10:T10"/>
    <mergeCell ref="F11:K11"/>
    <mergeCell ref="O12:T12"/>
    <mergeCell ref="O13:T13"/>
    <mergeCell ref="D37:E37"/>
    <mergeCell ref="J37:K38"/>
    <mergeCell ref="D40:E40"/>
    <mergeCell ref="D31:E31"/>
    <mergeCell ref="J31:K32"/>
    <mergeCell ref="D32:E32"/>
    <mergeCell ref="D33:E33"/>
    <mergeCell ref="J33:K34"/>
    <mergeCell ref="D35:E35"/>
    <mergeCell ref="J35:K36"/>
    <mergeCell ref="D36:E36"/>
  </mergeCells>
  <pageMargins left="0.7" right="0.7" top="0.75" bottom="0.75" header="0.3" footer="0.3"/>
  <pageSetup paperSize="9" orientation="portrait" horizontalDpi="4294967293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R140"/>
  <sheetViews>
    <sheetView topLeftCell="B10" workbookViewId="0">
      <selection activeCell="S42" sqref="S42"/>
    </sheetView>
  </sheetViews>
  <sheetFormatPr defaultColWidth="9.140625" defaultRowHeight="16.5" x14ac:dyDescent="0.3"/>
  <cols>
    <col min="1" max="1" width="5.42578125" style="135" customWidth="1"/>
    <col min="2" max="2" width="0.7109375" style="135" customWidth="1"/>
    <col min="3" max="3" width="3.85546875" style="135" customWidth="1"/>
    <col min="4" max="4" width="3.5703125" style="135" customWidth="1"/>
    <col min="5" max="10" width="2.85546875" style="135" customWidth="1"/>
    <col min="11" max="11" width="4.7109375" style="135" customWidth="1"/>
    <col min="12" max="26" width="2.85546875" style="135" customWidth="1"/>
    <col min="27" max="27" width="19.7109375" style="135" customWidth="1"/>
    <col min="28" max="28" width="2.85546875" style="135" customWidth="1"/>
    <col min="29" max="29" width="4.5703125" style="135" customWidth="1"/>
    <col min="30" max="30" width="2.85546875" style="135" customWidth="1"/>
    <col min="31" max="31" width="3.7109375" style="135" customWidth="1"/>
    <col min="32" max="54" width="2.85546875" style="135" customWidth="1"/>
    <col min="55" max="55" width="9.140625" style="135"/>
    <col min="56" max="56" width="19.42578125" style="135" customWidth="1"/>
    <col min="57" max="57" width="21.28515625" style="135" customWidth="1"/>
    <col min="58" max="16384" width="9.140625" style="135"/>
  </cols>
  <sheetData>
    <row r="2" spans="3:70" ht="19.5" customHeight="1" x14ac:dyDescent="0.3">
      <c r="F2" s="289" t="s">
        <v>385</v>
      </c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  <c r="AC2" s="289"/>
      <c r="AD2" s="289"/>
      <c r="AE2" s="289"/>
      <c r="AF2" s="289"/>
      <c r="AJ2" s="172" t="s">
        <v>446</v>
      </c>
      <c r="AK2" s="166"/>
      <c r="AL2" s="166"/>
      <c r="AM2" s="166"/>
      <c r="AN2" s="166"/>
      <c r="AO2" s="166"/>
      <c r="AP2" s="166"/>
      <c r="AQ2" s="166"/>
      <c r="AR2" s="166"/>
      <c r="AS2" s="166" t="s">
        <v>454</v>
      </c>
      <c r="AT2" s="166"/>
      <c r="AU2" s="166"/>
      <c r="AV2" s="166"/>
      <c r="AW2" s="166"/>
      <c r="AX2" s="166"/>
      <c r="AY2" s="166"/>
      <c r="AZ2" s="166"/>
      <c r="BA2" s="166"/>
      <c r="BB2" s="166"/>
      <c r="BC2" s="166"/>
      <c r="BD2" s="166"/>
      <c r="BE2" s="166" t="s">
        <v>581</v>
      </c>
      <c r="BF2" s="172" t="s">
        <v>626</v>
      </c>
      <c r="BG2" s="166"/>
      <c r="BH2" s="166"/>
      <c r="BI2" s="166"/>
    </row>
    <row r="3" spans="3:70" ht="20.25" x14ac:dyDescent="0.3">
      <c r="F3" s="289" t="s">
        <v>449</v>
      </c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J3" s="225" t="s">
        <v>447</v>
      </c>
      <c r="AK3" s="166"/>
      <c r="AL3" s="166"/>
      <c r="AM3" s="166"/>
      <c r="AN3" s="166"/>
      <c r="AO3" s="166"/>
      <c r="AP3" s="166"/>
      <c r="AQ3" s="166"/>
      <c r="AR3" s="166"/>
      <c r="AS3" s="166" t="s">
        <v>455</v>
      </c>
      <c r="AT3" s="166"/>
      <c r="AU3" s="166"/>
      <c r="AV3" s="166"/>
      <c r="AW3" s="166"/>
      <c r="AX3" s="166"/>
      <c r="AY3" s="166"/>
      <c r="AZ3" s="166"/>
      <c r="BA3" s="166"/>
      <c r="BB3" s="166"/>
      <c r="BC3" s="166"/>
      <c r="BD3" s="166"/>
      <c r="BE3" s="166"/>
      <c r="BF3" s="172" t="s">
        <v>478</v>
      </c>
      <c r="BG3" s="185"/>
      <c r="BH3" s="185"/>
      <c r="BI3" s="185"/>
      <c r="BJ3" s="200"/>
      <c r="BK3" s="200"/>
      <c r="BL3" s="200"/>
      <c r="BM3" s="200"/>
      <c r="BN3" s="200"/>
      <c r="BO3" s="200"/>
      <c r="BP3" s="200"/>
      <c r="BQ3" s="200"/>
      <c r="BR3" s="201"/>
    </row>
    <row r="4" spans="3:70" ht="18.75" x14ac:dyDescent="0.3">
      <c r="F4" s="293" t="s">
        <v>389</v>
      </c>
      <c r="G4" s="293"/>
      <c r="H4" s="293"/>
      <c r="I4" s="293"/>
      <c r="J4" s="293"/>
      <c r="K4" s="293"/>
      <c r="L4" s="293"/>
      <c r="M4" s="293"/>
      <c r="N4" s="293"/>
      <c r="O4" s="293"/>
      <c r="P4" s="293"/>
      <c r="Q4" s="293"/>
      <c r="R4" s="293"/>
      <c r="S4" s="293"/>
      <c r="T4" s="293"/>
      <c r="U4" s="293"/>
      <c r="V4" s="293"/>
      <c r="W4" s="293"/>
      <c r="X4" s="293"/>
      <c r="Y4" s="293"/>
      <c r="Z4" s="293"/>
      <c r="AA4" s="293"/>
      <c r="AB4" s="293"/>
      <c r="AC4" s="293"/>
      <c r="AD4" s="293"/>
      <c r="AE4" s="293"/>
      <c r="AF4" s="293"/>
      <c r="AJ4" s="173" t="s">
        <v>548</v>
      </c>
      <c r="AK4" s="166"/>
      <c r="AL4" s="166"/>
      <c r="AM4" s="166"/>
      <c r="AN4" s="166"/>
      <c r="AO4" s="166"/>
      <c r="AP4" s="166"/>
      <c r="AQ4" s="166"/>
      <c r="AR4" s="166"/>
      <c r="AS4" s="166" t="s">
        <v>549</v>
      </c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 t="s">
        <v>581</v>
      </c>
      <c r="BF4" s="172" t="s">
        <v>557</v>
      </c>
      <c r="BG4" s="185"/>
      <c r="BH4" s="185"/>
      <c r="BI4" s="185"/>
      <c r="BJ4" s="200"/>
      <c r="BK4" s="200"/>
      <c r="BL4" s="200"/>
      <c r="BM4" s="200"/>
      <c r="BN4" s="200"/>
      <c r="BO4" s="200"/>
      <c r="BP4" s="200"/>
      <c r="BQ4" s="200"/>
      <c r="BR4" s="201"/>
    </row>
    <row r="5" spans="3:70" ht="18.75" x14ac:dyDescent="0.3">
      <c r="C5" s="139"/>
      <c r="AJ5" s="229" t="s">
        <v>448</v>
      </c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72" t="s">
        <v>527</v>
      </c>
      <c r="BG5" s="166"/>
      <c r="BH5" s="166"/>
      <c r="BI5" s="166"/>
    </row>
    <row r="6" spans="3:70" ht="18.75" x14ac:dyDescent="0.3">
      <c r="C6" s="139"/>
      <c r="AJ6" s="169" t="s">
        <v>479</v>
      </c>
      <c r="AK6" s="166"/>
      <c r="AL6" s="166"/>
      <c r="AM6" s="166"/>
      <c r="AN6" s="166"/>
      <c r="AO6" s="166"/>
      <c r="AP6" s="166"/>
      <c r="AQ6" s="166"/>
      <c r="AR6" s="166"/>
      <c r="AS6" s="166" t="s">
        <v>481</v>
      </c>
      <c r="AT6" s="166"/>
      <c r="AU6" s="166"/>
      <c r="AV6" s="181"/>
      <c r="AW6" s="166"/>
      <c r="AX6" s="166"/>
      <c r="AY6" s="166"/>
      <c r="AZ6" s="166"/>
      <c r="BA6" s="166"/>
      <c r="BB6" s="166"/>
      <c r="BC6" s="166"/>
      <c r="BD6" s="166"/>
      <c r="BE6" s="166"/>
      <c r="BF6" s="172" t="s">
        <v>528</v>
      </c>
      <c r="BG6" s="166"/>
      <c r="BH6" s="166"/>
      <c r="BI6" s="166"/>
    </row>
    <row r="7" spans="3:70" ht="18.75" x14ac:dyDescent="0.3">
      <c r="C7" s="294" t="s">
        <v>117</v>
      </c>
      <c r="D7" s="294"/>
      <c r="E7" s="294"/>
      <c r="F7" s="294"/>
      <c r="G7" s="294"/>
      <c r="H7" s="294"/>
      <c r="I7" s="294"/>
      <c r="J7" s="294"/>
      <c r="K7" s="294"/>
      <c r="L7" s="294"/>
      <c r="M7" s="294"/>
      <c r="N7" s="294"/>
      <c r="O7" s="294"/>
      <c r="P7" s="294"/>
      <c r="Q7" s="294"/>
      <c r="R7" s="294"/>
      <c r="S7" s="294"/>
      <c r="T7" s="294"/>
      <c r="U7" s="294"/>
      <c r="V7" s="294"/>
      <c r="W7" s="294"/>
      <c r="X7" s="294"/>
      <c r="Y7" s="294"/>
      <c r="Z7" s="294"/>
      <c r="AA7" s="294"/>
      <c r="AB7" s="294"/>
      <c r="AC7" s="294"/>
      <c r="AD7" s="294"/>
      <c r="AE7" s="294"/>
      <c r="AJ7" s="173" t="s">
        <v>480</v>
      </c>
      <c r="AK7" s="166"/>
      <c r="AL7" s="166"/>
      <c r="AM7" s="166"/>
      <c r="AN7" s="166"/>
      <c r="AO7" s="166"/>
      <c r="AP7" s="166"/>
      <c r="AQ7" s="166"/>
      <c r="AR7" s="166"/>
      <c r="AS7" s="166"/>
      <c r="AT7" s="166"/>
      <c r="AU7" s="166"/>
      <c r="AV7" s="166"/>
      <c r="AW7" s="166"/>
      <c r="AX7" s="166"/>
      <c r="AY7" s="166"/>
      <c r="AZ7" s="166"/>
      <c r="BA7" s="166"/>
      <c r="BB7" s="166"/>
      <c r="BC7" s="166"/>
      <c r="BD7" s="166"/>
      <c r="BE7" s="166"/>
      <c r="BF7" s="172" t="s">
        <v>529</v>
      </c>
      <c r="BG7" s="166"/>
      <c r="BH7" s="166"/>
      <c r="BI7" s="166"/>
    </row>
    <row r="8" spans="3:70" ht="21.75" customHeight="1" x14ac:dyDescent="0.3"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 t="s">
        <v>396</v>
      </c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J8" s="173" t="s">
        <v>550</v>
      </c>
      <c r="AK8" s="166"/>
      <c r="AL8" s="166"/>
      <c r="AM8" s="166"/>
      <c r="AN8" s="166"/>
      <c r="AO8" s="166"/>
      <c r="AP8" s="166"/>
      <c r="AQ8" s="166"/>
      <c r="AR8" s="166"/>
      <c r="AS8" s="166"/>
      <c r="AT8" s="166" t="s">
        <v>473</v>
      </c>
      <c r="AU8" s="166"/>
      <c r="AV8" s="226"/>
      <c r="AW8" s="166"/>
      <c r="AX8" s="166"/>
      <c r="AY8" s="166"/>
      <c r="AZ8" s="166"/>
      <c r="BA8" s="166"/>
      <c r="BB8" s="166"/>
      <c r="BC8" s="166"/>
      <c r="BD8" s="166"/>
      <c r="BE8" s="166" t="s">
        <v>582</v>
      </c>
      <c r="BF8" s="172" t="s">
        <v>530</v>
      </c>
      <c r="BG8" s="166"/>
      <c r="BH8" s="166"/>
      <c r="BI8" s="166"/>
    </row>
    <row r="9" spans="3:70" ht="18.75" x14ac:dyDescent="0.3">
      <c r="C9" s="142"/>
      <c r="AJ9" s="173" t="s">
        <v>445</v>
      </c>
      <c r="AK9" s="166"/>
      <c r="AL9" s="166"/>
      <c r="AM9" s="166"/>
      <c r="AN9" s="166"/>
      <c r="AO9" s="166"/>
      <c r="AP9" s="166"/>
      <c r="AQ9" s="166"/>
      <c r="AR9" s="166"/>
      <c r="AS9" s="166"/>
      <c r="AT9" s="166"/>
      <c r="AU9" s="166"/>
      <c r="AV9" s="166"/>
      <c r="AW9" s="166"/>
      <c r="AX9" s="166"/>
      <c r="AY9" s="166"/>
      <c r="AZ9" s="166"/>
      <c r="BA9" s="166"/>
      <c r="BB9" s="166"/>
      <c r="BC9" s="166"/>
      <c r="BD9" s="166"/>
      <c r="BE9" s="166"/>
      <c r="BF9" s="172" t="s">
        <v>531</v>
      </c>
      <c r="BG9" s="166"/>
      <c r="BH9" s="166"/>
      <c r="BI9" s="166"/>
    </row>
    <row r="10" spans="3:70" ht="18.75" x14ac:dyDescent="0.3">
      <c r="C10" s="165" t="s">
        <v>399</v>
      </c>
      <c r="D10" s="165" t="s">
        <v>400</v>
      </c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5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J10" s="173" t="s">
        <v>551</v>
      </c>
      <c r="AK10" s="227"/>
      <c r="AL10" s="227"/>
      <c r="AM10" s="227"/>
      <c r="AN10" s="227"/>
      <c r="AO10" s="227"/>
      <c r="AP10" s="227"/>
      <c r="AQ10" s="227"/>
      <c r="AR10" s="227"/>
      <c r="AS10" s="227"/>
      <c r="AT10" s="227"/>
      <c r="AU10" s="166"/>
      <c r="AV10" s="166" t="s">
        <v>482</v>
      </c>
      <c r="AW10" s="166"/>
      <c r="AX10" s="166"/>
      <c r="AY10" s="166"/>
      <c r="AZ10" s="166"/>
      <c r="BA10" s="166"/>
      <c r="BB10" s="166"/>
      <c r="BC10" s="166"/>
      <c r="BD10" s="166"/>
      <c r="BE10" s="166" t="s">
        <v>584</v>
      </c>
      <c r="BF10" s="172" t="s">
        <v>532</v>
      </c>
      <c r="BG10" s="166"/>
      <c r="BH10" s="166"/>
      <c r="BI10" s="166"/>
    </row>
    <row r="11" spans="3:70" ht="20.25" customHeight="1" x14ac:dyDescent="0.3">
      <c r="C11" s="165"/>
      <c r="D11" s="166" t="s">
        <v>14</v>
      </c>
      <c r="E11" s="167" t="s">
        <v>402</v>
      </c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67"/>
      <c r="AJ11" s="229" t="s">
        <v>470</v>
      </c>
      <c r="AK11" s="166"/>
      <c r="AL11" s="166"/>
      <c r="AM11" s="166"/>
      <c r="AN11" s="166"/>
      <c r="AO11" s="166"/>
      <c r="AP11" s="166"/>
      <c r="AQ11" s="166"/>
      <c r="AR11" s="166"/>
      <c r="AS11" s="166"/>
      <c r="AT11" s="166"/>
      <c r="AU11" s="166"/>
      <c r="AV11" s="166"/>
      <c r="AW11" s="166"/>
      <c r="AX11" s="166"/>
      <c r="AY11" s="166"/>
      <c r="AZ11" s="166"/>
      <c r="BA11" s="166"/>
      <c r="BB11" s="166"/>
      <c r="BC11" s="166"/>
      <c r="BD11" s="166"/>
      <c r="BE11" s="166"/>
      <c r="BF11" s="172" t="s">
        <v>533</v>
      </c>
      <c r="BG11" s="166"/>
      <c r="BH11" s="166"/>
      <c r="BI11" s="166"/>
    </row>
    <row r="12" spans="3:70" ht="18.75" x14ac:dyDescent="0.3">
      <c r="C12" s="166"/>
      <c r="D12" s="166" t="s">
        <v>18</v>
      </c>
      <c r="E12" s="295" t="s">
        <v>403</v>
      </c>
      <c r="F12" s="295"/>
      <c r="G12" s="295"/>
      <c r="H12" s="295"/>
      <c r="I12" s="295"/>
      <c r="J12" s="295"/>
      <c r="K12" s="295"/>
      <c r="L12" s="295"/>
      <c r="M12" s="295"/>
      <c r="N12" s="295"/>
      <c r="O12" s="295"/>
      <c r="P12" s="295"/>
      <c r="Q12" s="295"/>
      <c r="R12" s="295"/>
      <c r="S12" s="295"/>
      <c r="T12" s="295"/>
      <c r="U12" s="295"/>
      <c r="V12" s="295"/>
      <c r="W12" s="295"/>
      <c r="X12" s="295"/>
      <c r="Y12" s="295"/>
      <c r="Z12" s="295"/>
      <c r="AA12" s="295"/>
      <c r="AB12" s="295"/>
      <c r="AC12" s="295"/>
      <c r="AD12" s="295"/>
      <c r="AE12" s="295"/>
      <c r="AJ12" s="169" t="s">
        <v>608</v>
      </c>
      <c r="AK12" s="166"/>
      <c r="AL12" s="166"/>
      <c r="AM12" s="166"/>
      <c r="AN12" s="166"/>
      <c r="AO12" s="166"/>
      <c r="AP12" s="166"/>
      <c r="AQ12" s="166"/>
      <c r="AR12" s="166"/>
      <c r="AS12" s="166"/>
      <c r="AT12" s="166"/>
      <c r="AU12" s="166" t="s">
        <v>483</v>
      </c>
      <c r="AV12" s="166"/>
      <c r="AW12" s="166"/>
      <c r="AX12" s="166"/>
      <c r="AY12" s="193"/>
      <c r="AZ12" s="166"/>
      <c r="BA12" s="166"/>
      <c r="BB12" s="166"/>
      <c r="BC12" s="166"/>
      <c r="BD12" s="166"/>
      <c r="BE12" s="166" t="s">
        <v>574</v>
      </c>
      <c r="BF12" s="172" t="s">
        <v>534</v>
      </c>
      <c r="BG12" s="166"/>
      <c r="BH12" s="166"/>
      <c r="BI12" s="166"/>
    </row>
    <row r="13" spans="3:70" ht="18.75" x14ac:dyDescent="0.3">
      <c r="C13" s="166"/>
      <c r="D13" s="166"/>
      <c r="E13" s="295"/>
      <c r="F13" s="295"/>
      <c r="G13" s="295"/>
      <c r="H13" s="295"/>
      <c r="I13" s="295"/>
      <c r="J13" s="295"/>
      <c r="K13" s="295"/>
      <c r="L13" s="295"/>
      <c r="M13" s="295"/>
      <c r="N13" s="295"/>
      <c r="O13" s="295"/>
      <c r="P13" s="295"/>
      <c r="Q13" s="295"/>
      <c r="R13" s="295"/>
      <c r="S13" s="295"/>
      <c r="T13" s="295"/>
      <c r="U13" s="295"/>
      <c r="V13" s="295"/>
      <c r="W13" s="295"/>
      <c r="X13" s="295"/>
      <c r="Y13" s="295"/>
      <c r="Z13" s="295"/>
      <c r="AA13" s="295"/>
      <c r="AB13" s="295"/>
      <c r="AC13" s="295"/>
      <c r="AD13" s="295"/>
      <c r="AE13" s="295"/>
      <c r="AJ13" s="173" t="s">
        <v>394</v>
      </c>
      <c r="AK13" s="166"/>
      <c r="AL13" s="166"/>
      <c r="AM13" s="166"/>
      <c r="AN13" s="166"/>
      <c r="AO13" s="166"/>
      <c r="AP13" s="166"/>
      <c r="AQ13" s="166"/>
      <c r="AR13" s="166"/>
      <c r="AS13" s="166"/>
      <c r="AT13" s="166"/>
      <c r="AU13" s="166"/>
      <c r="AV13" s="166"/>
      <c r="AW13" s="166"/>
      <c r="AX13" s="166"/>
      <c r="AY13" s="166"/>
      <c r="AZ13" s="166"/>
      <c r="BA13" s="166"/>
      <c r="BB13" s="166"/>
      <c r="BC13" s="166"/>
      <c r="BD13" s="166"/>
      <c r="BE13" s="166"/>
      <c r="BF13" s="172" t="s">
        <v>535</v>
      </c>
      <c r="BG13" s="166"/>
      <c r="BH13" s="166"/>
      <c r="BI13" s="166"/>
    </row>
    <row r="14" spans="3:70" ht="18.75" hidden="1" x14ac:dyDescent="0.3">
      <c r="C14" s="166"/>
      <c r="D14" s="166" t="s">
        <v>22</v>
      </c>
      <c r="E14" s="166" t="s">
        <v>641</v>
      </c>
      <c r="F14" s="166"/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  <c r="AH14" s="166"/>
      <c r="AI14" s="166"/>
      <c r="AN14" s="141"/>
    </row>
    <row r="15" spans="3:70" ht="18.75" hidden="1" x14ac:dyDescent="0.3">
      <c r="C15" s="166"/>
      <c r="D15" s="166"/>
      <c r="E15" s="166" t="s">
        <v>642</v>
      </c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  <c r="AH15" s="166"/>
      <c r="AI15" s="166"/>
      <c r="AN15" s="141"/>
    </row>
    <row r="16" spans="3:70" ht="18.75" x14ac:dyDescent="0.3">
      <c r="C16" s="166"/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166"/>
      <c r="AI16" s="166"/>
      <c r="AN16" s="141"/>
    </row>
    <row r="17" spans="1:61" ht="18.75" x14ac:dyDescent="0.3">
      <c r="C17" s="165" t="s">
        <v>203</v>
      </c>
      <c r="D17" s="165" t="s">
        <v>404</v>
      </c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J17" s="173" t="s">
        <v>484</v>
      </c>
      <c r="AK17" s="166"/>
      <c r="AL17" s="166"/>
      <c r="AM17" s="166"/>
      <c r="AN17" s="166"/>
      <c r="AO17" s="166"/>
      <c r="AP17" s="166"/>
      <c r="AQ17" s="166" t="s">
        <v>486</v>
      </c>
      <c r="AR17" s="166"/>
      <c r="AS17" s="166"/>
      <c r="AT17" s="166"/>
      <c r="AU17" s="166"/>
      <c r="AV17" s="166"/>
      <c r="AW17" s="166"/>
      <c r="AX17" s="166"/>
      <c r="AY17" s="166"/>
      <c r="AZ17" s="166"/>
      <c r="BA17" s="166"/>
      <c r="BB17" s="166"/>
      <c r="BC17" s="166"/>
      <c r="BD17" s="166"/>
      <c r="BE17" s="166" t="s">
        <v>584</v>
      </c>
      <c r="BF17" s="172" t="s">
        <v>536</v>
      </c>
      <c r="BG17" s="166"/>
      <c r="BH17" s="166"/>
      <c r="BI17" s="166"/>
    </row>
    <row r="18" spans="1:61" ht="18.75" x14ac:dyDescent="0.3"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  <c r="AA18" s="166"/>
      <c r="AB18" s="166"/>
      <c r="AC18" s="166"/>
      <c r="AD18" s="166"/>
      <c r="AE18" s="166"/>
      <c r="AJ18" s="173" t="s">
        <v>485</v>
      </c>
      <c r="AK18" s="166"/>
      <c r="AL18" s="166"/>
      <c r="AM18" s="166"/>
      <c r="AN18" s="166"/>
      <c r="AO18" s="166"/>
      <c r="AP18" s="166"/>
      <c r="AQ18" s="166"/>
      <c r="AR18" s="166"/>
      <c r="AS18" s="166"/>
      <c r="AT18" s="166"/>
      <c r="AU18" s="166"/>
      <c r="AV18" s="166"/>
      <c r="AW18" s="171"/>
      <c r="AX18" s="166"/>
      <c r="AY18" s="166"/>
      <c r="AZ18" s="166"/>
      <c r="BA18" s="166"/>
      <c r="BB18" s="166"/>
      <c r="BC18" s="166"/>
      <c r="BD18" s="166"/>
      <c r="BE18" s="166"/>
      <c r="BF18" s="172" t="s">
        <v>537</v>
      </c>
      <c r="BG18" s="166"/>
      <c r="BH18" s="166"/>
      <c r="BI18" s="166"/>
    </row>
    <row r="19" spans="1:61" ht="16.5" customHeight="1" x14ac:dyDescent="0.3">
      <c r="C19" s="166"/>
      <c r="D19" s="187" t="s">
        <v>406</v>
      </c>
      <c r="E19" s="296" t="s">
        <v>456</v>
      </c>
      <c r="F19" s="297"/>
      <c r="G19" s="297"/>
      <c r="H19" s="297"/>
      <c r="I19" s="297"/>
      <c r="J19" s="297"/>
      <c r="K19" s="297"/>
      <c r="L19" s="297"/>
      <c r="M19" s="297"/>
      <c r="N19" s="297"/>
      <c r="O19" s="297"/>
      <c r="P19" s="297"/>
      <c r="Q19" s="298"/>
      <c r="R19" s="296" t="s">
        <v>120</v>
      </c>
      <c r="S19" s="297"/>
      <c r="T19" s="297"/>
      <c r="U19" s="297"/>
      <c r="V19" s="297"/>
      <c r="W19" s="297"/>
      <c r="X19" s="297"/>
      <c r="Y19" s="297"/>
      <c r="Z19" s="297"/>
      <c r="AA19" s="298"/>
      <c r="AB19" s="296" t="s">
        <v>585</v>
      </c>
      <c r="AC19" s="297"/>
      <c r="AD19" s="297"/>
      <c r="AE19" s="298"/>
      <c r="AJ19" s="173" t="s">
        <v>487</v>
      </c>
      <c r="AK19" s="166"/>
      <c r="AL19" s="166"/>
      <c r="AM19" s="166"/>
      <c r="AN19" s="166"/>
      <c r="AO19" s="166"/>
      <c r="AP19" s="166"/>
      <c r="AQ19" s="166" t="s">
        <v>489</v>
      </c>
      <c r="AR19" s="166"/>
      <c r="AS19" s="166"/>
      <c r="AT19" s="166"/>
      <c r="AU19" s="166"/>
      <c r="AV19" s="166"/>
      <c r="AW19" s="227"/>
      <c r="AX19" s="166"/>
      <c r="AY19" s="166"/>
      <c r="AZ19" s="166"/>
      <c r="BA19" s="166"/>
      <c r="BB19" s="166"/>
      <c r="BC19" s="166"/>
      <c r="BD19" s="166"/>
      <c r="BE19" s="166" t="s">
        <v>584</v>
      </c>
      <c r="BF19" s="172" t="s">
        <v>538</v>
      </c>
      <c r="BG19" s="166"/>
      <c r="BH19" s="166"/>
      <c r="BI19" s="166"/>
    </row>
    <row r="20" spans="1:61" ht="18.75" x14ac:dyDescent="0.3">
      <c r="C20" s="166"/>
      <c r="D20" s="168"/>
      <c r="E20" s="169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70"/>
      <c r="R20" s="169"/>
      <c r="S20" s="166"/>
      <c r="T20" s="166"/>
      <c r="U20" s="166"/>
      <c r="V20" s="166"/>
      <c r="W20" s="166"/>
      <c r="X20" s="166"/>
      <c r="Y20" s="166"/>
      <c r="Z20" s="166"/>
      <c r="AA20" s="170"/>
      <c r="AB20" s="172"/>
      <c r="AC20" s="166"/>
      <c r="AD20" s="166"/>
      <c r="AE20" s="170"/>
      <c r="AJ20" s="173" t="s">
        <v>488</v>
      </c>
      <c r="AK20" s="185"/>
      <c r="AL20" s="185"/>
      <c r="AM20" s="185"/>
      <c r="AN20" s="185"/>
      <c r="AO20" s="185"/>
      <c r="AP20" s="185"/>
      <c r="AQ20" s="185"/>
      <c r="AR20" s="185"/>
      <c r="AS20" s="185"/>
      <c r="AT20" s="185"/>
      <c r="AU20" s="166"/>
      <c r="AV20" s="166"/>
      <c r="AW20" s="166"/>
      <c r="AX20" s="166"/>
      <c r="AY20" s="166"/>
      <c r="AZ20" s="166"/>
      <c r="BA20" s="166"/>
      <c r="BB20" s="166"/>
      <c r="BC20" s="166"/>
      <c r="BD20" s="166"/>
      <c r="BE20" s="166"/>
      <c r="BF20" s="166" t="s">
        <v>554</v>
      </c>
      <c r="BG20" s="166"/>
      <c r="BH20" s="166"/>
      <c r="BI20" s="166"/>
    </row>
    <row r="21" spans="1:61" ht="18.75" customHeight="1" x14ac:dyDescent="0.3">
      <c r="C21" s="166"/>
      <c r="D21" s="199">
        <v>1</v>
      </c>
      <c r="E21" s="169" t="s">
        <v>608</v>
      </c>
      <c r="F21" s="167"/>
      <c r="G21" s="167"/>
      <c r="H21" s="167"/>
      <c r="I21"/>
      <c r="J21"/>
      <c r="K21"/>
      <c r="L21"/>
      <c r="M21"/>
      <c r="N21"/>
      <c r="O21"/>
      <c r="P21"/>
      <c r="Q21" s="45"/>
      <c r="R21" s="318" t="s">
        <v>482</v>
      </c>
      <c r="S21" s="319"/>
      <c r="T21" s="319"/>
      <c r="U21" s="319"/>
      <c r="V21" s="319"/>
      <c r="W21" s="319"/>
      <c r="X21" s="319"/>
      <c r="Y21" s="319"/>
      <c r="Z21" s="319"/>
      <c r="AA21" s="320"/>
      <c r="AB21" s="172"/>
      <c r="AC21" s="166"/>
      <c r="AD21" s="166"/>
      <c r="AE21" s="170"/>
      <c r="AJ21" s="169" t="s">
        <v>490</v>
      </c>
      <c r="AK21" s="166"/>
      <c r="AL21" s="166"/>
      <c r="AM21" s="166"/>
      <c r="AN21" s="166"/>
      <c r="AO21" s="166"/>
      <c r="AP21" s="166"/>
      <c r="AQ21" s="166"/>
      <c r="AR21" s="166" t="s">
        <v>492</v>
      </c>
      <c r="AS21" s="166"/>
      <c r="AT21" s="166"/>
      <c r="AU21" s="185"/>
      <c r="AV21" s="185"/>
      <c r="AW21" s="185"/>
      <c r="AX21" s="185"/>
      <c r="AY21" s="185"/>
      <c r="AZ21" s="185"/>
      <c r="BA21" s="185"/>
      <c r="BB21" s="185"/>
      <c r="BC21" s="185"/>
      <c r="BD21" s="185"/>
      <c r="BE21" s="166" t="s">
        <v>584</v>
      </c>
      <c r="BF21" s="167" t="s">
        <v>463</v>
      </c>
      <c r="BG21" s="167"/>
      <c r="BH21" s="167"/>
      <c r="BI21" s="167"/>
    </row>
    <row r="22" spans="1:61" ht="16.5" customHeight="1" x14ac:dyDescent="0.3">
      <c r="C22" s="166"/>
      <c r="D22" s="199"/>
      <c r="E22" s="173" t="s">
        <v>394</v>
      </c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70"/>
      <c r="R22" s="318"/>
      <c r="S22" s="319"/>
      <c r="T22" s="319"/>
      <c r="U22" s="319"/>
      <c r="V22" s="319"/>
      <c r="W22" s="319"/>
      <c r="X22" s="319"/>
      <c r="Y22" s="319"/>
      <c r="Z22" s="319"/>
      <c r="AA22" s="320"/>
      <c r="AB22" s="172"/>
      <c r="AC22" s="166"/>
      <c r="AD22" s="166"/>
      <c r="AE22" s="170"/>
      <c r="AJ22" s="169" t="s">
        <v>491</v>
      </c>
      <c r="AK22" s="166"/>
      <c r="AL22" s="166"/>
      <c r="AM22" s="166"/>
      <c r="AN22" s="166"/>
      <c r="AO22" s="166"/>
      <c r="AP22" s="166"/>
      <c r="AQ22" s="166"/>
      <c r="AR22" s="166"/>
      <c r="AS22" s="166"/>
      <c r="AT22" s="166"/>
      <c r="AU22" s="185"/>
      <c r="AV22" s="185"/>
      <c r="AW22" s="185"/>
      <c r="AX22" s="185"/>
      <c r="AY22" s="185"/>
      <c r="AZ22" s="185"/>
      <c r="BA22" s="185"/>
      <c r="BB22" s="185"/>
      <c r="BC22" s="185"/>
      <c r="BD22" s="185"/>
      <c r="BE22" s="185"/>
      <c r="BF22" s="167" t="s">
        <v>471</v>
      </c>
      <c r="BG22" s="166"/>
      <c r="BH22" s="166"/>
      <c r="BI22" s="166"/>
    </row>
    <row r="23" spans="1:61" ht="18.75" hidden="1" x14ac:dyDescent="0.3">
      <c r="C23" s="166"/>
      <c r="D23" s="168"/>
      <c r="E23" s="169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70"/>
      <c r="R23" s="169"/>
      <c r="S23" s="171"/>
      <c r="T23" s="171"/>
      <c r="U23" s="171"/>
      <c r="V23" s="171"/>
      <c r="W23" s="171"/>
      <c r="X23" s="171"/>
      <c r="Y23" s="171"/>
      <c r="Z23" s="171"/>
      <c r="AA23" s="192"/>
      <c r="AB23" s="172"/>
      <c r="AC23" s="166"/>
      <c r="AD23" s="166"/>
      <c r="AE23" s="170"/>
      <c r="AJ23" s="173" t="s">
        <v>493</v>
      </c>
      <c r="AK23" s="166"/>
      <c r="AL23" s="166"/>
      <c r="AM23" s="166"/>
      <c r="AN23" s="166"/>
      <c r="AO23" s="166" t="s">
        <v>494</v>
      </c>
      <c r="AP23" s="166"/>
      <c r="AQ23" s="166"/>
      <c r="AR23" s="166"/>
      <c r="AS23" s="166"/>
      <c r="AT23" s="166"/>
      <c r="AU23" s="171"/>
      <c r="AV23" s="166"/>
      <c r="AW23" s="166"/>
      <c r="AX23" s="166"/>
      <c r="AY23" s="166"/>
      <c r="AZ23" s="166"/>
      <c r="BA23" s="166"/>
      <c r="BB23" s="166"/>
      <c r="BC23" s="166"/>
      <c r="BD23" s="166"/>
      <c r="BE23" s="166" t="s">
        <v>584</v>
      </c>
      <c r="BF23" s="166" t="s">
        <v>611</v>
      </c>
      <c r="BG23" s="166"/>
      <c r="BH23" s="166"/>
      <c r="BI23" s="166"/>
    </row>
    <row r="24" spans="1:61" ht="18.75" hidden="1" customHeight="1" x14ac:dyDescent="0.3">
      <c r="A24" s="135" t="s">
        <v>210</v>
      </c>
      <c r="C24" s="166"/>
      <c r="D24" s="168"/>
      <c r="E24" s="173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70"/>
      <c r="R24" s="299"/>
      <c r="S24" s="286"/>
      <c r="T24" s="286"/>
      <c r="U24" s="286"/>
      <c r="V24" s="286"/>
      <c r="W24" s="286"/>
      <c r="X24" s="286"/>
      <c r="Y24" s="286"/>
      <c r="Z24" s="286"/>
      <c r="AA24" s="316"/>
      <c r="AB24" s="172"/>
      <c r="AC24" s="166"/>
      <c r="AD24" s="166"/>
      <c r="AE24" s="170"/>
      <c r="AJ24" s="169" t="s">
        <v>424</v>
      </c>
      <c r="AK24" s="166"/>
      <c r="AL24" s="166"/>
      <c r="AM24" s="166"/>
      <c r="AN24" s="166"/>
      <c r="AO24" s="166"/>
      <c r="AP24" s="166"/>
      <c r="AQ24" s="166"/>
      <c r="AR24" s="166"/>
      <c r="AS24" s="166"/>
      <c r="AT24" s="166"/>
      <c r="AU24" s="185"/>
      <c r="AV24" s="185"/>
      <c r="AW24" s="185"/>
      <c r="AX24" s="185"/>
      <c r="AY24" s="185"/>
      <c r="AZ24" s="185"/>
      <c r="BA24" s="185"/>
      <c r="BB24" s="185"/>
      <c r="BC24" s="185"/>
      <c r="BD24" s="185"/>
      <c r="BE24" s="185"/>
      <c r="BF24" s="286" t="s">
        <v>615</v>
      </c>
      <c r="BG24" s="286"/>
      <c r="BH24" s="286"/>
      <c r="BI24" s="166"/>
    </row>
    <row r="25" spans="1:61" ht="16.5" hidden="1" customHeight="1" x14ac:dyDescent="0.3">
      <c r="C25" s="166"/>
      <c r="D25" s="168"/>
      <c r="E25" s="173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70"/>
      <c r="R25" s="299"/>
      <c r="S25" s="286"/>
      <c r="T25" s="286"/>
      <c r="U25" s="286"/>
      <c r="V25" s="286"/>
      <c r="W25" s="286"/>
      <c r="X25" s="286"/>
      <c r="Y25" s="286"/>
      <c r="Z25" s="286"/>
      <c r="AA25" s="316"/>
      <c r="AB25" s="172"/>
      <c r="AC25" s="166"/>
      <c r="AD25" s="166"/>
      <c r="AE25" s="170"/>
      <c r="AJ25" s="173" t="s">
        <v>495</v>
      </c>
      <c r="AK25" s="166"/>
      <c r="AL25" s="166"/>
      <c r="AM25" s="166"/>
      <c r="AN25" s="166"/>
      <c r="AO25" s="166"/>
      <c r="AP25" s="166"/>
      <c r="AQ25" s="166" t="s">
        <v>496</v>
      </c>
      <c r="AR25" s="166"/>
      <c r="AS25" s="166"/>
      <c r="AT25" s="166"/>
      <c r="AU25" s="185"/>
      <c r="AV25" s="185"/>
      <c r="AW25" s="185"/>
      <c r="AX25" s="185"/>
      <c r="AY25" s="185"/>
      <c r="AZ25" s="185"/>
      <c r="BA25" s="185"/>
      <c r="BB25" s="185"/>
      <c r="BC25" s="185"/>
      <c r="BD25" s="185"/>
      <c r="BE25" s="166" t="s">
        <v>584</v>
      </c>
      <c r="BF25" s="286" t="s">
        <v>616</v>
      </c>
      <c r="BG25" s="286"/>
      <c r="BH25" s="166"/>
      <c r="BI25" s="166"/>
    </row>
    <row r="26" spans="1:61" ht="16.5" hidden="1" customHeight="1" x14ac:dyDescent="0.3">
      <c r="C26" s="166"/>
      <c r="D26" s="168"/>
      <c r="E26" s="173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70"/>
      <c r="R26" s="272"/>
      <c r="S26" s="252"/>
      <c r="T26" s="252"/>
      <c r="U26" s="252"/>
      <c r="V26" s="252"/>
      <c r="W26" s="252"/>
      <c r="X26" s="252"/>
      <c r="Y26" s="252"/>
      <c r="Z26" s="252"/>
      <c r="AA26" s="273"/>
      <c r="AB26" s="172"/>
      <c r="AC26" s="166"/>
      <c r="AD26" s="166"/>
      <c r="AE26" s="170"/>
      <c r="AJ26" s="173"/>
      <c r="AK26" s="166"/>
      <c r="AL26" s="166"/>
      <c r="AM26" s="166"/>
      <c r="AN26" s="166"/>
      <c r="AO26" s="166"/>
      <c r="AP26" s="166"/>
      <c r="AQ26" s="166"/>
      <c r="AR26" s="166"/>
      <c r="AS26" s="166"/>
      <c r="AT26" s="166"/>
      <c r="AU26" s="185"/>
      <c r="AV26" s="185"/>
      <c r="AW26" s="185"/>
      <c r="AX26" s="185"/>
      <c r="AY26" s="185"/>
      <c r="AZ26" s="185"/>
      <c r="BA26" s="185"/>
      <c r="BB26" s="185"/>
      <c r="BC26" s="185"/>
      <c r="BD26" s="185"/>
      <c r="BE26" s="166"/>
      <c r="BF26" s="166"/>
      <c r="BG26" s="252"/>
      <c r="BH26" s="166"/>
      <c r="BI26" s="166"/>
    </row>
    <row r="27" spans="1:61" ht="18.75" hidden="1" customHeight="1" x14ac:dyDescent="0.3">
      <c r="C27" s="166"/>
      <c r="D27" s="168"/>
      <c r="E27" s="299"/>
      <c r="F27" s="286"/>
      <c r="G27" s="286"/>
      <c r="H27" s="286"/>
      <c r="I27" s="286"/>
      <c r="J27" s="286"/>
      <c r="K27" s="286"/>
      <c r="L27" s="286"/>
      <c r="M27" s="286"/>
      <c r="N27" s="286"/>
      <c r="O27" s="286"/>
      <c r="P27" s="286"/>
      <c r="Q27" s="316"/>
      <c r="R27" s="299"/>
      <c r="S27" s="286"/>
      <c r="T27" s="286"/>
      <c r="U27" s="286"/>
      <c r="V27" s="286"/>
      <c r="W27" s="286"/>
      <c r="X27" s="286"/>
      <c r="Y27" s="286"/>
      <c r="Z27" s="286"/>
      <c r="AA27" s="316"/>
      <c r="AB27" s="172"/>
      <c r="AC27" s="166"/>
      <c r="AD27" s="166"/>
      <c r="AE27" s="170"/>
      <c r="AJ27" s="173" t="s">
        <v>391</v>
      </c>
      <c r="AK27" s="166"/>
      <c r="AL27" s="166"/>
      <c r="AM27" s="166"/>
      <c r="AN27" s="166"/>
      <c r="AO27" s="166"/>
      <c r="AP27" s="228"/>
      <c r="AQ27" s="166"/>
      <c r="AR27" s="166"/>
      <c r="AS27" s="166"/>
      <c r="AT27" s="166"/>
      <c r="AU27" s="185"/>
      <c r="AV27" s="185"/>
      <c r="AW27" s="185"/>
      <c r="AX27" s="185"/>
      <c r="AY27" s="185"/>
      <c r="AZ27" s="185"/>
      <c r="BA27" s="185"/>
      <c r="BB27" s="185"/>
      <c r="BC27" s="185"/>
      <c r="BD27" s="185"/>
      <c r="BE27" s="185"/>
      <c r="BF27" s="185"/>
      <c r="BG27" s="166"/>
      <c r="BH27" s="166"/>
      <c r="BI27" s="166"/>
    </row>
    <row r="28" spans="1:61" ht="18.75" hidden="1" x14ac:dyDescent="0.3">
      <c r="C28" s="166"/>
      <c r="D28" s="168"/>
      <c r="E28" s="230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70"/>
      <c r="R28" s="299"/>
      <c r="S28" s="286"/>
      <c r="T28" s="286"/>
      <c r="U28" s="286"/>
      <c r="V28" s="286"/>
      <c r="W28" s="286"/>
      <c r="X28" s="286"/>
      <c r="Y28" s="286"/>
      <c r="Z28" s="286"/>
      <c r="AA28" s="316"/>
      <c r="AB28" s="172"/>
      <c r="AC28" s="166"/>
      <c r="AD28" s="166"/>
      <c r="AE28" s="170"/>
      <c r="AJ28" s="173" t="s">
        <v>497</v>
      </c>
      <c r="AK28" s="166"/>
      <c r="AL28" s="166"/>
      <c r="AM28" s="166"/>
      <c r="AN28" s="166"/>
      <c r="AO28" s="166" t="s">
        <v>499</v>
      </c>
      <c r="AP28" s="228"/>
      <c r="AQ28" s="166"/>
      <c r="AR28" s="166"/>
      <c r="AS28" s="166"/>
      <c r="AT28" s="166"/>
      <c r="AU28" s="185"/>
      <c r="AV28" s="185"/>
      <c r="AW28" s="185"/>
      <c r="AX28" s="185"/>
      <c r="AY28" s="185"/>
      <c r="AZ28" s="185"/>
      <c r="BA28" s="185"/>
      <c r="BB28" s="185"/>
      <c r="BC28" s="185"/>
      <c r="BD28" s="185"/>
      <c r="BE28" s="185"/>
      <c r="BF28" s="185"/>
      <c r="BG28" s="166"/>
      <c r="BH28" s="166"/>
      <c r="BI28" s="166"/>
    </row>
    <row r="29" spans="1:61" ht="16.5" hidden="1" customHeight="1" x14ac:dyDescent="0.3">
      <c r="C29" s="166"/>
      <c r="D29" s="168"/>
      <c r="E29" s="299"/>
      <c r="F29" s="286"/>
      <c r="G29" s="286"/>
      <c r="H29" s="286"/>
      <c r="I29" s="286"/>
      <c r="J29" s="286"/>
      <c r="K29" s="286"/>
      <c r="L29" s="286"/>
      <c r="M29" s="286"/>
      <c r="N29" s="286"/>
      <c r="O29" s="286"/>
      <c r="P29" s="286"/>
      <c r="Q29" s="316"/>
      <c r="R29" s="299"/>
      <c r="S29" s="286"/>
      <c r="T29" s="286"/>
      <c r="U29" s="286"/>
      <c r="V29" s="286"/>
      <c r="W29" s="286"/>
      <c r="X29" s="286"/>
      <c r="Y29" s="286"/>
      <c r="Z29" s="286"/>
      <c r="AA29" s="316"/>
      <c r="AB29" s="172"/>
      <c r="AC29" s="166"/>
      <c r="AD29" s="166"/>
      <c r="AE29" s="170"/>
      <c r="AJ29" s="169" t="s">
        <v>498</v>
      </c>
      <c r="AK29" s="166"/>
      <c r="AL29" s="166"/>
      <c r="AM29" s="166"/>
      <c r="AN29" s="166"/>
      <c r="AO29" s="166"/>
      <c r="AP29" s="166"/>
      <c r="AQ29" s="166"/>
      <c r="AR29" s="166"/>
      <c r="AS29" s="166"/>
      <c r="AT29" s="166"/>
      <c r="AU29" s="171"/>
      <c r="AV29" s="166"/>
      <c r="AW29" s="166"/>
      <c r="AX29" s="166"/>
      <c r="AY29" s="166"/>
      <c r="AZ29" s="166"/>
      <c r="BA29" s="166"/>
      <c r="BB29" s="166"/>
      <c r="BC29" s="166"/>
      <c r="BD29" s="166"/>
      <c r="BE29" s="166"/>
      <c r="BF29" s="166"/>
      <c r="BG29" s="166"/>
      <c r="BH29" s="166"/>
      <c r="BI29" s="166"/>
    </row>
    <row r="30" spans="1:61" ht="16.5" hidden="1" customHeight="1" x14ac:dyDescent="0.3">
      <c r="C30" s="166"/>
      <c r="D30" s="168"/>
      <c r="E30" s="299"/>
      <c r="F30" s="286"/>
      <c r="G30" s="286"/>
      <c r="H30" s="286"/>
      <c r="I30" s="286"/>
      <c r="J30" s="286"/>
      <c r="K30" s="286"/>
      <c r="L30" s="286"/>
      <c r="M30" s="286"/>
      <c r="N30" s="286"/>
      <c r="O30" s="286"/>
      <c r="P30" s="286"/>
      <c r="Q30" s="316"/>
      <c r="R30" s="299"/>
      <c r="S30" s="286"/>
      <c r="T30" s="286"/>
      <c r="U30" s="286"/>
      <c r="V30" s="286"/>
      <c r="W30" s="286"/>
      <c r="X30" s="286"/>
      <c r="Y30" s="286"/>
      <c r="Z30" s="286"/>
      <c r="AA30" s="316"/>
      <c r="AB30" s="172"/>
      <c r="AC30" s="166"/>
      <c r="AD30" s="166"/>
      <c r="AE30" s="170"/>
      <c r="AJ30" s="169"/>
      <c r="AK30" s="166"/>
      <c r="AL30" s="166"/>
      <c r="AM30" s="166"/>
      <c r="AN30" s="166"/>
      <c r="AO30" s="166"/>
      <c r="AP30" s="166"/>
      <c r="AQ30" s="166"/>
      <c r="AR30" s="166"/>
      <c r="AS30" s="166"/>
      <c r="AT30" s="166"/>
      <c r="AU30" s="171"/>
      <c r="AV30" s="166"/>
      <c r="AW30" s="166"/>
      <c r="AX30" s="166"/>
      <c r="AY30" s="166"/>
      <c r="AZ30" s="166"/>
      <c r="BA30" s="166"/>
      <c r="BB30" s="166"/>
      <c r="BC30" s="166"/>
      <c r="BD30" s="166"/>
      <c r="BE30" s="166"/>
      <c r="BF30" s="166"/>
      <c r="BG30" s="166"/>
      <c r="BH30" s="166"/>
      <c r="BI30" s="166"/>
    </row>
    <row r="31" spans="1:61" ht="16.5" hidden="1" customHeight="1" x14ac:dyDescent="0.3">
      <c r="C31" s="166"/>
      <c r="D31" s="168"/>
      <c r="E31" s="172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70"/>
      <c r="R31" s="272"/>
      <c r="S31" s="252"/>
      <c r="T31" s="252"/>
      <c r="U31" s="252"/>
      <c r="V31" s="252"/>
      <c r="W31" s="252"/>
      <c r="X31" s="252"/>
      <c r="Y31" s="252"/>
      <c r="Z31" s="252"/>
      <c r="AA31" s="273"/>
      <c r="AB31" s="172"/>
      <c r="AC31" s="166"/>
      <c r="AD31" s="166"/>
      <c r="AE31" s="170"/>
      <c r="AJ31" s="169"/>
      <c r="AK31" s="166"/>
      <c r="AL31" s="166"/>
      <c r="AM31" s="166"/>
      <c r="AN31" s="166"/>
      <c r="AO31" s="166"/>
      <c r="AP31" s="166"/>
      <c r="AQ31" s="166"/>
      <c r="AR31" s="166"/>
      <c r="AS31" s="166"/>
      <c r="AT31" s="166"/>
      <c r="AU31" s="171"/>
      <c r="AV31" s="166"/>
      <c r="AW31" s="166"/>
      <c r="AX31" s="166"/>
      <c r="AY31" s="166"/>
      <c r="AZ31" s="166"/>
      <c r="BA31" s="166"/>
      <c r="BB31" s="166"/>
      <c r="BC31" s="166"/>
      <c r="BD31" s="166"/>
      <c r="BE31" s="166"/>
      <c r="BF31" s="166"/>
      <c r="BG31" s="166"/>
      <c r="BH31" s="166"/>
      <c r="BI31" s="166"/>
    </row>
    <row r="32" spans="1:61" ht="16.5" hidden="1" customHeight="1" x14ac:dyDescent="0.3">
      <c r="C32" s="166"/>
      <c r="D32" s="168"/>
      <c r="E32" s="299"/>
      <c r="F32" s="286"/>
      <c r="G32" s="286"/>
      <c r="H32" s="286"/>
      <c r="I32" s="286"/>
      <c r="J32" s="286"/>
      <c r="K32" s="286"/>
      <c r="L32" s="286"/>
      <c r="M32" s="286"/>
      <c r="N32" s="286"/>
      <c r="O32" s="286"/>
      <c r="P32" s="286"/>
      <c r="Q32" s="316"/>
      <c r="R32" s="299"/>
      <c r="S32" s="286"/>
      <c r="T32" s="286"/>
      <c r="U32" s="286"/>
      <c r="V32" s="286"/>
      <c r="W32" s="286"/>
      <c r="X32" s="286"/>
      <c r="Y32" s="286"/>
      <c r="Z32" s="286"/>
      <c r="AA32" s="316"/>
      <c r="AB32" s="172"/>
      <c r="AC32" s="166"/>
      <c r="AD32" s="166"/>
      <c r="AE32" s="170"/>
      <c r="AJ32" s="169"/>
      <c r="AK32" s="166"/>
      <c r="AL32" s="166"/>
      <c r="AM32" s="166"/>
      <c r="AN32" s="166"/>
      <c r="AO32" s="166"/>
      <c r="AP32" s="166"/>
      <c r="AQ32" s="166"/>
      <c r="AR32" s="166"/>
      <c r="AS32" s="166"/>
      <c r="AT32" s="166"/>
      <c r="AU32" s="171"/>
      <c r="AV32" s="166"/>
      <c r="AW32" s="166"/>
      <c r="AX32" s="166"/>
      <c r="AY32" s="166"/>
      <c r="AZ32" s="166"/>
      <c r="BA32" s="166"/>
      <c r="BB32" s="166"/>
      <c r="BC32" s="166"/>
      <c r="BD32" s="166"/>
      <c r="BE32" s="166"/>
      <c r="BF32" s="166"/>
      <c r="BG32" s="166"/>
      <c r="BH32" s="166"/>
      <c r="BI32" s="166"/>
    </row>
    <row r="33" spans="3:69" ht="16.5" hidden="1" customHeight="1" x14ac:dyDescent="0.3">
      <c r="C33" s="166"/>
      <c r="D33" s="168"/>
      <c r="E33" s="272"/>
      <c r="F33" s="252"/>
      <c r="G33" s="252"/>
      <c r="H33" s="252"/>
      <c r="I33" s="252"/>
      <c r="J33" s="252"/>
      <c r="K33" s="252"/>
      <c r="L33" s="252"/>
      <c r="M33" s="252"/>
      <c r="N33" s="252"/>
      <c r="O33" s="252"/>
      <c r="P33" s="252"/>
      <c r="Q33" s="273"/>
      <c r="R33" s="272"/>
      <c r="S33" s="252"/>
      <c r="T33" s="252"/>
      <c r="U33" s="252"/>
      <c r="V33" s="252"/>
      <c r="W33" s="252"/>
      <c r="X33" s="252"/>
      <c r="Y33" s="252"/>
      <c r="Z33" s="252"/>
      <c r="AA33" s="273"/>
      <c r="AB33" s="172"/>
      <c r="AC33" s="166"/>
      <c r="AD33" s="166"/>
      <c r="AE33" s="170"/>
      <c r="AJ33" s="169"/>
      <c r="AK33" s="166"/>
      <c r="AL33" s="166"/>
      <c r="AM33" s="166"/>
      <c r="AN33" s="166"/>
      <c r="AO33" s="166"/>
      <c r="AP33" s="166"/>
      <c r="AQ33" s="166"/>
      <c r="AR33" s="166"/>
      <c r="AS33" s="166"/>
      <c r="AT33" s="166"/>
      <c r="AU33" s="171"/>
      <c r="AV33" s="166"/>
      <c r="AW33" s="166"/>
      <c r="AX33" s="166"/>
      <c r="AY33" s="166"/>
      <c r="AZ33" s="166"/>
      <c r="BA33" s="166"/>
      <c r="BB33" s="166"/>
      <c r="BC33" s="166"/>
      <c r="BD33" s="166"/>
      <c r="BE33" s="166"/>
      <c r="BF33" s="166"/>
      <c r="BG33" s="166"/>
      <c r="BH33" s="166"/>
      <c r="BI33" s="166"/>
    </row>
    <row r="34" spans="3:69" ht="16.5" hidden="1" customHeight="1" x14ac:dyDescent="0.3">
      <c r="C34" s="166"/>
      <c r="D34" s="168"/>
      <c r="E34" s="166"/>
      <c r="F34" s="252"/>
      <c r="G34" s="252"/>
      <c r="H34" s="252"/>
      <c r="I34" s="252"/>
      <c r="J34" s="252"/>
      <c r="K34" s="252"/>
      <c r="L34" s="252"/>
      <c r="M34" s="252"/>
      <c r="N34" s="252"/>
      <c r="O34" s="252"/>
      <c r="P34" s="252"/>
      <c r="Q34" s="273"/>
      <c r="R34" s="299"/>
      <c r="S34" s="286"/>
      <c r="T34" s="286"/>
      <c r="U34" s="286"/>
      <c r="V34" s="286"/>
      <c r="W34" s="286"/>
      <c r="X34" s="286"/>
      <c r="Y34" s="286"/>
      <c r="Z34" s="286"/>
      <c r="AA34" s="316"/>
      <c r="AB34" s="172"/>
      <c r="AC34" s="166"/>
      <c r="AD34" s="166"/>
      <c r="AE34" s="170"/>
      <c r="AJ34" s="169"/>
      <c r="AK34" s="166"/>
      <c r="AL34" s="166"/>
      <c r="AM34" s="166"/>
      <c r="AN34" s="166"/>
      <c r="AO34" s="166"/>
      <c r="AP34" s="166"/>
      <c r="AQ34" s="166"/>
      <c r="AR34" s="166"/>
      <c r="AS34" s="166"/>
      <c r="AT34" s="166"/>
      <c r="AU34" s="171"/>
      <c r="AV34" s="166"/>
      <c r="AW34" s="166"/>
      <c r="AX34" s="166"/>
      <c r="AY34" s="166"/>
      <c r="AZ34" s="166"/>
      <c r="BA34" s="166"/>
      <c r="BB34" s="166"/>
      <c r="BC34" s="166"/>
      <c r="BD34" s="166"/>
      <c r="BE34" s="166"/>
      <c r="BF34" s="166"/>
      <c r="BG34" s="166"/>
      <c r="BH34" s="166"/>
      <c r="BI34" s="166"/>
    </row>
    <row r="35" spans="3:69" ht="18.75" x14ac:dyDescent="0.3">
      <c r="C35" s="166"/>
      <c r="D35" s="174"/>
      <c r="E35" s="175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7"/>
      <c r="R35" s="178"/>
      <c r="S35" s="176"/>
      <c r="T35" s="176"/>
      <c r="U35" s="176"/>
      <c r="V35" s="176"/>
      <c r="W35" s="176"/>
      <c r="X35" s="176"/>
      <c r="Y35" s="176"/>
      <c r="Z35" s="176"/>
      <c r="AA35" s="179"/>
      <c r="AB35" s="180"/>
      <c r="AC35" s="176"/>
      <c r="AD35" s="176"/>
      <c r="AE35" s="177"/>
      <c r="AJ35" s="172" t="s">
        <v>500</v>
      </c>
      <c r="AK35" s="166"/>
      <c r="AL35" s="166"/>
      <c r="AM35" s="166"/>
      <c r="AN35" s="166"/>
      <c r="AO35" s="166"/>
      <c r="AP35" s="166" t="s">
        <v>600</v>
      </c>
      <c r="AQ35" s="166"/>
      <c r="AR35" s="166"/>
      <c r="AS35" s="166"/>
      <c r="AT35" s="166"/>
      <c r="AU35" s="166"/>
      <c r="AV35" s="166"/>
      <c r="AW35" s="166"/>
      <c r="AX35" s="166"/>
      <c r="AY35" s="166"/>
      <c r="AZ35" s="166"/>
      <c r="BA35" s="166"/>
      <c r="BB35" s="166"/>
      <c r="BC35" s="166"/>
      <c r="BD35" s="166"/>
      <c r="BE35" s="166" t="s">
        <v>574</v>
      </c>
      <c r="BF35" s="166"/>
      <c r="BG35" s="166"/>
      <c r="BH35" s="166"/>
      <c r="BI35" s="166"/>
    </row>
    <row r="36" spans="3:69" ht="18.75" x14ac:dyDescent="0.3">
      <c r="C36" s="166"/>
      <c r="D36" s="166"/>
      <c r="E36" s="166"/>
      <c r="F36" s="166"/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  <c r="AA36" s="166"/>
      <c r="AB36" s="166"/>
      <c r="AC36" s="166"/>
      <c r="AD36" s="166"/>
      <c r="AE36" s="166"/>
      <c r="AJ36" s="169" t="s">
        <v>501</v>
      </c>
      <c r="AK36" s="185"/>
      <c r="AL36" s="185"/>
      <c r="AM36" s="185"/>
      <c r="AN36" s="185"/>
      <c r="AO36" s="185"/>
      <c r="AP36" s="185"/>
      <c r="AQ36" s="185"/>
      <c r="AR36" s="185"/>
      <c r="AS36" s="185"/>
      <c r="AT36" s="185"/>
      <c r="AU36" s="185"/>
      <c r="AV36" s="185"/>
      <c r="AW36" s="185"/>
      <c r="AX36" s="185"/>
      <c r="AY36" s="185"/>
      <c r="AZ36" s="185"/>
      <c r="BA36" s="185"/>
      <c r="BB36" s="185"/>
      <c r="BC36" s="185"/>
      <c r="BD36" s="185"/>
      <c r="BE36" s="185"/>
      <c r="BF36" s="185"/>
      <c r="BG36" s="185"/>
      <c r="BH36" s="185"/>
      <c r="BI36" s="185"/>
      <c r="BJ36" s="185"/>
      <c r="BK36" s="185"/>
      <c r="BL36" s="185"/>
      <c r="BM36" s="185"/>
      <c r="BN36" s="185"/>
      <c r="BO36" s="185"/>
      <c r="BP36" s="185"/>
      <c r="BQ36" s="185"/>
    </row>
    <row r="37" spans="3:69" ht="18.75" x14ac:dyDescent="0.3">
      <c r="C37" s="165" t="s">
        <v>223</v>
      </c>
      <c r="D37" s="165" t="s">
        <v>410</v>
      </c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  <c r="AA37" s="166"/>
      <c r="AB37" s="166"/>
      <c r="AC37" s="166"/>
      <c r="AD37" s="166"/>
      <c r="AE37" s="166"/>
      <c r="AJ37" s="172" t="s">
        <v>502</v>
      </c>
      <c r="AK37" s="185"/>
      <c r="AL37" s="185"/>
      <c r="AM37" s="185"/>
      <c r="AN37" s="185"/>
      <c r="AO37" s="166" t="s">
        <v>598</v>
      </c>
      <c r="AP37" s="185"/>
      <c r="AQ37" s="185"/>
      <c r="AR37" s="185"/>
      <c r="AS37" s="185"/>
      <c r="AT37" s="185"/>
      <c r="AU37" s="185"/>
      <c r="AV37" s="185"/>
      <c r="AW37" s="185"/>
      <c r="AX37" s="185"/>
      <c r="AY37" s="185"/>
      <c r="AZ37" s="185"/>
      <c r="BA37" s="185"/>
      <c r="BB37" s="185"/>
      <c r="BC37" s="185"/>
      <c r="BD37" s="185"/>
      <c r="BE37" s="166" t="s">
        <v>574</v>
      </c>
      <c r="BF37" s="185"/>
      <c r="BG37" s="185"/>
      <c r="BH37" s="185"/>
      <c r="BI37" s="185"/>
      <c r="BJ37" s="185"/>
      <c r="BK37" s="185"/>
      <c r="BL37" s="185"/>
      <c r="BM37" s="185"/>
      <c r="BN37" s="185"/>
      <c r="BO37" s="185"/>
      <c r="BP37" s="185"/>
      <c r="BQ37" s="185"/>
    </row>
    <row r="38" spans="3:69" ht="18.75" customHeight="1" x14ac:dyDescent="0.3">
      <c r="C38" s="165"/>
      <c r="D38" s="285" t="s">
        <v>665</v>
      </c>
      <c r="E38" s="285"/>
      <c r="F38" s="285"/>
      <c r="G38" s="285"/>
      <c r="H38" s="285"/>
      <c r="I38" s="285"/>
      <c r="J38" s="285"/>
      <c r="K38" s="285"/>
      <c r="L38" s="285"/>
      <c r="M38" s="285"/>
      <c r="N38" s="285"/>
      <c r="O38" s="285"/>
      <c r="P38" s="285"/>
      <c r="Q38" s="285"/>
      <c r="R38" s="285"/>
      <c r="S38" s="285"/>
      <c r="T38" s="285"/>
      <c r="U38" s="285"/>
      <c r="V38" s="285"/>
      <c r="W38" s="285"/>
      <c r="X38" s="285"/>
      <c r="Y38" s="240"/>
      <c r="Z38" s="166"/>
      <c r="AA38" s="166"/>
      <c r="AB38" s="166"/>
      <c r="AC38" s="166"/>
      <c r="AD38" s="166"/>
      <c r="AE38" s="166"/>
      <c r="AJ38" s="169" t="s">
        <v>503</v>
      </c>
      <c r="AK38" s="185"/>
      <c r="AL38" s="185"/>
      <c r="AM38" s="185"/>
      <c r="AN38" s="185"/>
      <c r="AO38" s="185"/>
      <c r="AP38" s="185"/>
      <c r="AQ38" s="185"/>
      <c r="AR38" s="185"/>
      <c r="AS38" s="185"/>
      <c r="AT38" s="185"/>
      <c r="AU38" s="185"/>
      <c r="AV38" s="185"/>
      <c r="AW38" s="185"/>
      <c r="AX38" s="185"/>
      <c r="AY38" s="185"/>
      <c r="AZ38" s="185"/>
      <c r="BA38" s="185"/>
      <c r="BB38" s="166"/>
      <c r="BC38" s="166"/>
      <c r="BD38" s="166"/>
      <c r="BE38" s="166"/>
      <c r="BF38" s="166"/>
      <c r="BG38" s="166"/>
      <c r="BH38" s="166"/>
      <c r="BI38" s="166"/>
    </row>
    <row r="39" spans="3:69" ht="19.5" customHeight="1" x14ac:dyDescent="0.3">
      <c r="C39" s="165"/>
      <c r="D39" s="282" t="s">
        <v>661</v>
      </c>
      <c r="E39" s="282"/>
      <c r="F39" s="282"/>
      <c r="G39" s="282"/>
      <c r="H39" s="282"/>
      <c r="I39" s="282"/>
      <c r="J39" s="282"/>
      <c r="K39" s="282"/>
      <c r="L39" s="282"/>
      <c r="M39" s="282"/>
      <c r="N39" s="282"/>
      <c r="O39" s="282"/>
      <c r="P39" s="282"/>
      <c r="Q39" s="282"/>
      <c r="R39" s="282"/>
      <c r="S39" s="282"/>
      <c r="T39" s="282"/>
      <c r="U39" s="282"/>
      <c r="V39" s="282"/>
      <c r="W39" s="282"/>
      <c r="X39" s="282"/>
      <c r="Y39" s="251"/>
      <c r="Z39" s="185"/>
      <c r="AA39" s="185"/>
      <c r="AB39" s="185"/>
      <c r="AC39" s="185"/>
      <c r="AD39" s="185"/>
      <c r="AE39" s="185"/>
      <c r="AF39" s="185"/>
      <c r="AJ39" s="172" t="s">
        <v>505</v>
      </c>
      <c r="AK39" s="166"/>
      <c r="AL39" s="166"/>
      <c r="AM39" s="166"/>
      <c r="AN39" s="166"/>
      <c r="AO39" s="224"/>
      <c r="AP39" s="166"/>
      <c r="AQ39" s="166" t="s">
        <v>507</v>
      </c>
      <c r="AR39" s="166"/>
      <c r="AS39" s="166"/>
      <c r="AT39" s="166"/>
      <c r="AU39" s="166"/>
      <c r="AV39" s="166"/>
      <c r="AW39" s="166"/>
      <c r="AX39" s="166"/>
      <c r="AY39" s="166"/>
      <c r="AZ39" s="166"/>
      <c r="BA39" s="166"/>
      <c r="BB39" s="166"/>
      <c r="BC39" s="166"/>
      <c r="BD39" s="166"/>
      <c r="BE39" s="166" t="s">
        <v>574</v>
      </c>
      <c r="BF39" s="166"/>
      <c r="BG39" s="166"/>
      <c r="BH39" s="166"/>
      <c r="BI39" s="166"/>
      <c r="BJ39" s="166"/>
      <c r="BK39" s="166"/>
      <c r="BL39" s="166"/>
      <c r="BM39" s="166"/>
      <c r="BN39" s="166"/>
      <c r="BO39" s="166"/>
      <c r="BP39" s="166"/>
      <c r="BQ39" s="166"/>
    </row>
    <row r="40" spans="3:69" ht="18" hidden="1" customHeight="1" x14ac:dyDescent="0.3">
      <c r="C40" s="166"/>
      <c r="D40" s="282" t="s">
        <v>649</v>
      </c>
      <c r="E40" s="282"/>
      <c r="F40" s="282"/>
      <c r="G40" s="282"/>
      <c r="H40" s="282"/>
      <c r="I40" s="282"/>
      <c r="J40" s="282"/>
      <c r="K40" s="282"/>
      <c r="L40" s="282"/>
      <c r="M40" s="282"/>
      <c r="N40" s="282"/>
      <c r="O40" s="282"/>
      <c r="P40" s="282"/>
      <c r="Q40" s="282"/>
      <c r="R40" s="282"/>
      <c r="S40" s="282"/>
      <c r="T40" s="282"/>
      <c r="U40" s="282"/>
      <c r="V40" s="282"/>
      <c r="W40" s="282"/>
      <c r="X40" s="282"/>
      <c r="Y40" s="251"/>
      <c r="Z40" s="166"/>
      <c r="AA40" s="166"/>
      <c r="AB40" s="166"/>
      <c r="AC40" s="166"/>
      <c r="AD40" s="166"/>
      <c r="AE40" s="166"/>
      <c r="AJ40" s="169" t="s">
        <v>506</v>
      </c>
      <c r="AK40" s="166"/>
      <c r="AL40" s="166"/>
      <c r="AM40" s="166"/>
      <c r="AN40" s="166"/>
      <c r="AO40" s="166"/>
      <c r="AP40" s="166"/>
      <c r="AQ40" s="166"/>
      <c r="AR40" s="166"/>
      <c r="AS40" s="166"/>
      <c r="AT40" s="166"/>
      <c r="AU40" s="166"/>
      <c r="AV40" s="166"/>
      <c r="AW40" s="166"/>
      <c r="AX40" s="166"/>
      <c r="AY40" s="166"/>
      <c r="AZ40" s="166"/>
      <c r="BA40" s="166"/>
      <c r="BB40" s="166"/>
      <c r="BC40" s="166"/>
      <c r="BD40" s="166"/>
      <c r="BE40" s="166"/>
      <c r="BF40" s="166"/>
      <c r="BG40" s="166"/>
      <c r="BH40" s="166"/>
      <c r="BI40" s="166"/>
    </row>
    <row r="41" spans="3:69" ht="18.75" customHeight="1" x14ac:dyDescent="0.3">
      <c r="C41" s="165" t="s">
        <v>239</v>
      </c>
      <c r="D41" s="165" t="s">
        <v>411</v>
      </c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231"/>
      <c r="W41" s="231"/>
      <c r="X41" s="166"/>
      <c r="Y41" s="166"/>
      <c r="Z41" s="166"/>
      <c r="AA41" s="166"/>
      <c r="AB41" s="166"/>
      <c r="AC41" s="166"/>
      <c r="AD41" s="166"/>
      <c r="AE41" s="166"/>
      <c r="AJ41" s="172" t="s">
        <v>508</v>
      </c>
      <c r="AK41" s="166"/>
      <c r="AL41" s="166"/>
      <c r="AM41" s="166"/>
      <c r="AN41" s="166"/>
      <c r="AO41" s="166"/>
      <c r="AP41" s="166" t="s">
        <v>510</v>
      </c>
      <c r="AQ41" s="166"/>
      <c r="AR41" s="166"/>
      <c r="AS41" s="166"/>
      <c r="AT41" s="166"/>
      <c r="AU41" s="185"/>
      <c r="AV41" s="185"/>
      <c r="AW41" s="185"/>
      <c r="AX41" s="185"/>
      <c r="AY41" s="185"/>
      <c r="AZ41" s="185"/>
      <c r="BA41" s="185"/>
      <c r="BB41" s="185"/>
      <c r="BC41" s="185"/>
      <c r="BD41" s="185"/>
      <c r="BE41" s="166" t="s">
        <v>574</v>
      </c>
      <c r="BF41" s="185"/>
      <c r="BG41" s="185"/>
      <c r="BH41" s="166"/>
      <c r="BI41" s="166"/>
    </row>
    <row r="42" spans="3:69" ht="18.75" x14ac:dyDescent="0.3">
      <c r="C42" s="166"/>
      <c r="D42" s="166" t="s">
        <v>462</v>
      </c>
      <c r="E42" s="166"/>
      <c r="F42" s="166"/>
      <c r="G42" s="166"/>
      <c r="H42" s="166"/>
      <c r="I42" s="222" t="s">
        <v>118</v>
      </c>
      <c r="J42" s="166" t="s">
        <v>669</v>
      </c>
      <c r="L42" s="250" t="s">
        <v>666</v>
      </c>
      <c r="N42" s="166"/>
      <c r="O42" s="231"/>
      <c r="P42" s="166"/>
      <c r="Q42" s="231"/>
      <c r="R42" s="231"/>
      <c r="S42" s="231"/>
      <c r="T42" s="231"/>
      <c r="U42" s="231"/>
      <c r="V42" s="166"/>
      <c r="W42" s="166"/>
      <c r="X42" s="166"/>
      <c r="Y42" s="166"/>
      <c r="Z42" s="166"/>
      <c r="AA42" s="166"/>
      <c r="AB42" s="166"/>
      <c r="AC42" s="166"/>
      <c r="AD42" s="166"/>
      <c r="AE42" s="166"/>
      <c r="AI42" s="167"/>
      <c r="AJ42" s="172" t="s">
        <v>509</v>
      </c>
      <c r="AK42" s="166"/>
      <c r="AL42" s="166"/>
      <c r="AM42" s="166"/>
      <c r="AN42" s="166"/>
      <c r="AO42" s="166"/>
      <c r="AP42" s="166"/>
      <c r="AQ42" s="166"/>
      <c r="AR42" s="166"/>
      <c r="AS42" s="166"/>
      <c r="AT42" s="166"/>
      <c r="AU42" s="185"/>
      <c r="AV42" s="185"/>
      <c r="AW42" s="185"/>
      <c r="AX42" s="185"/>
      <c r="AY42" s="185"/>
      <c r="AZ42" s="185"/>
      <c r="BA42" s="185"/>
      <c r="BB42" s="185"/>
      <c r="BC42" s="185"/>
      <c r="BD42" s="185"/>
      <c r="BE42" s="185"/>
      <c r="BF42" s="185"/>
      <c r="BG42" s="185"/>
      <c r="BH42" s="166"/>
      <c r="BI42" s="166"/>
    </row>
    <row r="43" spans="3:69" ht="18.75" x14ac:dyDescent="0.3">
      <c r="C43" s="166"/>
      <c r="D43" s="166" t="s">
        <v>437</v>
      </c>
      <c r="E43" s="166"/>
      <c r="F43" s="166"/>
      <c r="G43" s="166"/>
      <c r="H43" s="166"/>
      <c r="I43" s="222" t="s">
        <v>118</v>
      </c>
      <c r="J43" s="166" t="s">
        <v>663</v>
      </c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66"/>
      <c r="Z43" s="166"/>
      <c r="AA43" s="166"/>
      <c r="AB43" s="166"/>
      <c r="AC43" s="166"/>
      <c r="AD43" s="166"/>
      <c r="AE43" s="166"/>
      <c r="AJ43" s="172" t="s">
        <v>511</v>
      </c>
      <c r="AK43" s="166"/>
      <c r="AL43" s="166"/>
      <c r="AM43" s="166"/>
      <c r="AN43" s="166"/>
      <c r="AO43" s="166" t="s">
        <v>513</v>
      </c>
      <c r="AP43" s="166"/>
      <c r="AQ43" s="166"/>
      <c r="AR43" s="166"/>
      <c r="AS43" s="166"/>
      <c r="AT43" s="166"/>
      <c r="AU43" s="166"/>
      <c r="AV43" s="166"/>
      <c r="AW43" s="166"/>
      <c r="AX43" s="166"/>
      <c r="AY43" s="166"/>
      <c r="AZ43" s="166"/>
      <c r="BA43" s="166"/>
      <c r="BB43" s="166"/>
      <c r="BC43" s="166"/>
      <c r="BD43" s="166"/>
      <c r="BE43" s="166" t="s">
        <v>574</v>
      </c>
      <c r="BF43" s="166"/>
      <c r="BG43" s="166"/>
      <c r="BH43" s="166"/>
      <c r="BI43" s="166"/>
    </row>
    <row r="44" spans="3:69" ht="18.75" x14ac:dyDescent="0.3">
      <c r="C44" s="166" t="s">
        <v>415</v>
      </c>
      <c r="D44" s="166"/>
      <c r="E44" s="166"/>
      <c r="F44" s="166"/>
      <c r="G44" s="166"/>
      <c r="H44" s="166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6"/>
      <c r="Y44" s="166"/>
      <c r="Z44" s="166"/>
      <c r="AA44" s="166"/>
      <c r="AB44" s="166"/>
      <c r="AC44" s="166"/>
      <c r="AD44" s="166"/>
      <c r="AE44" s="166"/>
      <c r="AJ44" s="172" t="s">
        <v>512</v>
      </c>
      <c r="AK44" s="166"/>
      <c r="AL44" s="166"/>
      <c r="AM44" s="166"/>
      <c r="AN44" s="166"/>
      <c r="AO44" s="166"/>
      <c r="AP44" s="166"/>
      <c r="AQ44" s="166"/>
      <c r="AR44" s="166"/>
      <c r="AS44" s="166"/>
      <c r="AT44" s="166"/>
      <c r="AU44" s="166"/>
      <c r="AV44" s="166"/>
      <c r="AW44" s="166"/>
      <c r="AX44" s="166"/>
      <c r="AY44" s="166"/>
      <c r="AZ44" s="166"/>
      <c r="BA44" s="166"/>
      <c r="BB44" s="166"/>
      <c r="BC44" s="166"/>
      <c r="BD44" s="166"/>
      <c r="BE44" s="166"/>
      <c r="BF44" s="166"/>
      <c r="BG44" s="166"/>
      <c r="BH44" s="166"/>
      <c r="BI44" s="166"/>
    </row>
    <row r="45" spans="3:69" ht="18.75" x14ac:dyDescent="0.3">
      <c r="C45" s="166"/>
      <c r="D45" s="166"/>
      <c r="E45" s="166"/>
      <c r="F45" s="166"/>
      <c r="G45" s="166"/>
      <c r="H45" s="166"/>
      <c r="I45" s="166"/>
      <c r="J45" s="166"/>
      <c r="K45" s="166"/>
      <c r="L45" s="166"/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/>
      <c r="X45" s="166"/>
      <c r="Y45" s="166"/>
      <c r="Z45" s="166"/>
      <c r="AA45" s="166"/>
      <c r="AB45" s="166"/>
      <c r="AC45" s="166"/>
      <c r="AD45" s="166"/>
      <c r="AE45" s="166"/>
      <c r="AJ45" s="172" t="s">
        <v>514</v>
      </c>
      <c r="AK45" s="166"/>
      <c r="AL45" s="166"/>
      <c r="AM45" s="166"/>
      <c r="AN45" s="166"/>
      <c r="AO45" s="166" t="s">
        <v>516</v>
      </c>
      <c r="AP45" s="166"/>
      <c r="AQ45" s="166"/>
      <c r="AR45" s="166"/>
      <c r="AS45" s="166"/>
      <c r="AT45" s="166"/>
      <c r="AU45" s="166"/>
      <c r="AV45" s="166"/>
      <c r="AW45" s="166"/>
      <c r="AX45" s="166"/>
      <c r="AY45" s="166"/>
      <c r="AZ45" s="166"/>
      <c r="BA45" s="166"/>
      <c r="BB45" s="166"/>
      <c r="BC45" s="166"/>
      <c r="BD45" s="166"/>
      <c r="BE45" s="166" t="s">
        <v>574</v>
      </c>
      <c r="BF45" s="166"/>
      <c r="BG45" s="166"/>
      <c r="BH45" s="166"/>
      <c r="BI45" s="166"/>
    </row>
    <row r="46" spans="3:69" ht="18.75" x14ac:dyDescent="0.3">
      <c r="C46" s="166"/>
      <c r="D46" s="166"/>
      <c r="E46" s="166"/>
      <c r="F46" s="166"/>
      <c r="G46" s="166"/>
      <c r="H46" s="166"/>
      <c r="I46" s="166"/>
      <c r="J46" s="166"/>
      <c r="K46" s="166"/>
      <c r="L46" s="166"/>
      <c r="M46" s="166"/>
      <c r="N46" s="166"/>
      <c r="O46" s="166"/>
      <c r="P46" s="166"/>
      <c r="Q46" s="166"/>
      <c r="R46" s="166"/>
      <c r="S46" s="166"/>
      <c r="T46" s="166"/>
      <c r="U46" s="166"/>
      <c r="V46" s="166"/>
      <c r="W46" s="166"/>
      <c r="X46" s="166"/>
      <c r="Y46" s="166"/>
      <c r="Z46" s="166"/>
      <c r="AA46" s="306" t="s">
        <v>668</v>
      </c>
      <c r="AB46" s="306"/>
      <c r="AC46" s="306"/>
      <c r="AD46" s="306"/>
      <c r="AE46" s="306"/>
      <c r="AF46" s="231"/>
      <c r="AJ46" s="230" t="s">
        <v>515</v>
      </c>
      <c r="AK46" s="166"/>
      <c r="AL46" s="166"/>
      <c r="AM46" s="166"/>
      <c r="AN46" s="166"/>
      <c r="AO46" s="166"/>
      <c r="AP46" s="166"/>
      <c r="AQ46" s="166"/>
      <c r="AR46" s="166"/>
      <c r="AS46" s="166"/>
      <c r="AT46" s="166"/>
      <c r="AU46" s="182"/>
      <c r="AV46" s="166"/>
      <c r="AW46" s="166"/>
      <c r="AX46" s="166"/>
      <c r="AY46" s="166"/>
      <c r="AZ46" s="166"/>
      <c r="BA46" s="166"/>
      <c r="BB46" s="166"/>
      <c r="BC46" s="166"/>
      <c r="BD46" s="166"/>
      <c r="BE46" s="166"/>
      <c r="BF46" s="166"/>
      <c r="BG46" s="166"/>
      <c r="BH46" s="166"/>
      <c r="BI46" s="166"/>
    </row>
    <row r="47" spans="3:69" ht="7.9" customHeight="1" x14ac:dyDescent="0.3"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/>
      <c r="X47" s="166"/>
      <c r="Y47" s="166"/>
      <c r="Z47" s="166"/>
      <c r="AA47" s="166"/>
      <c r="AB47" s="166"/>
      <c r="AC47" s="166"/>
      <c r="AD47" s="166"/>
      <c r="AE47" s="166"/>
      <c r="AJ47" s="230"/>
      <c r="AK47" s="166"/>
      <c r="AL47" s="166"/>
      <c r="AM47" s="166"/>
      <c r="AN47" s="166"/>
      <c r="AO47" s="166"/>
      <c r="AP47" s="166"/>
      <c r="AQ47" s="166"/>
      <c r="AR47" s="166"/>
      <c r="AS47" s="166"/>
      <c r="AT47" s="166"/>
      <c r="AU47" s="182"/>
      <c r="AV47" s="166"/>
      <c r="AW47" s="166"/>
      <c r="AX47" s="166"/>
      <c r="AY47" s="166"/>
      <c r="AZ47" s="166"/>
      <c r="BA47" s="166"/>
      <c r="BB47" s="166"/>
      <c r="BC47" s="166"/>
      <c r="BD47" s="166"/>
      <c r="BE47" s="166"/>
      <c r="BF47" s="166"/>
      <c r="BG47" s="166"/>
      <c r="BH47" s="166"/>
      <c r="BI47" s="166"/>
    </row>
    <row r="48" spans="3:69" ht="18.75" x14ac:dyDescent="0.3">
      <c r="C48" s="166"/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66"/>
      <c r="Y48" s="166"/>
      <c r="Z48" s="306" t="s">
        <v>634</v>
      </c>
      <c r="AA48" s="306"/>
      <c r="AB48" s="306"/>
      <c r="AC48" s="306"/>
      <c r="AD48" s="306"/>
      <c r="AE48" s="306"/>
      <c r="AH48" s="167"/>
      <c r="AJ48" s="230" t="s">
        <v>517</v>
      </c>
      <c r="AK48" s="166"/>
      <c r="AL48" s="166"/>
      <c r="AM48" s="166"/>
      <c r="AN48" s="166"/>
      <c r="AO48" s="166" t="s">
        <v>519</v>
      </c>
      <c r="AP48" s="166"/>
      <c r="AQ48" s="166"/>
      <c r="AR48" s="166"/>
      <c r="AS48" s="166"/>
      <c r="AT48" s="166"/>
      <c r="AU48" s="182"/>
      <c r="AV48" s="166"/>
      <c r="AW48" s="166"/>
      <c r="AX48" s="166"/>
      <c r="AY48" s="166"/>
      <c r="AZ48" s="166"/>
      <c r="BA48" s="166"/>
      <c r="BB48" s="166"/>
      <c r="BC48" s="283" t="s">
        <v>446</v>
      </c>
      <c r="BD48" s="283"/>
      <c r="BE48" s="283"/>
      <c r="BF48" s="283"/>
      <c r="BG48" s="166"/>
      <c r="BH48" s="166"/>
      <c r="BI48" s="166"/>
    </row>
    <row r="49" spans="3:61" ht="5.25" customHeight="1" x14ac:dyDescent="0.3"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66"/>
      <c r="AA49" s="167"/>
      <c r="AB49" s="167"/>
      <c r="AC49" s="167"/>
      <c r="AD49" s="167"/>
      <c r="AE49" s="167"/>
      <c r="AJ49" s="230"/>
      <c r="AK49" s="166"/>
      <c r="AL49" s="166"/>
      <c r="AM49" s="166"/>
      <c r="AN49" s="166"/>
      <c r="AO49" s="166"/>
      <c r="AP49" s="166"/>
      <c r="AQ49" s="166"/>
      <c r="AR49" s="166"/>
      <c r="AS49" s="166"/>
      <c r="AT49" s="166"/>
      <c r="AU49" s="182"/>
      <c r="AV49" s="166"/>
      <c r="AW49" s="166"/>
      <c r="AX49" s="166"/>
      <c r="AY49" s="166"/>
      <c r="AZ49" s="166"/>
      <c r="BA49" s="166"/>
      <c r="BB49" s="166"/>
      <c r="BC49" s="166"/>
      <c r="BD49" s="166"/>
      <c r="BE49" s="166"/>
      <c r="BF49" s="166"/>
      <c r="BG49" s="166"/>
      <c r="BH49" s="166"/>
      <c r="BI49" s="166"/>
    </row>
    <row r="50" spans="3:61" ht="18.75" x14ac:dyDescent="0.3"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  <c r="N50" s="166"/>
      <c r="O50" s="166"/>
      <c r="P50" s="166"/>
      <c r="Q50" s="166"/>
      <c r="R50" s="166"/>
      <c r="S50" s="166"/>
      <c r="T50" s="166"/>
      <c r="U50" s="166"/>
      <c r="V50" s="166"/>
      <c r="W50" s="166"/>
      <c r="X50" s="166"/>
      <c r="Y50" s="166"/>
      <c r="Z50" s="306" t="s">
        <v>604</v>
      </c>
      <c r="AA50" s="306"/>
      <c r="AB50" s="306"/>
      <c r="AC50" s="306"/>
      <c r="AD50" s="306"/>
      <c r="AE50" s="306"/>
      <c r="AJ50" s="172" t="s">
        <v>518</v>
      </c>
      <c r="AK50" s="166"/>
      <c r="AL50" s="166"/>
      <c r="AM50" s="166"/>
      <c r="AN50" s="166"/>
      <c r="AO50" s="166"/>
      <c r="AP50" s="166"/>
      <c r="AQ50" s="166"/>
      <c r="AR50" s="166"/>
      <c r="AS50" s="166"/>
      <c r="AT50" s="166"/>
      <c r="AU50" s="166"/>
      <c r="AV50" s="166"/>
      <c r="AW50" s="166"/>
      <c r="AX50" s="166"/>
      <c r="AY50" s="166"/>
      <c r="AZ50" s="166"/>
      <c r="BA50" s="166"/>
      <c r="BB50" s="166"/>
      <c r="BC50" s="166"/>
      <c r="BD50" s="308" t="s">
        <v>465</v>
      </c>
      <c r="BE50" s="308"/>
      <c r="BF50" s="308"/>
      <c r="BG50" s="308"/>
      <c r="BH50" s="166"/>
      <c r="BI50" s="166"/>
    </row>
    <row r="51" spans="3:61" ht="18.75" x14ac:dyDescent="0.3">
      <c r="C51" s="166"/>
      <c r="D51" s="166"/>
      <c r="E51" s="166"/>
      <c r="F51" s="166"/>
      <c r="G51" s="166"/>
      <c r="H51" s="166"/>
      <c r="I51" s="166"/>
      <c r="J51" s="166"/>
      <c r="K51" s="166"/>
      <c r="L51" s="166"/>
      <c r="M51" s="166"/>
      <c r="N51" s="166"/>
      <c r="O51" s="166"/>
      <c r="P51" s="166"/>
      <c r="Q51" s="166"/>
      <c r="R51" s="166"/>
      <c r="S51" s="166"/>
      <c r="T51" s="166"/>
      <c r="U51" s="166"/>
      <c r="V51" s="166"/>
      <c r="W51" s="166"/>
      <c r="X51" s="166"/>
      <c r="Y51" s="166"/>
      <c r="Z51" s="306" t="s">
        <v>459</v>
      </c>
      <c r="AA51" s="306"/>
      <c r="AB51" s="306"/>
      <c r="AC51" s="306"/>
      <c r="AD51" s="306"/>
      <c r="AE51" s="306"/>
      <c r="AJ51" s="172" t="s">
        <v>520</v>
      </c>
      <c r="AK51" s="166"/>
      <c r="AL51" s="166"/>
      <c r="AM51" s="166"/>
      <c r="AN51" s="166"/>
      <c r="AO51" s="166"/>
      <c r="AP51" s="166"/>
      <c r="AQ51" s="166"/>
      <c r="AR51" s="166" t="s">
        <v>522</v>
      </c>
      <c r="AS51" s="166"/>
      <c r="AT51" s="166"/>
      <c r="AU51" s="166"/>
      <c r="AV51" s="166"/>
      <c r="AW51" s="166"/>
      <c r="AX51" s="166"/>
      <c r="AY51" s="166"/>
      <c r="AZ51" s="166"/>
      <c r="BA51" s="166"/>
      <c r="BB51" s="166"/>
      <c r="BC51" s="166"/>
      <c r="BD51" s="166"/>
      <c r="BE51" s="166" t="s">
        <v>583</v>
      </c>
      <c r="BF51" s="166"/>
      <c r="BG51" s="166"/>
      <c r="BH51" s="166"/>
      <c r="BI51" s="166"/>
    </row>
    <row r="52" spans="3:61" ht="18.75" x14ac:dyDescent="0.3">
      <c r="C52" s="166"/>
      <c r="D52" s="166"/>
      <c r="E52" s="166"/>
      <c r="F52" s="166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66"/>
      <c r="W52" s="166"/>
      <c r="X52" s="166"/>
      <c r="Y52" s="166"/>
      <c r="Z52" s="166"/>
      <c r="AA52" s="166"/>
      <c r="AB52" s="166"/>
      <c r="AC52" s="166"/>
      <c r="AD52" s="166"/>
      <c r="AE52" s="166"/>
      <c r="AJ52" s="172" t="s">
        <v>521</v>
      </c>
      <c r="AK52" s="166"/>
      <c r="AL52" s="166"/>
      <c r="AM52" s="166"/>
      <c r="AN52" s="166"/>
      <c r="AO52" s="166"/>
      <c r="AP52" s="166"/>
      <c r="AQ52" s="166"/>
      <c r="AR52" s="166"/>
      <c r="AS52" s="166"/>
      <c r="AT52" s="166"/>
      <c r="AU52" s="181"/>
      <c r="AV52" s="166"/>
      <c r="AW52" s="166"/>
      <c r="AX52" s="166"/>
      <c r="AY52" s="166"/>
      <c r="AZ52" s="166"/>
      <c r="BA52" s="166"/>
      <c r="BB52" s="166"/>
      <c r="BC52" s="166"/>
      <c r="BD52" s="166"/>
      <c r="BE52" s="166"/>
      <c r="BF52" s="166"/>
      <c r="BG52" s="166"/>
      <c r="BH52" s="166"/>
      <c r="BI52" s="166"/>
    </row>
    <row r="53" spans="3:61" ht="18.75" x14ac:dyDescent="0.3">
      <c r="C53" s="166"/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  <c r="R53" s="166"/>
      <c r="S53" s="166"/>
      <c r="T53" s="166"/>
      <c r="U53" s="166"/>
      <c r="V53" s="166"/>
      <c r="W53" s="166"/>
      <c r="X53" s="166"/>
      <c r="Y53" s="166"/>
      <c r="Z53" s="166"/>
      <c r="AA53" s="166"/>
      <c r="AB53" s="166"/>
      <c r="AC53" s="166"/>
      <c r="AD53" s="166"/>
      <c r="AE53" s="166"/>
      <c r="AJ53" s="230" t="s">
        <v>23</v>
      </c>
      <c r="AK53" s="166"/>
      <c r="AL53" s="166"/>
      <c r="AM53" s="166"/>
      <c r="AN53" s="166"/>
      <c r="AO53" s="166"/>
      <c r="AP53" s="166" t="s">
        <v>628</v>
      </c>
      <c r="AQ53" s="166"/>
      <c r="AR53" s="166"/>
      <c r="AS53" s="166"/>
      <c r="AT53" s="166"/>
      <c r="AU53" s="182"/>
      <c r="AV53" s="166"/>
      <c r="AW53" s="166"/>
      <c r="AX53" s="166"/>
      <c r="AY53" s="166"/>
      <c r="AZ53" s="166"/>
      <c r="BA53" s="166"/>
      <c r="BB53" s="166"/>
      <c r="BC53" s="166"/>
      <c r="BD53" s="166"/>
      <c r="BE53" s="166" t="s">
        <v>583</v>
      </c>
      <c r="BF53" s="166"/>
      <c r="BG53" s="166"/>
      <c r="BH53" s="166"/>
      <c r="BI53" s="166"/>
    </row>
    <row r="54" spans="3:61" ht="18.75" x14ac:dyDescent="0.3"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81"/>
      <c r="Y54" s="181"/>
      <c r="Z54" s="283" t="s">
        <v>446</v>
      </c>
      <c r="AA54" s="283"/>
      <c r="AB54" s="283"/>
      <c r="AC54" s="283"/>
      <c r="AD54" s="283"/>
      <c r="AE54" s="283"/>
      <c r="AJ54" s="230" t="s">
        <v>523</v>
      </c>
      <c r="AK54" s="166"/>
      <c r="AL54" s="166"/>
      <c r="AM54" s="166"/>
      <c r="AN54" s="166"/>
      <c r="AO54" s="166"/>
      <c r="AP54" s="166"/>
      <c r="AQ54" s="166"/>
      <c r="AR54" s="166"/>
      <c r="AS54" s="166"/>
      <c r="AT54" s="166"/>
      <c r="AU54" s="182"/>
      <c r="AV54" s="166"/>
      <c r="AW54" s="166"/>
      <c r="AX54" s="166"/>
      <c r="AY54" s="166"/>
      <c r="AZ54" s="166"/>
      <c r="BA54" s="166"/>
      <c r="BB54" s="166"/>
      <c r="BC54" s="166"/>
      <c r="BD54" s="166"/>
      <c r="BE54" s="166"/>
      <c r="BF54" s="166"/>
      <c r="BG54" s="166"/>
      <c r="BH54" s="166"/>
      <c r="BI54" s="166"/>
    </row>
    <row r="55" spans="3:61" ht="18.75" x14ac:dyDescent="0.3"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  <c r="U55" s="166"/>
      <c r="V55" s="166"/>
      <c r="W55" s="166"/>
      <c r="X55" s="182"/>
      <c r="Y55" s="182"/>
      <c r="Z55" s="308" t="s">
        <v>624</v>
      </c>
      <c r="AA55" s="308"/>
      <c r="AB55" s="308"/>
      <c r="AC55" s="308"/>
      <c r="AD55" s="308"/>
      <c r="AE55" s="308"/>
      <c r="AJ55" s="172" t="s">
        <v>524</v>
      </c>
      <c r="AK55" s="166"/>
      <c r="AL55" s="166"/>
      <c r="AM55" s="166"/>
      <c r="AN55" s="166"/>
      <c r="AO55" s="166" t="s">
        <v>468</v>
      </c>
      <c r="AP55" s="166"/>
      <c r="AQ55" s="166"/>
      <c r="AR55" s="166"/>
      <c r="AS55" s="166"/>
      <c r="AT55" s="166"/>
      <c r="AU55" s="166"/>
      <c r="AV55" s="166"/>
      <c r="AW55" s="166"/>
      <c r="AX55" s="166"/>
      <c r="AY55" s="166"/>
      <c r="AZ55" s="166"/>
      <c r="BA55" s="166"/>
      <c r="BB55" s="166"/>
      <c r="BC55" s="166"/>
      <c r="BD55" s="166"/>
      <c r="BE55" s="166" t="s">
        <v>583</v>
      </c>
      <c r="BF55" s="166"/>
      <c r="BG55" s="166"/>
      <c r="BH55" s="166"/>
      <c r="BI55" s="166"/>
    </row>
    <row r="56" spans="3:61" ht="18.75" x14ac:dyDescent="0.3"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  <c r="U56" s="166"/>
      <c r="V56" s="166"/>
      <c r="W56" s="166"/>
      <c r="X56" s="182"/>
      <c r="Y56" s="182"/>
      <c r="Z56" s="308" t="s">
        <v>465</v>
      </c>
      <c r="AA56" s="308"/>
      <c r="AB56" s="308"/>
      <c r="AC56" s="308"/>
      <c r="AD56" s="308"/>
      <c r="AE56" s="308"/>
      <c r="AJ56" s="172" t="s">
        <v>525</v>
      </c>
      <c r="AK56" s="166"/>
      <c r="AL56" s="166"/>
      <c r="AM56" s="166"/>
      <c r="AN56" s="166"/>
      <c r="AO56" s="166"/>
      <c r="AP56" s="166"/>
      <c r="AQ56" s="166"/>
      <c r="AR56" s="166"/>
      <c r="AS56" s="166"/>
      <c r="AT56" s="166"/>
      <c r="AU56" s="166"/>
      <c r="AV56" s="166"/>
      <c r="AW56" s="166"/>
      <c r="AX56" s="166"/>
      <c r="AY56" s="166"/>
      <c r="AZ56" s="166"/>
      <c r="BA56" s="166"/>
      <c r="BB56" s="166"/>
      <c r="BC56" s="166"/>
      <c r="BD56" s="166"/>
      <c r="BE56" s="166"/>
      <c r="BF56" s="166"/>
      <c r="BG56" s="166"/>
      <c r="BH56" s="166"/>
      <c r="BI56" s="166"/>
    </row>
    <row r="57" spans="3:61" ht="18.75" x14ac:dyDescent="0.3">
      <c r="C57" s="139"/>
      <c r="X57" s="144"/>
      <c r="Y57" s="144"/>
      <c r="AJ57" s="166" t="s">
        <v>497</v>
      </c>
      <c r="AK57" s="166"/>
      <c r="AL57" s="166"/>
      <c r="AM57" s="166"/>
      <c r="AN57" s="166"/>
      <c r="AO57" s="166"/>
      <c r="AP57" s="166"/>
      <c r="AQ57" s="166"/>
      <c r="AR57" s="166"/>
      <c r="AS57" s="166"/>
      <c r="AT57" s="166"/>
      <c r="AU57" s="166"/>
      <c r="AV57" s="166"/>
      <c r="AW57" s="166"/>
      <c r="AX57" s="166"/>
      <c r="AY57" s="166"/>
      <c r="AZ57" s="166"/>
      <c r="BA57" s="166"/>
      <c r="BB57" s="166"/>
      <c r="BC57" s="166"/>
      <c r="BD57" s="166"/>
      <c r="BE57" s="166"/>
      <c r="BF57" s="166"/>
      <c r="BG57" s="166"/>
      <c r="BH57" s="166"/>
      <c r="BI57" s="166"/>
    </row>
    <row r="58" spans="3:61" ht="18.75" x14ac:dyDescent="0.3">
      <c r="C58" s="190"/>
      <c r="D58" s="189"/>
      <c r="E58" s="189"/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189"/>
      <c r="S58" s="189"/>
      <c r="T58" s="189"/>
      <c r="U58" s="189"/>
      <c r="V58" s="189"/>
      <c r="W58" s="189"/>
      <c r="X58" s="191"/>
      <c r="Y58" s="191"/>
      <c r="Z58" s="189"/>
      <c r="AA58" s="189"/>
      <c r="AB58" s="189"/>
      <c r="AC58" s="189"/>
      <c r="AD58" s="189"/>
      <c r="AE58" s="189"/>
      <c r="AF58" s="189"/>
      <c r="AG58" s="189"/>
      <c r="AJ58" s="172" t="s">
        <v>498</v>
      </c>
    </row>
    <row r="59" spans="3:61" x14ac:dyDescent="0.3">
      <c r="C59" s="139"/>
      <c r="X59" s="144"/>
      <c r="Y59" s="144"/>
    </row>
    <row r="60" spans="3:61" ht="16.5" customHeight="1" x14ac:dyDescent="0.3">
      <c r="C60" s="139"/>
      <c r="X60" s="144"/>
      <c r="Y60" s="144"/>
    </row>
    <row r="61" spans="3:61" x14ac:dyDescent="0.3">
      <c r="C61" s="139"/>
      <c r="X61" s="144"/>
      <c r="Y61" s="144"/>
    </row>
    <row r="62" spans="3:61" x14ac:dyDescent="0.3">
      <c r="C62" s="139"/>
      <c r="X62" s="144"/>
      <c r="Y62" s="144"/>
    </row>
    <row r="63" spans="3:61" x14ac:dyDescent="0.3">
      <c r="C63" s="139"/>
      <c r="X63" s="144"/>
      <c r="Y63" s="144"/>
    </row>
    <row r="64" spans="3:61" x14ac:dyDescent="0.3">
      <c r="C64" s="139"/>
      <c r="X64" s="144"/>
      <c r="Y64" s="144"/>
    </row>
    <row r="65" spans="3:25" x14ac:dyDescent="0.3">
      <c r="C65" s="139"/>
      <c r="X65" s="144"/>
      <c r="Y65" s="144"/>
    </row>
    <row r="66" spans="3:25" x14ac:dyDescent="0.3">
      <c r="C66" s="139"/>
      <c r="X66" s="144"/>
      <c r="Y66" s="144"/>
    </row>
    <row r="67" spans="3:25" x14ac:dyDescent="0.3">
      <c r="C67" s="139"/>
      <c r="X67" s="144"/>
      <c r="Y67" s="144"/>
    </row>
    <row r="68" spans="3:25" x14ac:dyDescent="0.3">
      <c r="C68" s="139"/>
      <c r="X68" s="144"/>
      <c r="Y68" s="144"/>
    </row>
    <row r="69" spans="3:25" x14ac:dyDescent="0.3">
      <c r="C69" s="139"/>
      <c r="X69" s="144"/>
      <c r="Y69" s="144"/>
    </row>
    <row r="70" spans="3:25" x14ac:dyDescent="0.3">
      <c r="C70" s="139"/>
      <c r="X70" s="144"/>
      <c r="Y70" s="144"/>
    </row>
    <row r="71" spans="3:25" x14ac:dyDescent="0.3">
      <c r="C71" s="139"/>
      <c r="X71" s="144"/>
      <c r="Y71" s="144"/>
    </row>
    <row r="72" spans="3:25" x14ac:dyDescent="0.3">
      <c r="C72" s="139"/>
      <c r="X72" s="144"/>
      <c r="Y72" s="144"/>
    </row>
    <row r="73" spans="3:25" x14ac:dyDescent="0.3">
      <c r="C73" s="139"/>
      <c r="X73" s="144"/>
      <c r="Y73" s="144"/>
    </row>
    <row r="74" spans="3:25" x14ac:dyDescent="0.3">
      <c r="C74" s="139"/>
      <c r="X74" s="144"/>
      <c r="Y74" s="144"/>
    </row>
    <row r="75" spans="3:25" x14ac:dyDescent="0.3">
      <c r="C75" s="139"/>
      <c r="X75" s="144"/>
      <c r="Y75" s="144"/>
    </row>
    <row r="76" spans="3:25" x14ac:dyDescent="0.3">
      <c r="C76" s="139"/>
      <c r="X76" s="144"/>
      <c r="Y76" s="144"/>
    </row>
    <row r="77" spans="3:25" x14ac:dyDescent="0.3">
      <c r="C77" s="139"/>
      <c r="X77" s="144"/>
      <c r="Y77" s="144"/>
    </row>
    <row r="78" spans="3:25" x14ac:dyDescent="0.3">
      <c r="C78" s="139"/>
      <c r="X78" s="144"/>
      <c r="Y78" s="144"/>
    </row>
    <row r="79" spans="3:25" x14ac:dyDescent="0.3">
      <c r="C79" s="139"/>
      <c r="X79" s="144"/>
      <c r="Y79" s="144"/>
    </row>
    <row r="80" spans="3:25" x14ac:dyDescent="0.3">
      <c r="C80" s="139"/>
      <c r="X80" s="144"/>
      <c r="Y80" s="144"/>
    </row>
    <row r="81" spans="3:70" x14ac:dyDescent="0.3">
      <c r="C81" s="139"/>
      <c r="X81" s="144"/>
      <c r="Y81" s="144"/>
    </row>
    <row r="82" spans="3:70" x14ac:dyDescent="0.3">
      <c r="C82" s="139"/>
      <c r="X82" s="144"/>
      <c r="Y82" s="144"/>
    </row>
    <row r="83" spans="3:70" x14ac:dyDescent="0.3">
      <c r="C83" s="139"/>
    </row>
    <row r="84" spans="3:70" x14ac:dyDescent="0.3">
      <c r="C84" s="139"/>
    </row>
    <row r="85" spans="3:70" x14ac:dyDescent="0.3">
      <c r="C85" s="139"/>
    </row>
    <row r="87" spans="3:70" ht="19.5" x14ac:dyDescent="0.3">
      <c r="F87" s="309" t="s">
        <v>385</v>
      </c>
      <c r="G87" s="309"/>
      <c r="H87" s="309"/>
      <c r="I87" s="309"/>
      <c r="J87" s="309"/>
      <c r="K87" s="309"/>
      <c r="L87" s="309"/>
      <c r="M87" s="309"/>
      <c r="N87" s="309"/>
      <c r="O87" s="309"/>
      <c r="P87" s="309"/>
      <c r="Q87" s="309"/>
      <c r="R87" s="309"/>
      <c r="S87" s="309"/>
      <c r="T87" s="309"/>
      <c r="U87" s="309"/>
      <c r="V87" s="309"/>
      <c r="W87" s="309"/>
      <c r="X87" s="309"/>
      <c r="Y87" s="309"/>
      <c r="Z87" s="309"/>
      <c r="AA87" s="309"/>
      <c r="AB87" s="309"/>
      <c r="AC87" s="309"/>
      <c r="AD87" s="309"/>
      <c r="AE87" s="309"/>
      <c r="AF87" s="309"/>
    </row>
    <row r="88" spans="3:70" ht="18.75" x14ac:dyDescent="0.3">
      <c r="F88" s="304" t="str">
        <f>$F$3</f>
        <v>DINAS KOMUNIKASI, INFORMATIKA DAN PERSANDIAN</v>
      </c>
      <c r="G88" s="304"/>
      <c r="H88" s="304"/>
      <c r="I88" s="304"/>
      <c r="J88" s="304"/>
      <c r="K88" s="304"/>
      <c r="L88" s="304"/>
      <c r="M88" s="304"/>
      <c r="N88" s="304"/>
      <c r="O88" s="304"/>
      <c r="P88" s="304"/>
      <c r="Q88" s="304"/>
      <c r="R88" s="304"/>
      <c r="S88" s="304"/>
      <c r="T88" s="304"/>
      <c r="U88" s="304"/>
      <c r="V88" s="304"/>
      <c r="W88" s="304"/>
      <c r="X88" s="304"/>
      <c r="Y88" s="304"/>
      <c r="Z88" s="304"/>
      <c r="AA88" s="304"/>
      <c r="AB88" s="304"/>
      <c r="AC88" s="304"/>
      <c r="AD88" s="304"/>
      <c r="AE88" s="304"/>
      <c r="AF88" s="304"/>
      <c r="AJ88" s="136" t="s">
        <v>386</v>
      </c>
      <c r="AV88" s="136" t="s">
        <v>387</v>
      </c>
      <c r="BF88" s="137"/>
      <c r="BG88" s="290" t="s">
        <v>388</v>
      </c>
      <c r="BH88" s="291"/>
      <c r="BI88" s="291"/>
      <c r="BJ88" s="291"/>
      <c r="BK88" s="291"/>
      <c r="BL88" s="291"/>
      <c r="BM88" s="291"/>
      <c r="BN88" s="291"/>
      <c r="BO88" s="291"/>
      <c r="BP88" s="291"/>
      <c r="BQ88" s="291"/>
      <c r="BR88" s="292"/>
    </row>
    <row r="89" spans="3:70" x14ac:dyDescent="0.3">
      <c r="F89" s="307" t="s">
        <v>389</v>
      </c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307"/>
      <c r="S89" s="307"/>
      <c r="T89" s="307"/>
      <c r="U89" s="307"/>
      <c r="V89" s="307"/>
      <c r="W89" s="307"/>
      <c r="X89" s="307"/>
      <c r="Y89" s="307"/>
      <c r="Z89" s="307"/>
      <c r="AA89" s="307"/>
      <c r="AB89" s="307"/>
      <c r="AC89" s="307"/>
      <c r="AD89" s="307"/>
      <c r="AE89" s="307"/>
      <c r="AF89" s="307"/>
      <c r="AJ89" s="138" t="s">
        <v>390</v>
      </c>
      <c r="AV89" s="138" t="s">
        <v>391</v>
      </c>
      <c r="BF89" s="137"/>
      <c r="BG89" s="290"/>
      <c r="BH89" s="291"/>
      <c r="BI89" s="291"/>
      <c r="BJ89" s="291"/>
      <c r="BK89" s="291"/>
      <c r="BL89" s="291"/>
      <c r="BM89" s="291"/>
      <c r="BN89" s="291"/>
      <c r="BO89" s="291"/>
      <c r="BP89" s="291"/>
      <c r="BQ89" s="291"/>
      <c r="BR89" s="292"/>
    </row>
    <row r="90" spans="3:70" x14ac:dyDescent="0.3">
      <c r="C90" s="139"/>
    </row>
    <row r="91" spans="3:70" x14ac:dyDescent="0.3">
      <c r="C91" s="139"/>
      <c r="AJ91" s="136" t="s">
        <v>392</v>
      </c>
      <c r="AV91" s="140" t="s">
        <v>393</v>
      </c>
    </row>
    <row r="92" spans="3:70" ht="17.25" x14ac:dyDescent="0.3">
      <c r="C92" s="310" t="s">
        <v>117</v>
      </c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  <c r="R92" s="310"/>
      <c r="S92" s="310"/>
      <c r="T92" s="310"/>
      <c r="U92" s="310"/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J92" s="138" t="s">
        <v>394</v>
      </c>
      <c r="AV92" s="135" t="s">
        <v>395</v>
      </c>
    </row>
    <row r="93" spans="3:70" ht="21.75" customHeight="1" x14ac:dyDescent="0.3">
      <c r="C93" s="145"/>
      <c r="D93" s="145"/>
      <c r="E93" s="145"/>
      <c r="F93" s="145"/>
      <c r="G93" s="145"/>
      <c r="H93" s="145"/>
      <c r="I93" s="145"/>
      <c r="J93" s="145"/>
      <c r="K93" s="145"/>
      <c r="L93" s="145"/>
      <c r="M93" s="145"/>
      <c r="N93" s="145"/>
      <c r="O93" s="145"/>
      <c r="P93" s="145"/>
      <c r="Q93" s="145" t="s">
        <v>396</v>
      </c>
      <c r="R93" s="145"/>
      <c r="S93" s="145"/>
      <c r="T93" s="145"/>
      <c r="U93" s="145"/>
      <c r="V93" s="145"/>
      <c r="W93" s="145"/>
      <c r="X93" s="145"/>
      <c r="Y93" s="145"/>
      <c r="Z93" s="145"/>
      <c r="AA93" s="145"/>
      <c r="AB93" s="145"/>
      <c r="AC93" s="145"/>
      <c r="AD93" s="145"/>
      <c r="AE93" s="145"/>
      <c r="AJ93" s="136"/>
      <c r="AV93" s="141" t="s">
        <v>397</v>
      </c>
    </row>
    <row r="94" spans="3:70" x14ac:dyDescent="0.3">
      <c r="C94" s="146"/>
      <c r="D94" s="145"/>
      <c r="E94" s="145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5"/>
      <c r="U94" s="145"/>
      <c r="V94" s="145"/>
      <c r="W94" s="145"/>
      <c r="X94" s="145"/>
      <c r="Y94" s="145"/>
      <c r="Z94" s="145"/>
      <c r="AA94" s="145"/>
      <c r="AB94" s="145"/>
      <c r="AC94" s="145"/>
      <c r="AD94" s="145"/>
      <c r="AE94" s="145"/>
      <c r="AJ94" s="136" t="s">
        <v>398</v>
      </c>
    </row>
    <row r="95" spans="3:70" x14ac:dyDescent="0.3">
      <c r="C95" s="146" t="s">
        <v>399</v>
      </c>
      <c r="D95" s="146" t="s">
        <v>400</v>
      </c>
      <c r="E95" s="145"/>
      <c r="F95" s="145"/>
      <c r="G95" s="145"/>
      <c r="H95" s="145"/>
      <c r="I95" s="145"/>
      <c r="J95" s="145"/>
      <c r="K95" s="145"/>
      <c r="L95" s="145"/>
      <c r="M95" s="145"/>
      <c r="N95" s="145"/>
      <c r="O95" s="145"/>
      <c r="P95" s="145"/>
      <c r="Q95" s="146"/>
      <c r="R95" s="145"/>
      <c r="S95" s="145"/>
      <c r="T95" s="145"/>
      <c r="U95" s="145"/>
      <c r="V95" s="145"/>
      <c r="W95" s="145"/>
      <c r="X95" s="145"/>
      <c r="Y95" s="145"/>
      <c r="Z95" s="145"/>
      <c r="AA95" s="145"/>
      <c r="AB95" s="145"/>
      <c r="AC95" s="145"/>
      <c r="AD95" s="145"/>
      <c r="AE95" s="145"/>
      <c r="AJ95" s="138" t="s">
        <v>401</v>
      </c>
    </row>
    <row r="96" spans="3:70" ht="16.5" customHeight="1" x14ac:dyDescent="0.3">
      <c r="C96" s="146"/>
      <c r="D96" s="145" t="s">
        <v>14</v>
      </c>
      <c r="E96" s="311" t="s">
        <v>422</v>
      </c>
      <c r="F96" s="311"/>
      <c r="G96" s="311"/>
      <c r="H96" s="311"/>
      <c r="I96" s="311"/>
      <c r="J96" s="311"/>
      <c r="K96" s="311"/>
      <c r="L96" s="311"/>
      <c r="M96" s="311"/>
      <c r="N96" s="311"/>
      <c r="O96" s="311"/>
      <c r="P96" s="311"/>
      <c r="Q96" s="311"/>
      <c r="R96" s="311"/>
      <c r="S96" s="311"/>
      <c r="T96" s="311"/>
      <c r="U96" s="311"/>
      <c r="V96" s="311"/>
      <c r="W96" s="311"/>
      <c r="X96" s="311"/>
      <c r="Y96" s="311"/>
      <c r="Z96" s="311"/>
      <c r="AA96" s="311"/>
      <c r="AB96" s="311"/>
      <c r="AC96" s="311"/>
      <c r="AD96" s="311"/>
      <c r="AE96" s="311"/>
    </row>
    <row r="97" spans="3:58" x14ac:dyDescent="0.3">
      <c r="C97" s="146"/>
      <c r="D97" s="145"/>
      <c r="E97" s="311"/>
      <c r="F97" s="311"/>
      <c r="G97" s="311"/>
      <c r="H97" s="311"/>
      <c r="I97" s="311"/>
      <c r="J97" s="311"/>
      <c r="K97" s="311"/>
      <c r="L97" s="311"/>
      <c r="M97" s="311"/>
      <c r="N97" s="311"/>
      <c r="O97" s="311"/>
      <c r="P97" s="311"/>
      <c r="Q97" s="311"/>
      <c r="R97" s="311"/>
      <c r="S97" s="311"/>
      <c r="T97" s="311"/>
      <c r="U97" s="311"/>
      <c r="V97" s="311"/>
      <c r="W97" s="311"/>
      <c r="X97" s="311"/>
      <c r="Y97" s="311"/>
      <c r="Z97" s="311"/>
      <c r="AA97" s="311"/>
      <c r="AB97" s="311"/>
      <c r="AC97" s="311"/>
      <c r="AD97" s="311"/>
      <c r="AE97" s="311"/>
    </row>
    <row r="98" spans="3:58" x14ac:dyDescent="0.3">
      <c r="C98" s="145"/>
      <c r="D98" s="145"/>
      <c r="E98" s="145"/>
      <c r="F98" s="145"/>
      <c r="G98" s="145"/>
      <c r="H98" s="145"/>
      <c r="I98" s="145"/>
      <c r="J98" s="145"/>
      <c r="K98" s="145"/>
      <c r="L98" s="145"/>
      <c r="M98" s="145"/>
      <c r="N98" s="145"/>
      <c r="O98" s="145"/>
      <c r="P98" s="145"/>
      <c r="Q98" s="145"/>
      <c r="R98" s="145"/>
      <c r="S98" s="145"/>
      <c r="T98" s="145"/>
      <c r="U98" s="145"/>
      <c r="V98" s="145"/>
      <c r="W98" s="145"/>
      <c r="X98" s="145"/>
      <c r="Y98" s="145"/>
      <c r="Z98" s="145"/>
      <c r="AA98" s="145"/>
      <c r="AB98" s="145"/>
      <c r="AC98" s="145"/>
      <c r="AD98" s="145"/>
      <c r="AE98" s="145"/>
      <c r="AJ98" s="141"/>
    </row>
    <row r="99" spans="3:58" x14ac:dyDescent="0.3">
      <c r="C99" s="145"/>
      <c r="D99" s="145"/>
      <c r="E99" s="145"/>
      <c r="F99" s="145"/>
      <c r="G99" s="145"/>
      <c r="H99" s="145"/>
      <c r="I99" s="145"/>
      <c r="J99" s="145"/>
      <c r="K99" s="145"/>
      <c r="L99" s="145"/>
      <c r="M99" s="145"/>
      <c r="N99" s="145"/>
      <c r="O99" s="145"/>
      <c r="P99" s="145"/>
      <c r="Q99" s="145"/>
      <c r="R99" s="145"/>
      <c r="S99" s="145"/>
      <c r="T99" s="145"/>
      <c r="U99" s="145"/>
      <c r="V99" s="145"/>
      <c r="W99" s="145"/>
      <c r="X99" s="145"/>
      <c r="Y99" s="145"/>
      <c r="Z99" s="145"/>
      <c r="AA99" s="145"/>
      <c r="AB99" s="145"/>
      <c r="AC99" s="145"/>
      <c r="AD99" s="145"/>
      <c r="AE99" s="145"/>
      <c r="AJ99" s="141"/>
    </row>
    <row r="100" spans="3:58" x14ac:dyDescent="0.3">
      <c r="C100" s="146" t="s">
        <v>203</v>
      </c>
      <c r="D100" s="146" t="s">
        <v>404</v>
      </c>
      <c r="E100" s="145"/>
      <c r="F100" s="145"/>
      <c r="G100" s="145"/>
      <c r="H100" s="145"/>
      <c r="I100" s="145"/>
      <c r="J100" s="145"/>
      <c r="K100" s="145"/>
      <c r="L100" s="145"/>
      <c r="M100" s="145"/>
      <c r="N100" s="145"/>
      <c r="O100" s="145"/>
      <c r="P100" s="145"/>
      <c r="Q100" s="145"/>
      <c r="R100" s="145"/>
      <c r="S100" s="145"/>
      <c r="T100" s="145"/>
      <c r="U100" s="145"/>
      <c r="V100" s="145"/>
      <c r="W100" s="145"/>
      <c r="X100" s="145"/>
      <c r="Y100" s="145"/>
      <c r="Z100" s="145"/>
      <c r="AA100" s="145"/>
      <c r="AB100" s="145"/>
      <c r="AC100" s="145"/>
      <c r="AD100" s="145"/>
      <c r="AE100" s="145"/>
      <c r="AJ100" s="138" t="s">
        <v>423</v>
      </c>
    </row>
    <row r="101" spans="3:58" x14ac:dyDescent="0.3">
      <c r="C101" s="145"/>
      <c r="D101" s="145"/>
      <c r="E101" s="145"/>
      <c r="F101" s="145"/>
      <c r="G101" s="145"/>
      <c r="H101" s="145"/>
      <c r="I101" s="145"/>
      <c r="J101" s="145"/>
      <c r="K101" s="145"/>
      <c r="L101" s="145"/>
      <c r="M101" s="145"/>
      <c r="N101" s="145"/>
      <c r="O101" s="145"/>
      <c r="P101" s="145"/>
      <c r="Q101" s="145"/>
      <c r="R101" s="145"/>
      <c r="S101" s="145"/>
      <c r="T101" s="145"/>
      <c r="U101" s="145"/>
      <c r="V101" s="145"/>
      <c r="W101" s="145"/>
      <c r="X101" s="145"/>
      <c r="Y101" s="145"/>
      <c r="Z101" s="145"/>
      <c r="AA101" s="145"/>
      <c r="AB101" s="145"/>
      <c r="AC101" s="145"/>
      <c r="AD101" s="145"/>
      <c r="AE101" s="145"/>
      <c r="AJ101" s="138" t="s">
        <v>424</v>
      </c>
    </row>
    <row r="102" spans="3:58" ht="16.5" customHeight="1" x14ac:dyDescent="0.3">
      <c r="C102" s="145"/>
      <c r="D102" s="183" t="s">
        <v>406</v>
      </c>
      <c r="E102" s="312" t="s">
        <v>407</v>
      </c>
      <c r="F102" s="313"/>
      <c r="G102" s="313"/>
      <c r="H102" s="313"/>
      <c r="I102" s="313"/>
      <c r="J102" s="313"/>
      <c r="K102" s="313"/>
      <c r="L102" s="313"/>
      <c r="M102" s="313"/>
      <c r="N102" s="313"/>
      <c r="O102" s="313"/>
      <c r="P102" s="313"/>
      <c r="Q102" s="314"/>
      <c r="R102" s="312" t="s">
        <v>120</v>
      </c>
      <c r="S102" s="313"/>
      <c r="T102" s="313"/>
      <c r="U102" s="313"/>
      <c r="V102" s="313"/>
      <c r="W102" s="313"/>
      <c r="X102" s="313"/>
      <c r="Y102" s="313"/>
      <c r="Z102" s="313"/>
      <c r="AA102" s="314"/>
      <c r="AB102" s="312" t="s">
        <v>247</v>
      </c>
      <c r="AC102" s="313"/>
      <c r="AD102" s="313"/>
      <c r="AE102" s="314"/>
    </row>
    <row r="103" spans="3:58" x14ac:dyDescent="0.3">
      <c r="C103" s="145"/>
      <c r="D103" s="147"/>
      <c r="E103" s="148"/>
      <c r="F103" s="145"/>
      <c r="G103" s="145"/>
      <c r="H103" s="145"/>
      <c r="I103" s="145"/>
      <c r="J103" s="145"/>
      <c r="K103" s="145"/>
      <c r="L103" s="145"/>
      <c r="M103" s="145"/>
      <c r="N103" s="145"/>
      <c r="O103" s="145"/>
      <c r="P103" s="145"/>
      <c r="Q103" s="149"/>
      <c r="R103" s="148"/>
      <c r="S103" s="145"/>
      <c r="T103" s="145"/>
      <c r="U103" s="145"/>
      <c r="V103" s="145"/>
      <c r="W103" s="145"/>
      <c r="X103" s="145"/>
      <c r="Y103" s="145"/>
      <c r="Z103" s="145"/>
      <c r="AA103" s="149"/>
      <c r="AB103" s="150"/>
      <c r="AC103" s="145"/>
      <c r="AD103" s="145"/>
      <c r="AE103" s="149"/>
    </row>
    <row r="104" spans="3:58" ht="16.5" customHeight="1" x14ac:dyDescent="0.3">
      <c r="C104" s="145"/>
      <c r="D104" s="147">
        <v>1</v>
      </c>
      <c r="E104" s="148" t="s">
        <v>425</v>
      </c>
      <c r="F104" s="145"/>
      <c r="G104" s="145"/>
      <c r="H104" s="145"/>
      <c r="I104" s="145"/>
      <c r="J104" s="145"/>
      <c r="K104" s="145"/>
      <c r="L104" s="145"/>
      <c r="M104" s="145"/>
      <c r="N104" s="145"/>
      <c r="O104" s="145"/>
      <c r="P104" s="145"/>
      <c r="Q104" s="149"/>
      <c r="R104" s="315" t="s">
        <v>426</v>
      </c>
      <c r="S104" s="311"/>
      <c r="T104" s="311"/>
      <c r="U104" s="311"/>
      <c r="V104" s="311"/>
      <c r="W104" s="311"/>
      <c r="X104" s="311"/>
      <c r="Y104" s="311"/>
      <c r="Z104" s="311"/>
      <c r="AA104" s="317"/>
      <c r="AB104" s="150"/>
      <c r="AC104" s="145"/>
      <c r="AD104" s="145"/>
      <c r="AE104" s="149"/>
      <c r="AJ104" s="136" t="s">
        <v>427</v>
      </c>
      <c r="AT104" s="137"/>
      <c r="AU104" s="290" t="s">
        <v>408</v>
      </c>
      <c r="AV104" s="291"/>
      <c r="AW104" s="291"/>
      <c r="AX104" s="291"/>
      <c r="AY104" s="291"/>
      <c r="AZ104" s="291"/>
      <c r="BA104" s="291"/>
      <c r="BB104" s="291"/>
      <c r="BC104" s="291"/>
      <c r="BD104" s="291"/>
      <c r="BE104" s="291"/>
      <c r="BF104" s="292"/>
    </row>
    <row r="105" spans="3:58" x14ac:dyDescent="0.3">
      <c r="C105" s="145"/>
      <c r="D105" s="147"/>
      <c r="E105" s="151" t="s">
        <v>428</v>
      </c>
      <c r="F105" s="145"/>
      <c r="G105" s="145"/>
      <c r="H105" s="145"/>
      <c r="I105" s="145"/>
      <c r="J105" s="145"/>
      <c r="K105" s="145"/>
      <c r="L105" s="145"/>
      <c r="M105" s="145"/>
      <c r="N105" s="145"/>
      <c r="O105" s="145"/>
      <c r="P105" s="145"/>
      <c r="Q105" s="149"/>
      <c r="R105" s="315"/>
      <c r="S105" s="311"/>
      <c r="T105" s="311"/>
      <c r="U105" s="311"/>
      <c r="V105" s="311"/>
      <c r="W105" s="311"/>
      <c r="X105" s="311"/>
      <c r="Y105" s="311"/>
      <c r="Z105" s="311"/>
      <c r="AA105" s="317"/>
      <c r="AB105" s="150"/>
      <c r="AC105" s="145"/>
      <c r="AD105" s="145"/>
      <c r="AE105" s="149"/>
      <c r="AJ105" s="138" t="s">
        <v>429</v>
      </c>
      <c r="AT105" s="137"/>
      <c r="AU105" s="290"/>
      <c r="AV105" s="291"/>
      <c r="AW105" s="291"/>
      <c r="AX105" s="291"/>
      <c r="AY105" s="291"/>
      <c r="AZ105" s="291"/>
      <c r="BA105" s="291"/>
      <c r="BB105" s="291"/>
      <c r="BC105" s="291"/>
      <c r="BD105" s="291"/>
      <c r="BE105" s="291"/>
      <c r="BF105" s="292"/>
    </row>
    <row r="106" spans="3:58" x14ac:dyDescent="0.3">
      <c r="C106" s="145"/>
      <c r="D106" s="147"/>
      <c r="E106" s="148"/>
      <c r="F106" s="145"/>
      <c r="G106" s="145"/>
      <c r="H106" s="145"/>
      <c r="I106" s="145"/>
      <c r="J106" s="145"/>
      <c r="K106" s="145"/>
      <c r="L106" s="145"/>
      <c r="M106" s="145"/>
      <c r="N106" s="145"/>
      <c r="O106" s="145"/>
      <c r="P106" s="145"/>
      <c r="Q106" s="149"/>
      <c r="R106" s="148"/>
      <c r="S106" s="145"/>
      <c r="T106" s="145"/>
      <c r="U106" s="145"/>
      <c r="V106" s="145"/>
      <c r="W106" s="145"/>
      <c r="X106" s="145"/>
      <c r="Y106" s="145"/>
      <c r="Z106" s="145"/>
      <c r="AA106" s="149"/>
      <c r="AB106" s="150"/>
      <c r="AC106" s="145"/>
      <c r="AD106" s="145"/>
      <c r="AE106" s="149"/>
      <c r="AJ106" s="136"/>
      <c r="AT106" s="137"/>
      <c r="AU106" s="143"/>
      <c r="BF106" s="137"/>
    </row>
    <row r="107" spans="3:58" ht="16.5" customHeight="1" x14ac:dyDescent="0.3">
      <c r="C107" s="145"/>
      <c r="D107" s="147">
        <v>2</v>
      </c>
      <c r="E107" s="148" t="s">
        <v>430</v>
      </c>
      <c r="F107" s="145"/>
      <c r="G107" s="145"/>
      <c r="H107" s="145"/>
      <c r="I107" s="145"/>
      <c r="J107" s="145"/>
      <c r="K107" s="145"/>
      <c r="L107" s="145"/>
      <c r="M107" s="145"/>
      <c r="N107" s="145"/>
      <c r="O107" s="145"/>
      <c r="P107" s="145"/>
      <c r="Q107" s="149"/>
      <c r="R107" s="315" t="s">
        <v>431</v>
      </c>
      <c r="S107" s="311"/>
      <c r="T107" s="311"/>
      <c r="U107" s="311"/>
      <c r="V107" s="311"/>
      <c r="W107" s="311"/>
      <c r="X107" s="311"/>
      <c r="Y107" s="311"/>
      <c r="Z107" s="311"/>
      <c r="AA107" s="317"/>
      <c r="AB107" s="150"/>
      <c r="AC107" s="145"/>
      <c r="AD107" s="145"/>
      <c r="AE107" s="149"/>
      <c r="AJ107" s="136" t="s">
        <v>432</v>
      </c>
      <c r="AT107" s="137"/>
      <c r="AU107" s="290" t="s">
        <v>409</v>
      </c>
      <c r="AV107" s="291"/>
      <c r="AW107" s="291"/>
      <c r="AX107" s="291"/>
      <c r="AY107" s="291"/>
      <c r="AZ107" s="291"/>
      <c r="BA107" s="291"/>
      <c r="BB107" s="291"/>
      <c r="BC107" s="291"/>
      <c r="BD107" s="291"/>
      <c r="BE107" s="291"/>
      <c r="BF107" s="292"/>
    </row>
    <row r="108" spans="3:58" x14ac:dyDescent="0.3">
      <c r="C108" s="145"/>
      <c r="D108" s="147"/>
      <c r="E108" s="152" t="s">
        <v>433</v>
      </c>
      <c r="F108" s="145"/>
      <c r="G108" s="145"/>
      <c r="H108" s="145"/>
      <c r="I108" s="145"/>
      <c r="J108" s="145"/>
      <c r="K108" s="145"/>
      <c r="L108" s="145"/>
      <c r="M108" s="145"/>
      <c r="N108" s="145"/>
      <c r="O108" s="145"/>
      <c r="P108" s="145"/>
      <c r="Q108" s="149"/>
      <c r="R108" s="315"/>
      <c r="S108" s="311"/>
      <c r="T108" s="311"/>
      <c r="U108" s="311"/>
      <c r="V108" s="311"/>
      <c r="W108" s="311"/>
      <c r="X108" s="311"/>
      <c r="Y108" s="311"/>
      <c r="Z108" s="311"/>
      <c r="AA108" s="317"/>
      <c r="AB108" s="150"/>
      <c r="AC108" s="145"/>
      <c r="AD108" s="145"/>
      <c r="AE108" s="149"/>
      <c r="AJ108" s="138" t="s">
        <v>434</v>
      </c>
      <c r="AT108" s="137"/>
      <c r="AU108" s="290"/>
      <c r="AV108" s="291"/>
      <c r="AW108" s="291"/>
      <c r="AX108" s="291"/>
      <c r="AY108" s="291"/>
      <c r="AZ108" s="291"/>
      <c r="BA108" s="291"/>
      <c r="BB108" s="291"/>
      <c r="BC108" s="291"/>
      <c r="BD108" s="291"/>
      <c r="BE108" s="291"/>
      <c r="BF108" s="292"/>
    </row>
    <row r="109" spans="3:58" x14ac:dyDescent="0.3">
      <c r="C109" s="145"/>
      <c r="D109" s="153"/>
      <c r="E109" s="154"/>
      <c r="F109" s="155"/>
      <c r="G109" s="155"/>
      <c r="H109" s="155"/>
      <c r="I109" s="155"/>
      <c r="J109" s="155"/>
      <c r="K109" s="155"/>
      <c r="L109" s="155"/>
      <c r="M109" s="155"/>
      <c r="N109" s="155"/>
      <c r="O109" s="155"/>
      <c r="P109" s="155"/>
      <c r="Q109" s="156"/>
      <c r="R109" s="157"/>
      <c r="S109" s="155"/>
      <c r="T109" s="155"/>
      <c r="U109" s="155"/>
      <c r="V109" s="155"/>
      <c r="W109" s="155"/>
      <c r="X109" s="155"/>
      <c r="Y109" s="155"/>
      <c r="Z109" s="155"/>
      <c r="AA109" s="158"/>
      <c r="AB109" s="159"/>
      <c r="AC109" s="155"/>
      <c r="AD109" s="155"/>
      <c r="AE109" s="156"/>
    </row>
    <row r="110" spans="3:58" x14ac:dyDescent="0.3">
      <c r="C110" s="145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5"/>
      <c r="P110" s="145"/>
      <c r="Q110" s="145"/>
      <c r="R110" s="145"/>
      <c r="S110" s="145"/>
      <c r="T110" s="145"/>
      <c r="U110" s="145"/>
      <c r="V110" s="145"/>
      <c r="W110" s="145"/>
      <c r="X110" s="145"/>
      <c r="Y110" s="145"/>
      <c r="Z110" s="145"/>
      <c r="AA110" s="145"/>
      <c r="AB110" s="145"/>
      <c r="AC110" s="145"/>
      <c r="AD110" s="145"/>
      <c r="AE110" s="145"/>
    </row>
    <row r="111" spans="3:58" x14ac:dyDescent="0.3">
      <c r="C111" s="146" t="s">
        <v>223</v>
      </c>
      <c r="D111" s="146" t="s">
        <v>410</v>
      </c>
      <c r="E111" s="145"/>
      <c r="F111" s="145"/>
      <c r="G111" s="145"/>
      <c r="H111" s="145"/>
      <c r="I111" s="145"/>
      <c r="J111" s="145"/>
      <c r="K111" s="145"/>
      <c r="L111" s="145"/>
      <c r="M111" s="145"/>
      <c r="N111" s="145"/>
      <c r="O111" s="145"/>
      <c r="P111" s="145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  <c r="AA111" s="145"/>
      <c r="AB111" s="145"/>
      <c r="AC111" s="145"/>
      <c r="AD111" s="145"/>
      <c r="AE111" s="145"/>
    </row>
    <row r="112" spans="3:58" ht="16.5" customHeight="1" x14ac:dyDescent="0.3">
      <c r="C112" s="146"/>
      <c r="D112" s="311" t="s">
        <v>435</v>
      </c>
      <c r="E112" s="311"/>
      <c r="F112" s="311"/>
      <c r="G112" s="311"/>
      <c r="H112" s="311"/>
      <c r="I112" s="311"/>
      <c r="J112" s="311"/>
      <c r="K112" s="311"/>
      <c r="L112" s="311"/>
      <c r="M112" s="311"/>
      <c r="N112" s="311"/>
      <c r="O112" s="311"/>
      <c r="P112" s="311"/>
      <c r="Q112" s="311"/>
      <c r="R112" s="311"/>
      <c r="S112" s="311"/>
      <c r="T112" s="311"/>
      <c r="U112" s="311"/>
      <c r="V112" s="311"/>
      <c r="W112" s="311"/>
      <c r="X112" s="311"/>
      <c r="Y112" s="311"/>
      <c r="Z112" s="311"/>
      <c r="AA112" s="311"/>
      <c r="AB112" s="311"/>
      <c r="AC112" s="311"/>
      <c r="AD112" s="311"/>
      <c r="AE112" s="311"/>
    </row>
    <row r="113" spans="3:59" x14ac:dyDescent="0.3">
      <c r="C113" s="146"/>
      <c r="D113" s="311"/>
      <c r="E113" s="311"/>
      <c r="F113" s="311"/>
      <c r="G113" s="311"/>
      <c r="H113" s="311"/>
      <c r="I113" s="311"/>
      <c r="J113" s="311"/>
      <c r="K113" s="311"/>
      <c r="L113" s="311"/>
      <c r="M113" s="311"/>
      <c r="N113" s="311"/>
      <c r="O113" s="311"/>
      <c r="P113" s="311"/>
      <c r="Q113" s="311"/>
      <c r="R113" s="311"/>
      <c r="S113" s="311"/>
      <c r="T113" s="311"/>
      <c r="U113" s="311"/>
      <c r="V113" s="311"/>
      <c r="W113" s="311"/>
      <c r="X113" s="311"/>
      <c r="Y113" s="311"/>
      <c r="Z113" s="311"/>
      <c r="AA113" s="311"/>
      <c r="AB113" s="311"/>
      <c r="AC113" s="311"/>
      <c r="AD113" s="311"/>
      <c r="AE113" s="311"/>
    </row>
    <row r="114" spans="3:59" x14ac:dyDescent="0.3">
      <c r="C114" s="145"/>
      <c r="D114" s="145"/>
      <c r="E114" s="145"/>
      <c r="F114" s="145"/>
      <c r="G114" s="145"/>
      <c r="H114" s="145"/>
      <c r="I114" s="145"/>
      <c r="J114" s="145"/>
      <c r="K114" s="145"/>
      <c r="L114" s="145"/>
      <c r="M114" s="145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  <c r="Z114" s="145"/>
      <c r="AA114" s="145"/>
      <c r="AB114" s="145"/>
      <c r="AC114" s="145"/>
      <c r="AD114" s="145"/>
      <c r="AE114" s="145"/>
    </row>
    <row r="115" spans="3:59" ht="16.5" customHeight="1" x14ac:dyDescent="0.3">
      <c r="C115" s="146" t="s">
        <v>239</v>
      </c>
      <c r="D115" s="146" t="s">
        <v>411</v>
      </c>
      <c r="E115" s="145"/>
      <c r="F115" s="145"/>
      <c r="G115" s="145"/>
      <c r="H115" s="145"/>
      <c r="I115" s="145"/>
      <c r="J115" s="145"/>
      <c r="K115" s="145"/>
      <c r="L115" s="145"/>
      <c r="M115" s="145"/>
      <c r="N115" s="145"/>
      <c r="O115" s="145"/>
      <c r="P115" s="145"/>
      <c r="Q115" s="145"/>
      <c r="R115" s="145"/>
      <c r="S115" s="145"/>
      <c r="T115" s="145"/>
      <c r="U115" s="145"/>
      <c r="V115" s="145"/>
      <c r="W115" s="145"/>
      <c r="X115" s="145"/>
      <c r="Y115" s="145"/>
      <c r="Z115" s="145"/>
      <c r="AA115" s="145"/>
      <c r="AB115" s="145"/>
      <c r="AC115" s="145"/>
      <c r="AD115" s="145"/>
      <c r="AE115" s="145"/>
      <c r="AU115" s="305" t="s">
        <v>412</v>
      </c>
      <c r="AV115" s="305"/>
      <c r="AW115" s="305"/>
      <c r="AX115" s="305"/>
      <c r="AY115" s="305"/>
      <c r="AZ115" s="305"/>
      <c r="BA115" s="305"/>
      <c r="BB115" s="305"/>
      <c r="BC115" s="305"/>
      <c r="BD115" s="305"/>
      <c r="BE115" s="305"/>
      <c r="BF115" s="305"/>
      <c r="BG115" s="305"/>
    </row>
    <row r="116" spans="3:59" x14ac:dyDescent="0.3">
      <c r="C116" s="146"/>
      <c r="D116" s="145" t="s">
        <v>413</v>
      </c>
      <c r="E116" s="145"/>
      <c r="F116" s="145"/>
      <c r="G116" s="145"/>
      <c r="I116" s="145" t="s">
        <v>414</v>
      </c>
      <c r="J116" s="145" t="s">
        <v>436</v>
      </c>
      <c r="K116" s="145"/>
      <c r="L116" s="145"/>
      <c r="M116" s="145"/>
      <c r="N116" s="145"/>
      <c r="O116" s="145"/>
      <c r="P116" s="145"/>
      <c r="Q116" s="145"/>
      <c r="R116" s="145"/>
      <c r="S116" s="145"/>
      <c r="T116" s="145"/>
      <c r="U116" s="145"/>
      <c r="V116" s="145"/>
      <c r="W116" s="145"/>
      <c r="X116" s="145"/>
      <c r="Y116" s="145"/>
      <c r="Z116" s="145"/>
      <c r="AA116" s="145"/>
      <c r="AB116" s="145"/>
      <c r="AC116" s="145"/>
      <c r="AD116" s="145"/>
      <c r="AE116" s="145"/>
      <c r="AU116" s="305"/>
      <c r="AV116" s="305"/>
      <c r="AW116" s="305"/>
      <c r="AX116" s="305"/>
      <c r="AY116" s="305"/>
      <c r="AZ116" s="305"/>
      <c r="BA116" s="305"/>
      <c r="BB116" s="305"/>
      <c r="BC116" s="305"/>
      <c r="BD116" s="305"/>
      <c r="BE116" s="305"/>
      <c r="BF116" s="305"/>
      <c r="BG116" s="305"/>
    </row>
    <row r="117" spans="3:59" x14ac:dyDescent="0.3">
      <c r="C117" s="146"/>
      <c r="D117" s="145" t="s">
        <v>437</v>
      </c>
      <c r="E117" s="145"/>
      <c r="F117" s="145"/>
      <c r="G117" s="145"/>
      <c r="I117" s="145" t="s">
        <v>414</v>
      </c>
      <c r="J117" s="145" t="s">
        <v>438</v>
      </c>
      <c r="K117" s="145"/>
      <c r="L117" s="145"/>
      <c r="M117" s="145"/>
      <c r="N117" s="145"/>
      <c r="O117" s="145"/>
      <c r="P117" s="145"/>
      <c r="Q117" s="145"/>
      <c r="R117" s="145"/>
      <c r="S117" s="145"/>
      <c r="T117" s="145"/>
      <c r="U117" s="145"/>
      <c r="V117" s="145"/>
      <c r="W117" s="145"/>
      <c r="X117" s="145"/>
      <c r="Y117" s="145"/>
      <c r="Z117" s="145"/>
      <c r="AA117" s="145"/>
      <c r="AB117" s="145"/>
      <c r="AC117" s="145"/>
      <c r="AD117" s="145"/>
      <c r="AE117" s="145"/>
      <c r="AU117" s="139" t="s">
        <v>417</v>
      </c>
    </row>
    <row r="118" spans="3:59" x14ac:dyDescent="0.3">
      <c r="C118" s="145"/>
      <c r="D118" s="145"/>
      <c r="E118" s="145"/>
      <c r="F118" s="145"/>
      <c r="G118" s="145"/>
      <c r="H118" s="145"/>
      <c r="I118" s="145"/>
      <c r="J118" s="145"/>
      <c r="K118" s="145"/>
      <c r="L118" s="145"/>
      <c r="M118" s="145"/>
      <c r="N118" s="145"/>
      <c r="O118" s="145"/>
      <c r="P118" s="145"/>
      <c r="Q118" s="145"/>
      <c r="R118" s="145"/>
      <c r="S118" s="145"/>
      <c r="T118" s="145"/>
      <c r="U118" s="145"/>
      <c r="V118" s="145"/>
      <c r="W118" s="145"/>
      <c r="X118" s="145"/>
      <c r="Y118" s="145"/>
      <c r="Z118" s="145"/>
      <c r="AA118" s="145"/>
      <c r="AB118" s="145"/>
      <c r="AC118" s="145"/>
      <c r="AD118" s="145"/>
      <c r="AE118" s="145"/>
      <c r="AU118" s="139"/>
    </row>
    <row r="119" spans="3:59" ht="16.5" customHeight="1" x14ac:dyDescent="0.3">
      <c r="C119" s="311" t="s">
        <v>415</v>
      </c>
      <c r="D119" s="311"/>
      <c r="E119" s="311"/>
      <c r="F119" s="311"/>
      <c r="G119" s="311"/>
      <c r="H119" s="311"/>
      <c r="I119" s="311"/>
      <c r="J119" s="311"/>
      <c r="K119" s="311"/>
      <c r="L119" s="311"/>
      <c r="M119" s="311"/>
      <c r="N119" s="311"/>
      <c r="O119" s="311"/>
      <c r="P119" s="311"/>
      <c r="Q119" s="311"/>
      <c r="R119" s="311"/>
      <c r="S119" s="311"/>
      <c r="T119" s="311"/>
      <c r="U119" s="311"/>
      <c r="V119" s="311"/>
      <c r="W119" s="311"/>
      <c r="X119" s="311"/>
      <c r="Y119" s="311"/>
      <c r="Z119" s="311"/>
      <c r="AA119" s="311"/>
      <c r="AB119" s="311"/>
      <c r="AC119" s="311"/>
      <c r="AD119" s="311"/>
      <c r="AE119" s="311"/>
      <c r="AJ119" s="139" t="s">
        <v>416</v>
      </c>
    </row>
    <row r="120" spans="3:59" x14ac:dyDescent="0.3">
      <c r="C120" s="145"/>
      <c r="D120" s="145"/>
      <c r="E120" s="145"/>
      <c r="F120" s="145"/>
      <c r="G120" s="145"/>
      <c r="H120" s="145"/>
      <c r="I120" s="145"/>
      <c r="J120" s="145"/>
      <c r="K120" s="145"/>
      <c r="L120" s="145"/>
      <c r="M120" s="145"/>
      <c r="N120" s="145"/>
      <c r="O120" s="145"/>
      <c r="P120" s="145"/>
      <c r="Q120" s="145"/>
      <c r="R120" s="145"/>
      <c r="S120" s="145"/>
      <c r="T120" s="145"/>
      <c r="U120" s="145"/>
      <c r="V120" s="145"/>
      <c r="W120" s="145"/>
      <c r="X120" s="145"/>
      <c r="Y120" s="145"/>
      <c r="Z120" s="145"/>
      <c r="AA120" s="145"/>
      <c r="AB120" s="145"/>
      <c r="AC120" s="145"/>
      <c r="AD120" s="145"/>
      <c r="AE120" s="145"/>
      <c r="AJ120" s="139" t="s">
        <v>417</v>
      </c>
      <c r="AU120" s="140" t="s">
        <v>418</v>
      </c>
    </row>
    <row r="121" spans="3:59" x14ac:dyDescent="0.3">
      <c r="C121" s="145"/>
      <c r="D121" s="145"/>
      <c r="E121" s="145"/>
      <c r="F121" s="145"/>
      <c r="G121" s="145"/>
      <c r="H121" s="145"/>
      <c r="I121" s="145"/>
      <c r="J121" s="145"/>
      <c r="K121" s="145"/>
      <c r="L121" s="145"/>
      <c r="M121" s="145"/>
      <c r="N121" s="145"/>
      <c r="O121" s="145"/>
      <c r="P121" s="145"/>
      <c r="Q121" s="145"/>
      <c r="R121" s="145"/>
      <c r="S121" s="145"/>
      <c r="T121" s="145"/>
      <c r="U121" s="145"/>
      <c r="V121" s="145"/>
      <c r="W121" s="145"/>
      <c r="X121" s="145"/>
      <c r="Y121" s="145"/>
      <c r="Z121" s="145"/>
      <c r="AA121" s="145"/>
      <c r="AB121" s="145"/>
      <c r="AC121" s="145"/>
      <c r="AD121" s="145"/>
      <c r="AE121" s="145"/>
      <c r="AJ121" s="139"/>
      <c r="AU121" s="140"/>
    </row>
    <row r="122" spans="3:59" x14ac:dyDescent="0.3">
      <c r="C122" s="145"/>
      <c r="D122" s="145"/>
      <c r="E122" s="145"/>
      <c r="F122" s="145"/>
      <c r="G122" s="145"/>
      <c r="H122" s="145"/>
      <c r="I122" s="145"/>
      <c r="J122" s="145"/>
      <c r="K122" s="145"/>
      <c r="L122" s="145"/>
      <c r="M122" s="145"/>
      <c r="N122" s="145"/>
      <c r="O122" s="145"/>
      <c r="P122" s="145"/>
      <c r="Q122" s="145"/>
      <c r="R122" s="145"/>
      <c r="S122" s="145"/>
      <c r="T122" s="145"/>
      <c r="U122" s="145"/>
      <c r="V122" s="145"/>
      <c r="W122" s="145"/>
      <c r="X122" s="145"/>
      <c r="Y122" s="145"/>
      <c r="Z122" s="145"/>
      <c r="AA122" s="145"/>
      <c r="AB122" s="145"/>
      <c r="AC122" s="145"/>
      <c r="AD122" s="145"/>
      <c r="AE122" s="145"/>
      <c r="AJ122" s="139"/>
      <c r="AU122" s="140"/>
    </row>
    <row r="123" spans="3:59" x14ac:dyDescent="0.3">
      <c r="C123" s="145"/>
      <c r="D123" s="145"/>
      <c r="E123" s="145"/>
      <c r="F123" s="145"/>
      <c r="G123" s="145"/>
      <c r="H123" s="145"/>
      <c r="I123" s="145"/>
      <c r="J123" s="145"/>
      <c r="K123" s="145"/>
      <c r="L123" s="145"/>
      <c r="M123" s="145"/>
      <c r="N123" s="145"/>
      <c r="O123" s="145"/>
      <c r="P123" s="145"/>
      <c r="Q123" s="145"/>
      <c r="R123" s="145"/>
      <c r="S123" s="145"/>
      <c r="T123" s="145"/>
      <c r="U123" s="145"/>
      <c r="V123" s="145"/>
      <c r="W123" s="145"/>
      <c r="X123" s="145"/>
      <c r="Y123" s="145"/>
      <c r="Z123" s="145"/>
      <c r="AA123" s="145"/>
      <c r="AB123" s="145"/>
      <c r="AC123" s="145"/>
      <c r="AD123" s="145"/>
      <c r="AE123" s="145"/>
      <c r="AJ123" s="139"/>
      <c r="AU123" s="144" t="s">
        <v>419</v>
      </c>
    </row>
    <row r="124" spans="3:59" x14ac:dyDescent="0.3">
      <c r="C124" s="145"/>
      <c r="D124" s="145"/>
      <c r="E124" s="145"/>
      <c r="F124" s="145"/>
      <c r="G124" s="145"/>
      <c r="H124" s="145"/>
      <c r="I124" s="145"/>
      <c r="J124" s="145"/>
      <c r="K124" s="145"/>
      <c r="L124" s="145"/>
      <c r="M124" s="145"/>
      <c r="N124" s="145"/>
      <c r="O124" s="145"/>
      <c r="P124" s="145"/>
      <c r="Q124" s="145"/>
      <c r="R124" s="145"/>
      <c r="S124" s="145"/>
      <c r="T124" s="145"/>
      <c r="U124" s="145"/>
      <c r="V124" s="145"/>
      <c r="W124" s="145"/>
      <c r="X124" s="145"/>
      <c r="Y124" s="145"/>
      <c r="Z124" s="145"/>
      <c r="AA124" s="160"/>
      <c r="AB124" s="160"/>
      <c r="AC124" s="160"/>
      <c r="AD124" s="160"/>
      <c r="AE124" s="160"/>
      <c r="AJ124" s="139"/>
      <c r="AU124" s="144" t="s">
        <v>420</v>
      </c>
    </row>
    <row r="125" spans="3:59" x14ac:dyDescent="0.3">
      <c r="C125" s="145"/>
      <c r="D125" s="145"/>
      <c r="E125" s="145"/>
      <c r="F125" s="145"/>
      <c r="G125" s="145"/>
      <c r="H125" s="145"/>
      <c r="I125" s="145"/>
      <c r="J125" s="145"/>
      <c r="K125" s="145"/>
      <c r="L125" s="145"/>
      <c r="M125" s="145"/>
      <c r="N125" s="145"/>
      <c r="O125" s="145"/>
      <c r="P125" s="145"/>
      <c r="Q125" s="145"/>
      <c r="R125" s="145"/>
      <c r="S125" s="145"/>
      <c r="T125" s="145"/>
      <c r="U125" s="145"/>
      <c r="V125" s="145"/>
      <c r="W125" s="145"/>
      <c r="X125" s="145"/>
      <c r="Y125" s="145"/>
      <c r="Z125" s="145"/>
      <c r="AA125" s="160"/>
      <c r="AB125" s="160"/>
      <c r="AC125" s="160"/>
      <c r="AD125" s="160"/>
      <c r="AE125" s="160"/>
      <c r="AJ125" s="139"/>
    </row>
    <row r="126" spans="3:59" x14ac:dyDescent="0.3">
      <c r="C126" s="145"/>
      <c r="D126" s="145"/>
      <c r="E126" s="145"/>
      <c r="F126" s="145"/>
      <c r="G126" s="145"/>
      <c r="H126" s="145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  <c r="X126" s="145"/>
      <c r="Y126" s="145"/>
      <c r="Z126" s="145"/>
      <c r="AA126" s="145"/>
      <c r="AB126" s="145"/>
      <c r="AC126" s="145"/>
      <c r="AD126" s="145"/>
      <c r="AE126" s="145"/>
    </row>
    <row r="127" spans="3:59" x14ac:dyDescent="0.3">
      <c r="C127" s="145"/>
      <c r="D127" s="145"/>
      <c r="E127" s="145"/>
      <c r="F127" s="145"/>
      <c r="G127" s="145"/>
      <c r="H127" s="145"/>
      <c r="I127" s="145"/>
      <c r="J127" s="145"/>
      <c r="K127" s="145"/>
      <c r="L127" s="145"/>
      <c r="M127" s="145"/>
      <c r="N127" s="145"/>
      <c r="O127" s="145"/>
      <c r="P127" s="145"/>
      <c r="Q127" s="145"/>
      <c r="R127" s="145"/>
      <c r="S127" s="145"/>
      <c r="T127" s="145"/>
      <c r="U127" s="145"/>
      <c r="V127" s="145"/>
      <c r="W127" s="145"/>
      <c r="X127" s="145"/>
      <c r="Y127" s="145"/>
      <c r="Z127" s="145"/>
      <c r="AA127" s="145"/>
      <c r="AB127" s="145"/>
      <c r="AC127" s="145"/>
      <c r="AD127" s="145"/>
      <c r="AE127" s="145"/>
      <c r="AJ127" s="140" t="s">
        <v>375</v>
      </c>
    </row>
    <row r="128" spans="3:59" x14ac:dyDescent="0.3">
      <c r="C128" s="145"/>
      <c r="D128" s="145"/>
      <c r="E128" s="145"/>
      <c r="F128" s="145"/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  <c r="X128" s="145"/>
      <c r="Y128" s="145"/>
      <c r="Z128" s="145"/>
      <c r="AA128" s="145"/>
      <c r="AB128" s="145"/>
      <c r="AC128" s="145"/>
      <c r="AD128" s="145"/>
      <c r="AE128" s="145"/>
      <c r="AJ128" s="144" t="s">
        <v>376</v>
      </c>
    </row>
    <row r="129" spans="3:36" x14ac:dyDescent="0.3">
      <c r="C129" s="145"/>
      <c r="D129" s="145"/>
      <c r="E129" s="145"/>
      <c r="F129" s="145"/>
      <c r="G129" s="145"/>
      <c r="H129" s="145"/>
      <c r="I129" s="145"/>
      <c r="J129" s="145"/>
      <c r="K129" s="145"/>
      <c r="L129" s="145"/>
      <c r="M129" s="145"/>
      <c r="N129" s="145"/>
      <c r="O129" s="145"/>
      <c r="P129" s="145"/>
      <c r="Q129" s="145"/>
      <c r="R129" s="145"/>
      <c r="S129" s="145"/>
      <c r="T129" s="145"/>
      <c r="U129" s="145"/>
      <c r="V129" s="145"/>
      <c r="W129" s="145"/>
      <c r="X129" s="145"/>
      <c r="Y129" s="145"/>
      <c r="Z129" s="145"/>
      <c r="AA129" s="145"/>
      <c r="AB129" s="145"/>
      <c r="AC129" s="145"/>
      <c r="AD129" s="145"/>
      <c r="AE129" s="145"/>
      <c r="AJ129" s="144" t="s">
        <v>421</v>
      </c>
    </row>
    <row r="130" spans="3:36" x14ac:dyDescent="0.3">
      <c r="C130" s="145"/>
      <c r="D130" s="145"/>
      <c r="E130" s="145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  <c r="Y130" s="145"/>
      <c r="Z130" s="145"/>
      <c r="AA130" s="145"/>
      <c r="AB130" s="145"/>
      <c r="AC130" s="145"/>
      <c r="AD130" s="145"/>
      <c r="AE130" s="145"/>
    </row>
    <row r="133" spans="3:36" ht="16.5" customHeight="1" x14ac:dyDescent="0.3">
      <c r="D133" s="148" t="s">
        <v>443</v>
      </c>
      <c r="E133" s="145"/>
      <c r="F133" s="145"/>
      <c r="G133" s="145"/>
      <c r="H133" s="145"/>
      <c r="I133" s="145"/>
      <c r="J133" s="145"/>
      <c r="K133" s="145"/>
      <c r="L133" s="145"/>
      <c r="M133" s="145"/>
      <c r="N133" s="145"/>
      <c r="O133" s="145"/>
      <c r="P133" s="149"/>
      <c r="Q133" s="315" t="s">
        <v>444</v>
      </c>
      <c r="R133" s="311"/>
      <c r="S133" s="311"/>
      <c r="T133" s="311"/>
      <c r="U133" s="311"/>
      <c r="V133" s="311"/>
      <c r="W133" s="311"/>
      <c r="X133" s="311"/>
      <c r="Y133" s="311"/>
      <c r="Z133" s="311"/>
    </row>
    <row r="134" spans="3:36" x14ac:dyDescent="0.3">
      <c r="D134" s="151" t="s">
        <v>445</v>
      </c>
      <c r="E134" s="145"/>
      <c r="F134" s="145"/>
      <c r="G134" s="145"/>
      <c r="H134" s="145"/>
      <c r="I134" s="145"/>
      <c r="J134" s="145"/>
      <c r="K134" s="145"/>
      <c r="L134" s="145"/>
      <c r="M134" s="145"/>
      <c r="N134" s="145"/>
      <c r="O134" s="145"/>
      <c r="P134" s="149"/>
      <c r="Q134" s="315"/>
      <c r="R134" s="311"/>
      <c r="S134" s="311"/>
      <c r="T134" s="311"/>
      <c r="U134" s="311"/>
      <c r="V134" s="311"/>
      <c r="W134" s="311"/>
      <c r="X134" s="311"/>
      <c r="Y134" s="311"/>
      <c r="Z134" s="311"/>
    </row>
    <row r="135" spans="3:36" x14ac:dyDescent="0.3">
      <c r="D135" s="148"/>
      <c r="E135" s="145"/>
      <c r="F135" s="145"/>
      <c r="G135" s="145"/>
      <c r="H135" s="145"/>
      <c r="I135" s="145"/>
      <c r="J135" s="145"/>
      <c r="K135" s="145"/>
      <c r="L135" s="145"/>
      <c r="M135" s="145"/>
      <c r="N135" s="145"/>
      <c r="O135" s="145"/>
      <c r="P135" s="149"/>
      <c r="Q135" s="148"/>
      <c r="R135" s="145"/>
      <c r="S135" s="145"/>
      <c r="T135" s="145"/>
      <c r="U135" s="145"/>
      <c r="V135" s="145"/>
      <c r="W135" s="145"/>
      <c r="X135" s="145"/>
      <c r="Y135" s="145"/>
      <c r="Z135" s="145"/>
    </row>
    <row r="136" spans="3:36" ht="16.5" customHeight="1" x14ac:dyDescent="0.3">
      <c r="D136" s="148" t="s">
        <v>425</v>
      </c>
      <c r="E136" s="145"/>
      <c r="F136" s="145"/>
      <c r="G136" s="145"/>
      <c r="H136" s="145"/>
      <c r="I136" s="145"/>
      <c r="J136" s="145"/>
      <c r="K136" s="145"/>
      <c r="L136" s="145"/>
      <c r="M136" s="145"/>
      <c r="N136" s="145"/>
      <c r="O136" s="145"/>
      <c r="P136" s="149"/>
      <c r="Q136" s="315" t="s">
        <v>426</v>
      </c>
      <c r="R136" s="311"/>
      <c r="S136" s="311"/>
      <c r="T136" s="311"/>
      <c r="U136" s="311"/>
      <c r="V136" s="311"/>
      <c r="W136" s="311"/>
      <c r="X136" s="311"/>
      <c r="Y136" s="311"/>
      <c r="Z136" s="311"/>
    </row>
    <row r="137" spans="3:36" x14ac:dyDescent="0.3">
      <c r="D137" s="151" t="s">
        <v>428</v>
      </c>
      <c r="E137" s="145"/>
      <c r="F137" s="145"/>
      <c r="G137" s="145"/>
      <c r="H137" s="145"/>
      <c r="I137" s="145"/>
      <c r="J137" s="145"/>
      <c r="K137" s="145"/>
      <c r="L137" s="145"/>
      <c r="M137" s="145"/>
      <c r="N137" s="145"/>
      <c r="O137" s="145"/>
      <c r="P137" s="149"/>
      <c r="Q137" s="315"/>
      <c r="R137" s="311"/>
      <c r="S137" s="311"/>
      <c r="T137" s="311"/>
      <c r="U137" s="311"/>
      <c r="V137" s="311"/>
      <c r="W137" s="311"/>
      <c r="X137" s="311"/>
      <c r="Y137" s="311"/>
      <c r="Z137" s="311"/>
    </row>
    <row r="138" spans="3:36" x14ac:dyDescent="0.3">
      <c r="D138" s="148"/>
      <c r="E138" s="145"/>
      <c r="F138" s="145"/>
      <c r="G138" s="145"/>
      <c r="H138" s="145"/>
      <c r="I138" s="145"/>
      <c r="J138" s="145"/>
      <c r="K138" s="145"/>
      <c r="L138" s="145"/>
      <c r="M138" s="145"/>
      <c r="N138" s="145"/>
      <c r="O138" s="145"/>
      <c r="P138" s="149"/>
      <c r="Q138" s="148"/>
      <c r="R138" s="145"/>
      <c r="S138" s="145"/>
      <c r="T138" s="145"/>
      <c r="U138" s="145"/>
      <c r="V138" s="145"/>
      <c r="W138" s="145"/>
      <c r="X138" s="145"/>
      <c r="Y138" s="145"/>
      <c r="Z138" s="145"/>
    </row>
    <row r="139" spans="3:36" ht="16.5" customHeight="1" x14ac:dyDescent="0.3">
      <c r="D139" s="148" t="s">
        <v>430</v>
      </c>
      <c r="E139" s="145"/>
      <c r="F139" s="145"/>
      <c r="G139" s="145"/>
      <c r="H139" s="145"/>
      <c r="I139" s="145"/>
      <c r="J139" s="145"/>
      <c r="K139" s="145"/>
      <c r="L139" s="145"/>
      <c r="M139" s="145"/>
      <c r="N139" s="145"/>
      <c r="O139" s="145"/>
      <c r="P139" s="149"/>
      <c r="Q139" s="315" t="s">
        <v>431</v>
      </c>
      <c r="R139" s="311"/>
      <c r="S139" s="311"/>
      <c r="T139" s="311"/>
      <c r="U139" s="311"/>
      <c r="V139" s="311"/>
      <c r="W139" s="311"/>
      <c r="X139" s="311"/>
      <c r="Y139" s="311"/>
      <c r="Z139" s="311"/>
    </row>
    <row r="140" spans="3:36" x14ac:dyDescent="0.3">
      <c r="D140" s="151" t="s">
        <v>433</v>
      </c>
      <c r="E140" s="145"/>
      <c r="F140" s="145"/>
      <c r="G140" s="145"/>
      <c r="H140" s="145"/>
      <c r="I140" s="145"/>
      <c r="J140" s="145"/>
      <c r="K140" s="145"/>
      <c r="L140" s="145"/>
      <c r="M140" s="145"/>
      <c r="N140" s="145"/>
      <c r="O140" s="145"/>
      <c r="P140" s="149"/>
      <c r="Q140" s="315"/>
      <c r="R140" s="311"/>
      <c r="S140" s="311"/>
      <c r="T140" s="311"/>
      <c r="U140" s="311"/>
      <c r="V140" s="311"/>
      <c r="W140" s="311"/>
      <c r="X140" s="311"/>
      <c r="Y140" s="311"/>
      <c r="Z140" s="311"/>
    </row>
  </sheetData>
  <mergeCells count="55">
    <mergeCell ref="F2:AF2"/>
    <mergeCell ref="R21:AA21"/>
    <mergeCell ref="E12:AE13"/>
    <mergeCell ref="E19:Q19"/>
    <mergeCell ref="R19:AA19"/>
    <mergeCell ref="AB19:AE19"/>
    <mergeCell ref="F3:AF3"/>
    <mergeCell ref="F4:AF4"/>
    <mergeCell ref="C7:AE7"/>
    <mergeCell ref="R22:AA22"/>
    <mergeCell ref="R24:AA24"/>
    <mergeCell ref="R25:AA25"/>
    <mergeCell ref="BG88:BR89"/>
    <mergeCell ref="F89:AF89"/>
    <mergeCell ref="F87:AF87"/>
    <mergeCell ref="F88:AF88"/>
    <mergeCell ref="Z50:AE50"/>
    <mergeCell ref="Z51:AE51"/>
    <mergeCell ref="Z48:AE48"/>
    <mergeCell ref="AA46:AE46"/>
    <mergeCell ref="R32:AA32"/>
    <mergeCell ref="D38:X38"/>
    <mergeCell ref="D39:X39"/>
    <mergeCell ref="D40:X40"/>
    <mergeCell ref="R27:AA27"/>
    <mergeCell ref="AU104:BF105"/>
    <mergeCell ref="R107:AA108"/>
    <mergeCell ref="AU107:BF108"/>
    <mergeCell ref="Q139:Z140"/>
    <mergeCell ref="D112:AE113"/>
    <mergeCell ref="AU115:BG116"/>
    <mergeCell ref="C119:AE119"/>
    <mergeCell ref="Q133:Z134"/>
    <mergeCell ref="Q136:Z137"/>
    <mergeCell ref="E96:AE97"/>
    <mergeCell ref="R104:AA105"/>
    <mergeCell ref="E102:Q102"/>
    <mergeCell ref="R102:AA102"/>
    <mergeCell ref="AB102:AE102"/>
    <mergeCell ref="E27:Q27"/>
    <mergeCell ref="BF24:BH24"/>
    <mergeCell ref="BF25:BG25"/>
    <mergeCell ref="C92:AE92"/>
    <mergeCell ref="Z56:AE56"/>
    <mergeCell ref="R29:AA29"/>
    <mergeCell ref="BC48:BF48"/>
    <mergeCell ref="Z54:AE54"/>
    <mergeCell ref="BD50:BG50"/>
    <mergeCell ref="Z55:AE55"/>
    <mergeCell ref="R28:AA28"/>
    <mergeCell ref="R30:AA30"/>
    <mergeCell ref="E29:Q29"/>
    <mergeCell ref="E32:Q32"/>
    <mergeCell ref="R34:AA34"/>
    <mergeCell ref="E30:Q30"/>
  </mergeCells>
  <pageMargins left="0.7" right="0.7" top="0.75" bottom="0.75" header="0.3" footer="0.3"/>
  <pageSetup paperSize="5" scale="80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517"/>
  <sheetViews>
    <sheetView zoomScale="85" zoomScaleNormal="85" zoomScaleSheetLayoutView="100" workbookViewId="0">
      <selection activeCell="D4" sqref="D4"/>
    </sheetView>
  </sheetViews>
  <sheetFormatPr defaultRowHeight="15" x14ac:dyDescent="0.25"/>
  <cols>
    <col min="1" max="1" width="5.28515625" customWidth="1"/>
    <col min="2" max="2" width="32.28515625" customWidth="1"/>
    <col min="3" max="3" width="5.28515625" customWidth="1"/>
    <col min="4" max="4" width="4.85546875" customWidth="1"/>
    <col min="5" max="5" width="3.85546875" customWidth="1"/>
    <col min="6" max="6" width="4.85546875" customWidth="1"/>
    <col min="7" max="7" width="8" customWidth="1"/>
    <col min="8" max="8" width="5" customWidth="1"/>
    <col min="9" max="9" width="8.42578125" customWidth="1"/>
    <col min="10" max="10" width="17.7109375" customWidth="1"/>
    <col min="19" max="19" width="9.7109375" bestFit="1" customWidth="1"/>
  </cols>
  <sheetData>
    <row r="1" spans="1:19" ht="21" x14ac:dyDescent="0.35">
      <c r="A1" s="347" t="s">
        <v>3</v>
      </c>
      <c r="B1" s="347"/>
      <c r="C1" s="347"/>
      <c r="D1" s="347"/>
      <c r="E1" s="347"/>
      <c r="F1" s="347"/>
      <c r="G1" s="347"/>
      <c r="H1" s="347"/>
      <c r="I1" s="347"/>
      <c r="J1" s="347"/>
    </row>
    <row r="2" spans="1:19" ht="32.25" customHeight="1" x14ac:dyDescent="0.3">
      <c r="A2" s="135"/>
      <c r="B2" s="142" t="s">
        <v>189</v>
      </c>
      <c r="C2" s="165" t="s">
        <v>118</v>
      </c>
      <c r="D2" s="274" t="s">
        <v>656</v>
      </c>
      <c r="E2" s="139"/>
      <c r="F2" s="202"/>
      <c r="G2" s="202"/>
      <c r="H2" s="139"/>
      <c r="I2" s="139"/>
      <c r="J2" s="142"/>
      <c r="K2" s="139"/>
      <c r="N2" s="4"/>
    </row>
    <row r="3" spans="1:19" ht="16.5" customHeight="1" x14ac:dyDescent="0.3">
      <c r="A3" s="135"/>
      <c r="B3" s="165"/>
      <c r="C3" s="165"/>
      <c r="D3" s="203" t="s">
        <v>654</v>
      </c>
      <c r="E3" s="202"/>
      <c r="F3" s="202"/>
      <c r="G3" s="202"/>
      <c r="H3" s="139"/>
      <c r="I3" s="139"/>
      <c r="J3" s="142"/>
      <c r="K3" s="139"/>
      <c r="N3" s="4"/>
    </row>
    <row r="4" spans="1:19" ht="16.5" customHeight="1" x14ac:dyDescent="0.3">
      <c r="A4" s="135"/>
      <c r="B4" s="142"/>
      <c r="C4" s="142"/>
      <c r="D4" s="203" t="s">
        <v>655</v>
      </c>
      <c r="E4" s="202"/>
      <c r="F4" s="202"/>
      <c r="G4" s="202"/>
      <c r="H4" s="139"/>
      <c r="I4" s="139"/>
      <c r="J4" s="142"/>
      <c r="K4" s="139"/>
      <c r="N4" s="4"/>
    </row>
    <row r="5" spans="1:19" ht="16.5" customHeight="1" x14ac:dyDescent="0.3">
      <c r="A5" s="135"/>
      <c r="B5" s="142"/>
      <c r="C5" s="142"/>
      <c r="D5" s="203"/>
      <c r="E5" s="202"/>
      <c r="F5" s="202"/>
      <c r="G5" s="202"/>
      <c r="H5" s="139"/>
      <c r="I5" s="142"/>
      <c r="J5" s="142"/>
      <c r="K5" s="139"/>
      <c r="N5" s="4"/>
    </row>
    <row r="6" spans="1:19" ht="19.5" customHeight="1" x14ac:dyDescent="0.3">
      <c r="A6" s="135"/>
      <c r="B6" s="142" t="s">
        <v>190</v>
      </c>
      <c r="C6" s="142" t="s">
        <v>118</v>
      </c>
      <c r="D6" s="202" t="s">
        <v>657</v>
      </c>
      <c r="E6" s="202"/>
      <c r="F6" s="202"/>
      <c r="G6" s="202"/>
      <c r="H6" s="139"/>
      <c r="I6" s="142"/>
      <c r="J6" s="142"/>
      <c r="K6" s="139"/>
      <c r="L6" s="135"/>
      <c r="N6" s="4"/>
      <c r="S6" s="275">
        <v>44797</v>
      </c>
    </row>
    <row r="7" spans="1:19" ht="19.5" customHeight="1" x14ac:dyDescent="0.3">
      <c r="A7" s="135"/>
      <c r="B7" s="204" t="s">
        <v>123</v>
      </c>
      <c r="C7" s="142" t="s">
        <v>118</v>
      </c>
      <c r="D7" s="205" t="s">
        <v>658</v>
      </c>
      <c r="E7" s="142"/>
      <c r="F7" s="142"/>
      <c r="G7" s="142"/>
      <c r="H7" s="142"/>
      <c r="I7" s="142"/>
      <c r="J7" s="142"/>
      <c r="K7" s="139"/>
      <c r="L7" s="135"/>
      <c r="N7" s="4"/>
      <c r="O7" s="138" t="s">
        <v>405</v>
      </c>
    </row>
    <row r="8" spans="1:19" ht="19.5" customHeight="1" x14ac:dyDescent="0.3">
      <c r="A8" s="135"/>
      <c r="B8" s="204" t="s">
        <v>124</v>
      </c>
      <c r="C8" s="142" t="s">
        <v>118</v>
      </c>
      <c r="D8" s="205" t="str">
        <f>D7</f>
        <v>13 Oktober 2022</v>
      </c>
      <c r="E8" s="142"/>
      <c r="F8" s="142"/>
      <c r="G8" s="142"/>
      <c r="H8" s="142"/>
      <c r="I8" s="142"/>
      <c r="J8" s="142"/>
      <c r="K8" s="139"/>
      <c r="L8" s="135"/>
      <c r="N8" s="4"/>
      <c r="O8" s="138" t="s">
        <v>445</v>
      </c>
    </row>
    <row r="9" spans="1:19" ht="30" customHeight="1" x14ac:dyDescent="0.3">
      <c r="A9" s="135"/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5"/>
      <c r="N9" s="4"/>
      <c r="P9" s="5"/>
    </row>
    <row r="10" spans="1:19" ht="52.5" customHeight="1" x14ac:dyDescent="0.3">
      <c r="A10" s="206" t="s">
        <v>8</v>
      </c>
      <c r="B10" s="206" t="s">
        <v>9</v>
      </c>
      <c r="C10" s="348" t="s">
        <v>10</v>
      </c>
      <c r="D10" s="348"/>
      <c r="E10" s="348"/>
      <c r="F10" s="348" t="s">
        <v>11</v>
      </c>
      <c r="G10" s="348"/>
      <c r="H10" s="348" t="s">
        <v>12</v>
      </c>
      <c r="I10" s="348"/>
      <c r="J10" s="206" t="s">
        <v>13</v>
      </c>
      <c r="K10" s="139"/>
      <c r="L10" s="135"/>
      <c r="N10" s="188"/>
      <c r="R10" s="5"/>
    </row>
    <row r="11" spans="1:19" ht="52.5" hidden="1" customHeight="1" x14ac:dyDescent="0.3">
      <c r="A11" s="221" t="s">
        <v>14</v>
      </c>
      <c r="B11" s="234" t="s">
        <v>558</v>
      </c>
      <c r="C11" s="346">
        <v>100000</v>
      </c>
      <c r="D11" s="346"/>
      <c r="E11" s="346"/>
      <c r="F11" s="346">
        <v>150000</v>
      </c>
      <c r="G11" s="346"/>
      <c r="H11" s="346"/>
      <c r="I11" s="346"/>
      <c r="J11" s="207" t="s">
        <v>14</v>
      </c>
      <c r="K11" s="139"/>
      <c r="L11" s="135"/>
      <c r="N11" s="188"/>
      <c r="R11" s="116"/>
    </row>
    <row r="12" spans="1:19" ht="51.6" customHeight="1" x14ac:dyDescent="0.3">
      <c r="A12" s="221" t="s">
        <v>14</v>
      </c>
      <c r="B12" s="136" t="s">
        <v>497</v>
      </c>
      <c r="C12" s="346">
        <v>305000</v>
      </c>
      <c r="D12" s="346"/>
      <c r="E12" s="346"/>
      <c r="F12" s="346">
        <v>330000</v>
      </c>
      <c r="G12" s="346"/>
      <c r="H12" s="346">
        <f>C12+F12</f>
        <v>635000</v>
      </c>
      <c r="I12" s="346"/>
      <c r="J12" s="207" t="s">
        <v>14</v>
      </c>
      <c r="K12" s="139"/>
      <c r="L12" s="135"/>
      <c r="N12" s="5"/>
      <c r="Q12" s="5"/>
      <c r="R12" s="172" t="s">
        <v>539</v>
      </c>
    </row>
    <row r="13" spans="1:19" ht="51.6" hidden="1" customHeight="1" x14ac:dyDescent="0.3">
      <c r="A13" s="221">
        <v>2</v>
      </c>
      <c r="B13" s="281" t="s">
        <v>645</v>
      </c>
      <c r="C13" s="346">
        <f>C12</f>
        <v>305000</v>
      </c>
      <c r="D13" s="346"/>
      <c r="E13" s="346"/>
      <c r="F13" s="346">
        <f>F12</f>
        <v>330000</v>
      </c>
      <c r="G13" s="346"/>
      <c r="H13" s="346"/>
      <c r="I13" s="346"/>
      <c r="J13" s="207" t="s">
        <v>18</v>
      </c>
      <c r="K13" s="139"/>
      <c r="L13" s="135"/>
      <c r="N13" s="5"/>
      <c r="Q13" s="116"/>
    </row>
    <row r="14" spans="1:19" ht="51.6" hidden="1" customHeight="1" x14ac:dyDescent="0.25">
      <c r="A14" s="194">
        <v>3</v>
      </c>
      <c r="B14" s="281" t="s">
        <v>478</v>
      </c>
      <c r="C14" s="349">
        <f>C13</f>
        <v>305000</v>
      </c>
      <c r="D14" s="350"/>
      <c r="E14" s="351"/>
      <c r="F14" s="349">
        <f>F13</f>
        <v>330000</v>
      </c>
      <c r="G14" s="351"/>
      <c r="H14" s="349"/>
      <c r="I14" s="351"/>
      <c r="J14" s="207" t="s">
        <v>22</v>
      </c>
      <c r="K14" s="185"/>
      <c r="L14" s="185"/>
      <c r="M14" s="185"/>
      <c r="N14" s="271"/>
      <c r="Q14" s="116"/>
    </row>
    <row r="15" spans="1:19" ht="51.6" hidden="1" customHeight="1" x14ac:dyDescent="0.25">
      <c r="A15" s="194">
        <v>4</v>
      </c>
      <c r="B15" s="281" t="s">
        <v>648</v>
      </c>
      <c r="C15" s="349">
        <f>C14</f>
        <v>305000</v>
      </c>
      <c r="D15" s="350"/>
      <c r="E15" s="351"/>
      <c r="F15" s="349">
        <f>F14</f>
        <v>330000</v>
      </c>
      <c r="G15" s="351"/>
      <c r="H15" s="349"/>
      <c r="I15" s="351"/>
      <c r="J15" s="207" t="s">
        <v>37</v>
      </c>
      <c r="K15" s="185"/>
      <c r="L15" s="185"/>
      <c r="M15" s="185"/>
      <c r="N15" s="271"/>
      <c r="Q15" s="116"/>
    </row>
    <row r="16" spans="1:19" ht="51.6" hidden="1" customHeight="1" x14ac:dyDescent="0.3">
      <c r="A16" s="194">
        <v>5</v>
      </c>
      <c r="B16" s="258" t="s">
        <v>648</v>
      </c>
      <c r="C16" s="349">
        <f>C13</f>
        <v>305000</v>
      </c>
      <c r="D16" s="350"/>
      <c r="E16" s="351"/>
      <c r="F16" s="349">
        <f>F13</f>
        <v>330000</v>
      </c>
      <c r="G16" s="351"/>
      <c r="H16" s="349"/>
      <c r="I16" s="351"/>
      <c r="J16" s="207" t="s">
        <v>48</v>
      </c>
      <c r="K16" s="139"/>
      <c r="L16" s="135"/>
      <c r="N16" s="5"/>
      <c r="Q16" s="116"/>
    </row>
    <row r="17" spans="1:14" ht="27" customHeight="1" x14ac:dyDescent="0.3">
      <c r="A17" s="195"/>
      <c r="B17" s="208" t="s">
        <v>0</v>
      </c>
      <c r="C17" s="352"/>
      <c r="D17" s="353"/>
      <c r="E17" s="354"/>
      <c r="F17" s="355"/>
      <c r="G17" s="356"/>
      <c r="H17" s="357">
        <f>SUM(H12:I15)</f>
        <v>635000</v>
      </c>
      <c r="I17" s="358"/>
      <c r="J17" s="209"/>
      <c r="K17" s="139"/>
      <c r="L17" s="135"/>
      <c r="N17" s="5" t="s">
        <v>26</v>
      </c>
    </row>
    <row r="18" spans="1:14" ht="19.5" customHeight="1" x14ac:dyDescent="0.3">
      <c r="A18" s="186"/>
      <c r="B18" s="139"/>
      <c r="C18" s="139"/>
      <c r="D18" s="139"/>
      <c r="E18" s="139"/>
      <c r="F18" s="139"/>
      <c r="G18" s="139"/>
      <c r="H18" s="139"/>
      <c r="I18" s="139"/>
      <c r="J18" s="139"/>
      <c r="K18" s="139"/>
      <c r="L18" s="135"/>
      <c r="N18" s="4" t="s">
        <v>30</v>
      </c>
    </row>
    <row r="19" spans="1:14" ht="16.5" x14ac:dyDescent="0.3">
      <c r="A19" s="186"/>
      <c r="B19" s="139"/>
      <c r="C19" s="139"/>
      <c r="D19" s="139"/>
      <c r="E19" s="139"/>
      <c r="F19" s="139"/>
      <c r="G19" s="139"/>
      <c r="H19" s="359" t="s">
        <v>372</v>
      </c>
      <c r="I19" s="359"/>
      <c r="J19" s="280" t="s">
        <v>659</v>
      </c>
      <c r="K19" s="139"/>
      <c r="L19" s="135"/>
      <c r="N19" s="4" t="s">
        <v>25</v>
      </c>
    </row>
    <row r="20" spans="1:14" ht="6.75" customHeight="1" x14ac:dyDescent="0.3">
      <c r="A20" s="186"/>
      <c r="B20" s="139"/>
      <c r="C20" s="139"/>
      <c r="D20" s="139"/>
      <c r="E20" s="139"/>
      <c r="F20" s="139"/>
      <c r="G20" s="139"/>
      <c r="H20" s="210"/>
      <c r="I20" s="210"/>
      <c r="J20" s="205"/>
      <c r="K20" s="139"/>
      <c r="L20" s="135"/>
      <c r="N20" s="196"/>
    </row>
    <row r="21" spans="1:14" ht="16.5" x14ac:dyDescent="0.3">
      <c r="A21" s="135"/>
      <c r="B21" s="211" t="s">
        <v>604</v>
      </c>
      <c r="C21" s="139"/>
      <c r="D21" s="139"/>
      <c r="E21" s="359" t="s">
        <v>457</v>
      </c>
      <c r="F21" s="359"/>
      <c r="G21" s="359"/>
      <c r="H21" s="359"/>
      <c r="I21" s="359"/>
      <c r="J21" s="359"/>
      <c r="K21" s="139"/>
      <c r="L21" s="135"/>
    </row>
    <row r="22" spans="1:14" ht="16.5" x14ac:dyDescent="0.3">
      <c r="A22" s="135"/>
      <c r="B22" s="211" t="s">
        <v>459</v>
      </c>
      <c r="C22" s="139"/>
      <c r="D22" s="139"/>
      <c r="E22" s="359" t="s">
        <v>458</v>
      </c>
      <c r="F22" s="359"/>
      <c r="G22" s="359"/>
      <c r="H22" s="359"/>
      <c r="I22" s="359"/>
      <c r="J22" s="359"/>
      <c r="K22" s="139"/>
      <c r="L22" s="135"/>
    </row>
    <row r="23" spans="1:14" ht="18.75" x14ac:dyDescent="0.3">
      <c r="A23" s="135"/>
      <c r="B23" s="166"/>
      <c r="C23" s="139"/>
      <c r="D23" s="139"/>
      <c r="E23" s="139"/>
      <c r="F23" s="139"/>
      <c r="G23" s="139"/>
      <c r="H23" s="139"/>
      <c r="I23" s="139"/>
      <c r="J23" s="139"/>
      <c r="K23" s="139"/>
      <c r="L23" s="135"/>
    </row>
    <row r="24" spans="1:14" ht="16.5" x14ac:dyDescent="0.3">
      <c r="A24" s="135"/>
      <c r="B24" s="139"/>
      <c r="C24" s="139"/>
      <c r="D24" s="139"/>
      <c r="E24" s="139"/>
      <c r="F24" s="139"/>
      <c r="G24" s="139"/>
      <c r="H24" s="139"/>
      <c r="I24" s="139"/>
      <c r="J24" s="139"/>
      <c r="K24" s="139"/>
      <c r="L24" s="135"/>
      <c r="N24" s="133" t="s">
        <v>458</v>
      </c>
    </row>
    <row r="25" spans="1:14" ht="0.75" customHeight="1" x14ac:dyDescent="0.3">
      <c r="A25" s="135"/>
      <c r="B25" s="139"/>
      <c r="C25" s="139"/>
      <c r="D25" s="139"/>
      <c r="E25" s="139"/>
      <c r="F25" s="139"/>
      <c r="G25" s="139"/>
      <c r="H25" s="139"/>
      <c r="I25" s="139"/>
      <c r="J25" s="139"/>
      <c r="K25" s="139"/>
      <c r="L25" s="135"/>
    </row>
    <row r="26" spans="1:14" ht="16.5" x14ac:dyDescent="0.3">
      <c r="A26" s="135"/>
      <c r="B26" s="212" t="s">
        <v>460</v>
      </c>
      <c r="C26" s="139"/>
      <c r="D26" s="139"/>
      <c r="E26" s="360" t="s">
        <v>23</v>
      </c>
      <c r="F26" s="360"/>
      <c r="G26" s="360"/>
      <c r="H26" s="360"/>
      <c r="I26" s="360"/>
      <c r="J26" s="360"/>
      <c r="K26" s="139"/>
      <c r="L26" s="135"/>
    </row>
    <row r="27" spans="1:14" ht="16.5" x14ac:dyDescent="0.3">
      <c r="A27" s="135"/>
      <c r="B27" s="210" t="s">
        <v>461</v>
      </c>
      <c r="C27" s="139"/>
      <c r="D27" s="139"/>
      <c r="E27" s="359" t="s">
        <v>366</v>
      </c>
      <c r="F27" s="359"/>
      <c r="G27" s="359"/>
      <c r="H27" s="359"/>
      <c r="I27" s="359"/>
      <c r="J27" s="359"/>
      <c r="K27" s="139"/>
      <c r="L27" s="135"/>
    </row>
    <row r="28" spans="1:14" ht="16.5" x14ac:dyDescent="0.3">
      <c r="A28" s="135"/>
      <c r="B28" s="135"/>
      <c r="C28" s="135"/>
      <c r="D28" s="135"/>
      <c r="E28" s="135"/>
      <c r="F28" s="135"/>
      <c r="G28" s="135"/>
      <c r="H28" s="135"/>
      <c r="I28" s="135"/>
      <c r="J28" s="135"/>
      <c r="K28" s="135"/>
      <c r="L28" s="135"/>
    </row>
    <row r="29" spans="1:14" ht="16.5" x14ac:dyDescent="0.3">
      <c r="A29" s="135"/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</row>
    <row r="30" spans="1:14" ht="18.75" x14ac:dyDescent="0.3">
      <c r="A30" s="193"/>
      <c r="B30" s="193"/>
      <c r="C30" s="193"/>
      <c r="D30" s="193"/>
      <c r="E30" s="193"/>
      <c r="F30" s="193"/>
      <c r="G30" s="193"/>
      <c r="H30" s="193"/>
      <c r="I30" s="193"/>
      <c r="J30" s="193"/>
      <c r="K30" s="193"/>
      <c r="L30" s="193"/>
    </row>
    <row r="31" spans="1:14" ht="18.75" x14ac:dyDescent="0.3">
      <c r="A31" s="193"/>
      <c r="B31" s="193"/>
      <c r="C31" s="193"/>
      <c r="D31" s="193"/>
      <c r="E31" s="193"/>
      <c r="F31" s="193"/>
      <c r="G31" s="193"/>
      <c r="H31" s="193"/>
      <c r="I31" s="193"/>
      <c r="J31" s="193"/>
      <c r="K31" s="193"/>
      <c r="L31" s="193"/>
    </row>
    <row r="32" spans="1:14" ht="18.75" x14ac:dyDescent="0.3">
      <c r="A32" s="193"/>
      <c r="B32" s="193"/>
      <c r="C32" s="193"/>
      <c r="D32" s="193"/>
      <c r="E32" s="193"/>
      <c r="F32" s="193"/>
      <c r="G32" s="193"/>
      <c r="H32" s="193"/>
      <c r="I32" s="193"/>
      <c r="J32" s="193"/>
      <c r="K32" s="193"/>
      <c r="L32" s="193"/>
    </row>
    <row r="33" spans="1:16" ht="18.75" x14ac:dyDescent="0.3">
      <c r="A33" s="193"/>
      <c r="B33" s="193"/>
      <c r="C33" s="193"/>
      <c r="D33" s="193"/>
      <c r="E33" s="193"/>
      <c r="F33" s="193"/>
      <c r="G33" s="193"/>
      <c r="H33" s="193"/>
      <c r="I33" s="193"/>
      <c r="J33" s="193"/>
      <c r="K33" s="193"/>
      <c r="L33" s="193"/>
    </row>
    <row r="34" spans="1:16" ht="18.75" x14ac:dyDescent="0.3">
      <c r="A34" s="193"/>
      <c r="B34" s="193"/>
      <c r="C34" s="193"/>
      <c r="D34" s="193"/>
      <c r="E34" s="193"/>
      <c r="F34" s="193"/>
      <c r="G34" s="193"/>
      <c r="H34" s="193"/>
      <c r="I34" s="193"/>
      <c r="J34" s="193"/>
      <c r="K34" s="193"/>
      <c r="L34" s="193"/>
      <c r="M34" s="116"/>
      <c r="O34" s="2"/>
      <c r="P34" s="114"/>
    </row>
    <row r="35" spans="1:16" ht="18.75" x14ac:dyDescent="0.3">
      <c r="A35" s="193"/>
      <c r="B35" s="193"/>
      <c r="C35" s="193"/>
      <c r="D35" s="193"/>
      <c r="E35" s="193"/>
      <c r="F35" s="193"/>
      <c r="G35" s="193"/>
      <c r="H35" s="193"/>
      <c r="I35" s="193"/>
      <c r="J35" s="193"/>
      <c r="K35" s="193"/>
      <c r="L35" s="193"/>
      <c r="M35" s="116"/>
      <c r="O35" s="2"/>
      <c r="P35" s="114"/>
    </row>
    <row r="36" spans="1:16" ht="18.75" x14ac:dyDescent="0.3">
      <c r="A36" s="193"/>
      <c r="B36" s="193"/>
      <c r="C36" s="193"/>
      <c r="D36" s="193"/>
      <c r="E36" s="193"/>
      <c r="F36" s="193"/>
      <c r="G36" s="193"/>
      <c r="H36" s="193"/>
      <c r="I36" s="193"/>
      <c r="J36" s="193"/>
      <c r="K36" s="193"/>
      <c r="L36" s="193"/>
      <c r="M36" s="116"/>
      <c r="O36" s="2"/>
      <c r="P36" s="114"/>
    </row>
    <row r="37" spans="1:16" x14ac:dyDescent="0.25">
      <c r="M37" s="116"/>
      <c r="O37" s="2"/>
      <c r="P37" s="114"/>
    </row>
    <row r="38" spans="1:16" x14ac:dyDescent="0.25">
      <c r="M38" s="116"/>
      <c r="O38" s="2"/>
      <c r="P38" s="114"/>
    </row>
    <row r="39" spans="1:16" x14ac:dyDescent="0.25">
      <c r="M39" s="116"/>
      <c r="O39" s="2"/>
      <c r="P39" s="114"/>
    </row>
    <row r="40" spans="1:16" x14ac:dyDescent="0.25">
      <c r="M40" s="116"/>
      <c r="O40" s="2"/>
      <c r="P40" s="114"/>
    </row>
    <row r="41" spans="1:16" x14ac:dyDescent="0.25">
      <c r="M41" s="116"/>
      <c r="O41" s="2"/>
      <c r="P41" s="114"/>
    </row>
    <row r="42" spans="1:16" x14ac:dyDescent="0.25">
      <c r="M42" s="116"/>
      <c r="O42" s="2"/>
      <c r="P42" s="114"/>
    </row>
    <row r="43" spans="1:16" x14ac:dyDescent="0.25">
      <c r="M43" s="116"/>
      <c r="O43" s="2"/>
      <c r="P43" s="114"/>
    </row>
    <row r="44" spans="1:16" x14ac:dyDescent="0.25">
      <c r="M44" s="116"/>
      <c r="O44" s="2"/>
      <c r="P44" s="114"/>
    </row>
    <row r="45" spans="1:16" x14ac:dyDescent="0.25">
      <c r="M45" s="116"/>
      <c r="O45" s="2"/>
      <c r="P45" s="114"/>
    </row>
    <row r="46" spans="1:16" x14ac:dyDescent="0.25">
      <c r="M46" s="116"/>
      <c r="O46" s="2"/>
      <c r="P46" s="114"/>
    </row>
    <row r="47" spans="1:16" x14ac:dyDescent="0.25">
      <c r="M47" s="116"/>
      <c r="O47" s="2"/>
      <c r="P47" s="114"/>
    </row>
    <row r="48" spans="1:16" x14ac:dyDescent="0.25">
      <c r="M48" s="116"/>
      <c r="O48" s="2"/>
      <c r="P48" s="114"/>
    </row>
    <row r="49" spans="1:16" x14ac:dyDescent="0.25">
      <c r="M49" s="116"/>
      <c r="O49" s="2"/>
      <c r="P49" s="114"/>
    </row>
    <row r="50" spans="1:16" x14ac:dyDescent="0.25">
      <c r="M50" s="116"/>
      <c r="O50" s="2"/>
      <c r="P50" s="114"/>
    </row>
    <row r="51" spans="1:16" x14ac:dyDescent="0.25">
      <c r="M51" s="116"/>
      <c r="O51" s="2"/>
      <c r="P51" s="114"/>
    </row>
    <row r="52" spans="1:16" x14ac:dyDescent="0.25">
      <c r="M52" s="116"/>
      <c r="O52" s="2"/>
      <c r="P52" s="114"/>
    </row>
    <row r="53" spans="1:16" x14ac:dyDescent="0.25">
      <c r="M53" s="116"/>
      <c r="O53" s="2"/>
      <c r="P53" s="114"/>
    </row>
    <row r="54" spans="1:16" x14ac:dyDescent="0.25">
      <c r="M54" s="116"/>
      <c r="O54" s="2"/>
      <c r="P54" s="114"/>
    </row>
    <row r="55" spans="1:16" x14ac:dyDescent="0.25">
      <c r="M55" s="116"/>
      <c r="O55" s="2"/>
      <c r="P55" s="114"/>
    </row>
    <row r="56" spans="1:16" x14ac:dyDescent="0.25">
      <c r="M56" s="116"/>
      <c r="O56" s="2"/>
      <c r="P56" s="114"/>
    </row>
    <row r="57" spans="1:16" x14ac:dyDescent="0.25">
      <c r="M57" s="116"/>
      <c r="O57" s="2"/>
      <c r="P57" s="114"/>
    </row>
    <row r="58" spans="1:16" x14ac:dyDescent="0.25">
      <c r="M58" s="116"/>
      <c r="O58" s="2"/>
      <c r="P58" s="114"/>
    </row>
    <row r="59" spans="1:16" x14ac:dyDescent="0.25">
      <c r="M59" s="116"/>
      <c r="O59" s="2"/>
      <c r="P59" s="114"/>
    </row>
    <row r="60" spans="1:16" x14ac:dyDescent="0.25">
      <c r="M60" s="116"/>
      <c r="O60" s="2"/>
      <c r="P60" s="114"/>
    </row>
    <row r="62" spans="1:16" x14ac:dyDescent="0.25">
      <c r="F62" t="s">
        <v>356</v>
      </c>
    </row>
    <row r="63" spans="1:16" ht="15.75" x14ac:dyDescent="0.25">
      <c r="A63" s="323" t="s">
        <v>3</v>
      </c>
      <c r="B63" s="323"/>
      <c r="C63" s="323"/>
      <c r="D63" s="323"/>
      <c r="E63" s="323"/>
      <c r="F63" s="323"/>
      <c r="G63" s="323"/>
      <c r="H63" s="323"/>
      <c r="I63" s="323"/>
      <c r="J63" s="323"/>
    </row>
    <row r="64" spans="1:16" ht="28.5" customHeight="1" x14ac:dyDescent="0.25">
      <c r="A64" s="324" t="s">
        <v>136</v>
      </c>
      <c r="B64" s="324"/>
      <c r="C64" s="324"/>
      <c r="D64" s="324"/>
      <c r="E64" s="324"/>
      <c r="F64" s="324"/>
      <c r="G64" s="324"/>
      <c r="H64" s="324"/>
      <c r="I64" s="324"/>
      <c r="J64" s="324"/>
    </row>
    <row r="65" spans="1:12" x14ac:dyDescent="0.25">
      <c r="A65" s="327" t="s">
        <v>137</v>
      </c>
      <c r="B65" s="324"/>
      <c r="C65" s="324"/>
      <c r="D65" s="324"/>
      <c r="E65" s="324"/>
      <c r="F65" s="324"/>
      <c r="G65" s="324"/>
      <c r="H65" s="324"/>
      <c r="I65" s="324"/>
      <c r="J65" s="324"/>
    </row>
    <row r="67" spans="1:12" ht="54.75" customHeight="1" x14ac:dyDescent="0.25">
      <c r="A67" s="6" t="s">
        <v>8</v>
      </c>
      <c r="B67" s="6" t="s">
        <v>9</v>
      </c>
      <c r="C67" s="328" t="s">
        <v>10</v>
      </c>
      <c r="D67" s="329"/>
      <c r="E67" s="330"/>
      <c r="F67" s="331" t="s">
        <v>11</v>
      </c>
      <c r="G67" s="332"/>
      <c r="H67" s="331" t="s">
        <v>12</v>
      </c>
      <c r="I67" s="332"/>
      <c r="J67" s="6" t="s">
        <v>13</v>
      </c>
    </row>
    <row r="68" spans="1:12" ht="54.75" customHeight="1" x14ac:dyDescent="0.25">
      <c r="A68" s="7" t="s">
        <v>14</v>
      </c>
      <c r="B68" s="5" t="s">
        <v>23</v>
      </c>
      <c r="C68" s="325">
        <v>85000</v>
      </c>
      <c r="D68" s="333"/>
      <c r="E68" s="334"/>
      <c r="F68" s="325">
        <v>160000</v>
      </c>
      <c r="G68" s="326"/>
      <c r="H68" s="325">
        <f>C68+F68</f>
        <v>245000</v>
      </c>
      <c r="I68" s="326"/>
      <c r="J68" s="8" t="s">
        <v>16</v>
      </c>
    </row>
    <row r="69" spans="1:12" ht="54.75" customHeight="1" x14ac:dyDescent="0.25">
      <c r="A69" s="7" t="s">
        <v>18</v>
      </c>
      <c r="B69" s="5" t="s">
        <v>7</v>
      </c>
      <c r="C69" s="325">
        <v>85000</v>
      </c>
      <c r="D69" s="333"/>
      <c r="E69" s="334"/>
      <c r="F69" s="325">
        <v>150000</v>
      </c>
      <c r="G69" s="326"/>
      <c r="H69" s="325">
        <f>C69+F69</f>
        <v>235000</v>
      </c>
      <c r="I69" s="326"/>
      <c r="J69" s="8" t="s">
        <v>19</v>
      </c>
      <c r="L69" s="9"/>
    </row>
    <row r="70" spans="1:12" ht="54.75" customHeight="1" x14ac:dyDescent="0.25">
      <c r="A70" s="10" t="s">
        <v>22</v>
      </c>
      <c r="B70" s="5" t="s">
        <v>135</v>
      </c>
      <c r="C70" s="325">
        <v>85000</v>
      </c>
      <c r="D70" s="333"/>
      <c r="E70" s="334"/>
      <c r="F70" s="325">
        <v>150000</v>
      </c>
      <c r="G70" s="326"/>
      <c r="H70" s="325">
        <f>C70+F70</f>
        <v>235000</v>
      </c>
      <c r="I70" s="326"/>
      <c r="J70" s="8" t="s">
        <v>24</v>
      </c>
    </row>
    <row r="71" spans="1:12" ht="54.75" customHeight="1" x14ac:dyDescent="0.25">
      <c r="A71" s="10"/>
      <c r="B71" s="5"/>
      <c r="C71" s="325"/>
      <c r="D71" s="333"/>
      <c r="E71" s="334"/>
      <c r="F71" s="325"/>
      <c r="G71" s="326"/>
      <c r="H71" s="325"/>
      <c r="I71" s="326"/>
      <c r="J71" s="8"/>
    </row>
    <row r="72" spans="1:12" ht="54.75" customHeight="1" x14ac:dyDescent="0.25">
      <c r="A72" s="11" t="s">
        <v>27</v>
      </c>
      <c r="B72" s="12" t="s">
        <v>6</v>
      </c>
      <c r="C72" s="335">
        <v>120000</v>
      </c>
      <c r="D72" s="336"/>
      <c r="E72" s="337"/>
      <c r="F72" s="335">
        <v>200000</v>
      </c>
      <c r="G72" s="338"/>
      <c r="H72" s="335"/>
      <c r="I72" s="338"/>
      <c r="J72" s="13" t="s">
        <v>28</v>
      </c>
    </row>
    <row r="73" spans="1:12" ht="54.75" customHeight="1" x14ac:dyDescent="0.25">
      <c r="A73" s="11" t="s">
        <v>29</v>
      </c>
      <c r="B73" s="12"/>
      <c r="C73" s="335"/>
      <c r="D73" s="336"/>
      <c r="E73" s="337"/>
      <c r="F73" s="335"/>
      <c r="G73" s="338"/>
      <c r="H73" s="335"/>
      <c r="I73" s="338"/>
      <c r="J73" s="13"/>
    </row>
    <row r="74" spans="1:12" ht="24.75" customHeight="1" x14ac:dyDescent="0.25">
      <c r="A74" s="14"/>
      <c r="B74" s="15" t="s">
        <v>0</v>
      </c>
      <c r="C74" s="339"/>
      <c r="D74" s="340"/>
      <c r="E74" s="341"/>
      <c r="F74" s="342"/>
      <c r="G74" s="343"/>
      <c r="H74" s="344">
        <f>SUM(H68:I73)</f>
        <v>715000</v>
      </c>
      <c r="I74" s="345"/>
      <c r="J74" s="16"/>
    </row>
    <row r="75" spans="1:12" x14ac:dyDescent="0.25">
      <c r="A75" s="2"/>
    </row>
    <row r="76" spans="1:12" x14ac:dyDescent="0.25">
      <c r="A76" s="2"/>
      <c r="F76" s="321" t="s">
        <v>138</v>
      </c>
      <c r="G76" s="321"/>
      <c r="H76" s="321"/>
      <c r="I76" s="321"/>
      <c r="J76" s="321"/>
    </row>
    <row r="77" spans="1:12" x14ac:dyDescent="0.25">
      <c r="B77" s="2" t="s">
        <v>31</v>
      </c>
      <c r="F77" s="321" t="s">
        <v>32</v>
      </c>
      <c r="G77" s="321"/>
      <c r="H77" s="321"/>
      <c r="I77" s="321"/>
      <c r="J77" s="321"/>
    </row>
    <row r="78" spans="1:12" x14ac:dyDescent="0.25">
      <c r="B78" s="2" t="s">
        <v>33</v>
      </c>
      <c r="F78" s="321" t="s">
        <v>34</v>
      </c>
      <c r="G78" s="321"/>
      <c r="H78" s="321"/>
      <c r="I78" s="321"/>
      <c r="J78" s="321"/>
    </row>
    <row r="82" spans="1:10" x14ac:dyDescent="0.25">
      <c r="B82" s="3" t="s">
        <v>2</v>
      </c>
      <c r="F82" s="322" t="s">
        <v>1</v>
      </c>
      <c r="G82" s="322"/>
      <c r="H82" s="322"/>
      <c r="I82" s="322"/>
      <c r="J82" s="322"/>
    </row>
    <row r="83" spans="1:10" x14ac:dyDescent="0.25">
      <c r="B83" s="2" t="s">
        <v>35</v>
      </c>
      <c r="F83" s="321" t="s">
        <v>36</v>
      </c>
      <c r="G83" s="321"/>
      <c r="H83" s="321"/>
      <c r="I83" s="321"/>
      <c r="J83" s="321"/>
    </row>
    <row r="93" spans="1:10" ht="15.75" x14ac:dyDescent="0.25">
      <c r="A93" s="323" t="s">
        <v>3</v>
      </c>
      <c r="B93" s="323"/>
      <c r="C93" s="323"/>
      <c r="D93" s="323"/>
      <c r="E93" s="323"/>
      <c r="F93" s="323"/>
      <c r="G93" s="323"/>
      <c r="H93" s="323"/>
      <c r="I93" s="323"/>
      <c r="J93" s="323"/>
    </row>
    <row r="94" spans="1:10" ht="23.25" customHeight="1" x14ac:dyDescent="0.25">
      <c r="A94" s="324" t="s">
        <v>139</v>
      </c>
      <c r="B94" s="324"/>
      <c r="C94" s="324"/>
      <c r="D94" s="324"/>
      <c r="E94" s="324"/>
      <c r="F94" s="324"/>
      <c r="G94" s="324"/>
      <c r="H94" s="324"/>
      <c r="I94" s="324"/>
      <c r="J94" s="324"/>
    </row>
    <row r="95" spans="1:10" x14ac:dyDescent="0.25">
      <c r="A95" s="327" t="s">
        <v>140</v>
      </c>
      <c r="B95" s="324"/>
      <c r="C95" s="324"/>
      <c r="D95" s="324"/>
      <c r="E95" s="324"/>
      <c r="F95" s="324"/>
      <c r="G95" s="324"/>
      <c r="H95" s="324"/>
      <c r="I95" s="324"/>
      <c r="J95" s="324"/>
    </row>
    <row r="97" spans="1:12" ht="53.25" customHeight="1" x14ac:dyDescent="0.25">
      <c r="A97" s="6" t="s">
        <v>8</v>
      </c>
      <c r="B97" s="6" t="s">
        <v>9</v>
      </c>
      <c r="C97" s="328" t="s">
        <v>10</v>
      </c>
      <c r="D97" s="329"/>
      <c r="E97" s="330"/>
      <c r="F97" s="331" t="s">
        <v>11</v>
      </c>
      <c r="G97" s="332"/>
      <c r="H97" s="331" t="s">
        <v>12</v>
      </c>
      <c r="I97" s="332"/>
      <c r="J97" s="6" t="s">
        <v>13</v>
      </c>
    </row>
    <row r="98" spans="1:12" ht="53.25" customHeight="1" x14ac:dyDescent="0.25">
      <c r="A98" s="7" t="s">
        <v>14</v>
      </c>
      <c r="B98" s="5" t="s">
        <v>15</v>
      </c>
      <c r="C98" s="325">
        <v>100000</v>
      </c>
      <c r="D98" s="333"/>
      <c r="E98" s="334"/>
      <c r="F98" s="325">
        <v>350000</v>
      </c>
      <c r="G98" s="326"/>
      <c r="H98" s="325">
        <f>C98+F98</f>
        <v>450000</v>
      </c>
      <c r="I98" s="326"/>
      <c r="J98" s="8" t="s">
        <v>16</v>
      </c>
    </row>
    <row r="99" spans="1:12" ht="53.25" customHeight="1" x14ac:dyDescent="0.25">
      <c r="A99" s="7" t="s">
        <v>18</v>
      </c>
      <c r="B99" s="5" t="s">
        <v>126</v>
      </c>
      <c r="C99" s="325">
        <v>100000</v>
      </c>
      <c r="D99" s="333"/>
      <c r="E99" s="334"/>
      <c r="F99" s="325">
        <v>350000</v>
      </c>
      <c r="G99" s="326"/>
      <c r="H99" s="325">
        <f>C99+F99</f>
        <v>450000</v>
      </c>
      <c r="I99" s="326"/>
      <c r="J99" s="8" t="s">
        <v>19</v>
      </c>
    </row>
    <row r="100" spans="1:12" ht="53.25" customHeight="1" x14ac:dyDescent="0.25">
      <c r="A100" s="10" t="s">
        <v>22</v>
      </c>
      <c r="B100" s="4" t="s">
        <v>141</v>
      </c>
      <c r="C100" s="325">
        <v>100000</v>
      </c>
      <c r="D100" s="333"/>
      <c r="E100" s="334"/>
      <c r="F100" s="325">
        <v>350000</v>
      </c>
      <c r="G100" s="326"/>
      <c r="H100" s="325">
        <f t="shared" ref="H100" si="0">C100+F100</f>
        <v>450000</v>
      </c>
      <c r="I100" s="326"/>
      <c r="J100" s="8" t="s">
        <v>24</v>
      </c>
      <c r="L100" s="9"/>
    </row>
    <row r="101" spans="1:12" ht="53.25" customHeight="1" x14ac:dyDescent="0.25">
      <c r="A101" s="10"/>
      <c r="B101" s="5"/>
      <c r="C101" s="325"/>
      <c r="D101" s="333"/>
      <c r="E101" s="334"/>
      <c r="F101" s="325"/>
      <c r="G101" s="326"/>
      <c r="H101" s="325"/>
      <c r="I101" s="326"/>
      <c r="J101" s="8"/>
    </row>
    <row r="102" spans="1:12" ht="53.25" customHeight="1" x14ac:dyDescent="0.25">
      <c r="A102" s="11" t="s">
        <v>27</v>
      </c>
      <c r="B102" s="12" t="s">
        <v>6</v>
      </c>
      <c r="C102" s="335">
        <v>120000</v>
      </c>
      <c r="D102" s="336"/>
      <c r="E102" s="337"/>
      <c r="F102" s="335">
        <v>200000</v>
      </c>
      <c r="G102" s="338"/>
      <c r="H102" s="335"/>
      <c r="I102" s="338"/>
      <c r="J102" s="13" t="s">
        <v>28</v>
      </c>
    </row>
    <row r="103" spans="1:12" ht="53.25" customHeight="1" x14ac:dyDescent="0.25">
      <c r="A103" s="11" t="s">
        <v>29</v>
      </c>
      <c r="B103" s="12"/>
      <c r="C103" s="335"/>
      <c r="D103" s="336"/>
      <c r="E103" s="337"/>
      <c r="F103" s="335"/>
      <c r="G103" s="338"/>
      <c r="H103" s="335"/>
      <c r="I103" s="338"/>
      <c r="J103" s="13"/>
    </row>
    <row r="104" spans="1:12" ht="26.25" customHeight="1" x14ac:dyDescent="0.25">
      <c r="A104" s="14"/>
      <c r="B104" s="15" t="s">
        <v>0</v>
      </c>
      <c r="C104" s="339"/>
      <c r="D104" s="340"/>
      <c r="E104" s="341"/>
      <c r="F104" s="342"/>
      <c r="G104" s="343"/>
      <c r="H104" s="344">
        <f>SUM(H98:I103)</f>
        <v>1350000</v>
      </c>
      <c r="I104" s="345"/>
      <c r="J104" s="16"/>
    </row>
    <row r="105" spans="1:12" x14ac:dyDescent="0.25">
      <c r="A105" s="2"/>
    </row>
    <row r="106" spans="1:12" x14ac:dyDescent="0.25">
      <c r="A106" s="2"/>
      <c r="F106" s="321" t="s">
        <v>142</v>
      </c>
      <c r="G106" s="321"/>
      <c r="H106" s="321"/>
      <c r="I106" s="321"/>
      <c r="J106" s="321"/>
    </row>
    <row r="107" spans="1:12" x14ac:dyDescent="0.25">
      <c r="B107" s="2" t="s">
        <v>31</v>
      </c>
      <c r="F107" s="321" t="s">
        <v>32</v>
      </c>
      <c r="G107" s="321"/>
      <c r="H107" s="321"/>
      <c r="I107" s="321"/>
      <c r="J107" s="321"/>
    </row>
    <row r="108" spans="1:12" x14ac:dyDescent="0.25">
      <c r="B108" s="2" t="s">
        <v>33</v>
      </c>
      <c r="F108" s="321" t="s">
        <v>34</v>
      </c>
      <c r="G108" s="321"/>
      <c r="H108" s="321"/>
      <c r="I108" s="321"/>
      <c r="J108" s="321"/>
    </row>
    <row r="112" spans="1:12" x14ac:dyDescent="0.25">
      <c r="B112" s="3" t="s">
        <v>2</v>
      </c>
      <c r="F112" s="322" t="s">
        <v>1</v>
      </c>
      <c r="G112" s="322"/>
      <c r="H112" s="322"/>
      <c r="I112" s="322"/>
      <c r="J112" s="322"/>
    </row>
    <row r="113" spans="1:10" x14ac:dyDescent="0.25">
      <c r="B113" s="2" t="s">
        <v>35</v>
      </c>
      <c r="F113" s="321" t="s">
        <v>36</v>
      </c>
      <c r="G113" s="321"/>
      <c r="H113" s="321"/>
      <c r="I113" s="321"/>
      <c r="J113" s="321"/>
    </row>
    <row r="124" spans="1:10" ht="15.75" x14ac:dyDescent="0.25">
      <c r="A124" s="323" t="s">
        <v>3</v>
      </c>
      <c r="B124" s="323"/>
      <c r="C124" s="323"/>
      <c r="D124" s="323"/>
      <c r="E124" s="323"/>
      <c r="F124" s="323"/>
      <c r="G124" s="323"/>
      <c r="H124" s="323"/>
      <c r="I124" s="323"/>
      <c r="J124" s="323"/>
    </row>
    <row r="125" spans="1:10" ht="31.5" customHeight="1" x14ac:dyDescent="0.25">
      <c r="A125" s="324" t="s">
        <v>143</v>
      </c>
      <c r="B125" s="324"/>
      <c r="C125" s="324"/>
      <c r="D125" s="324"/>
      <c r="E125" s="324"/>
      <c r="F125" s="324"/>
      <c r="G125" s="324"/>
      <c r="H125" s="324"/>
      <c r="I125" s="324"/>
      <c r="J125" s="324"/>
    </row>
    <row r="126" spans="1:10" x14ac:dyDescent="0.25">
      <c r="A126" s="327" t="s">
        <v>144</v>
      </c>
      <c r="B126" s="324"/>
      <c r="C126" s="324"/>
      <c r="D126" s="324"/>
      <c r="E126" s="324"/>
      <c r="F126" s="324"/>
      <c r="G126" s="324"/>
      <c r="H126" s="324"/>
      <c r="I126" s="324"/>
      <c r="J126" s="324"/>
    </row>
    <row r="128" spans="1:10" ht="60.75" customHeight="1" x14ac:dyDescent="0.25">
      <c r="A128" s="6" t="s">
        <v>8</v>
      </c>
      <c r="B128" s="6" t="s">
        <v>9</v>
      </c>
      <c r="C128" s="328" t="s">
        <v>10</v>
      </c>
      <c r="D128" s="329"/>
      <c r="E128" s="330"/>
      <c r="F128" s="331" t="s">
        <v>11</v>
      </c>
      <c r="G128" s="332"/>
      <c r="H128" s="331" t="s">
        <v>12</v>
      </c>
      <c r="I128" s="332"/>
      <c r="J128" s="6" t="s">
        <v>13</v>
      </c>
    </row>
    <row r="129" spans="1:12" ht="60.75" customHeight="1" x14ac:dyDescent="0.25">
      <c r="A129" s="7" t="s">
        <v>14</v>
      </c>
      <c r="B129" s="5" t="s">
        <v>42</v>
      </c>
      <c r="C129" s="325">
        <v>100000</v>
      </c>
      <c r="D129" s="333"/>
      <c r="E129" s="334"/>
      <c r="F129" s="325">
        <v>350000</v>
      </c>
      <c r="G129" s="326"/>
      <c r="H129" s="325">
        <f>C129+F129</f>
        <v>450000</v>
      </c>
      <c r="I129" s="326"/>
      <c r="J129" s="8" t="s">
        <v>16</v>
      </c>
    </row>
    <row r="130" spans="1:12" ht="60.75" customHeight="1" x14ac:dyDescent="0.25">
      <c r="A130" s="7" t="s">
        <v>18</v>
      </c>
      <c r="B130" s="5" t="s">
        <v>126</v>
      </c>
      <c r="C130" s="325">
        <v>100000</v>
      </c>
      <c r="D130" s="333"/>
      <c r="E130" s="334"/>
      <c r="F130" s="325">
        <v>350000</v>
      </c>
      <c r="G130" s="326"/>
      <c r="H130" s="325">
        <f>C130+F130</f>
        <v>450000</v>
      </c>
      <c r="I130" s="326"/>
      <c r="J130" s="8" t="s">
        <v>19</v>
      </c>
    </row>
    <row r="131" spans="1:12" ht="60.75" customHeight="1" x14ac:dyDescent="0.25">
      <c r="A131" s="10"/>
      <c r="B131" s="5"/>
      <c r="C131" s="325"/>
      <c r="D131" s="333"/>
      <c r="E131" s="334"/>
      <c r="F131" s="325"/>
      <c r="G131" s="326"/>
      <c r="H131" s="325"/>
      <c r="I131" s="326"/>
      <c r="J131" s="8"/>
      <c r="L131" s="9"/>
    </row>
    <row r="132" spans="1:12" ht="60.75" customHeight="1" x14ac:dyDescent="0.25">
      <c r="A132" s="11" t="s">
        <v>27</v>
      </c>
      <c r="B132" s="12" t="s">
        <v>6</v>
      </c>
      <c r="C132" s="335">
        <v>120000</v>
      </c>
      <c r="D132" s="336"/>
      <c r="E132" s="337"/>
      <c r="F132" s="335">
        <v>200000</v>
      </c>
      <c r="G132" s="338"/>
      <c r="H132" s="335"/>
      <c r="I132" s="338"/>
      <c r="J132" s="8"/>
    </row>
    <row r="133" spans="1:12" ht="60.75" customHeight="1" x14ac:dyDescent="0.25">
      <c r="A133" s="11" t="s">
        <v>29</v>
      </c>
      <c r="B133" s="12"/>
      <c r="C133" s="335"/>
      <c r="D133" s="336"/>
      <c r="E133" s="337"/>
      <c r="F133" s="335"/>
      <c r="G133" s="338"/>
      <c r="H133" s="335"/>
      <c r="I133" s="338"/>
      <c r="J133" s="13"/>
    </row>
    <row r="134" spans="1:12" ht="36.75" customHeight="1" x14ac:dyDescent="0.25">
      <c r="A134" s="14"/>
      <c r="B134" s="15" t="s">
        <v>0</v>
      </c>
      <c r="C134" s="339"/>
      <c r="D134" s="340"/>
      <c r="E134" s="341"/>
      <c r="F134" s="342"/>
      <c r="G134" s="343"/>
      <c r="H134" s="344">
        <f>SUM(H129:I133)</f>
        <v>900000</v>
      </c>
      <c r="I134" s="345"/>
      <c r="J134" s="16"/>
    </row>
    <row r="135" spans="1:12" x14ac:dyDescent="0.25">
      <c r="A135" s="2"/>
    </row>
    <row r="136" spans="1:12" x14ac:dyDescent="0.25">
      <c r="A136" s="2"/>
      <c r="F136" s="321" t="s">
        <v>145</v>
      </c>
      <c r="G136" s="321"/>
      <c r="H136" s="321"/>
      <c r="I136" s="321"/>
      <c r="J136" s="321"/>
    </row>
    <row r="137" spans="1:12" x14ac:dyDescent="0.25">
      <c r="B137" s="2" t="s">
        <v>31</v>
      </c>
      <c r="F137" s="321" t="s">
        <v>32</v>
      </c>
      <c r="G137" s="321"/>
      <c r="H137" s="321"/>
      <c r="I137" s="321"/>
      <c r="J137" s="321"/>
    </row>
    <row r="138" spans="1:12" x14ac:dyDescent="0.25">
      <c r="B138" s="2" t="s">
        <v>33</v>
      </c>
      <c r="F138" s="321" t="s">
        <v>34</v>
      </c>
      <c r="G138" s="321"/>
      <c r="H138" s="321"/>
      <c r="I138" s="321"/>
      <c r="J138" s="321"/>
    </row>
    <row r="142" spans="1:12" x14ac:dyDescent="0.25">
      <c r="B142" s="3" t="s">
        <v>2</v>
      </c>
      <c r="F142" s="322" t="s">
        <v>1</v>
      </c>
      <c r="G142" s="322"/>
      <c r="H142" s="322"/>
      <c r="I142" s="322"/>
      <c r="J142" s="322"/>
    </row>
    <row r="143" spans="1:12" x14ac:dyDescent="0.25">
      <c r="B143" s="2" t="s">
        <v>35</v>
      </c>
      <c r="F143" s="321" t="s">
        <v>36</v>
      </c>
      <c r="G143" s="321"/>
      <c r="H143" s="321"/>
      <c r="I143" s="321"/>
      <c r="J143" s="321"/>
    </row>
    <row r="152" spans="1:10" x14ac:dyDescent="0.25">
      <c r="A152" s="322" t="s">
        <v>3</v>
      </c>
      <c r="B152" s="322"/>
      <c r="C152" s="322"/>
      <c r="D152" s="322"/>
      <c r="E152" s="322"/>
      <c r="F152" s="322"/>
      <c r="G152" s="322"/>
      <c r="H152" s="322"/>
      <c r="I152" s="322"/>
      <c r="J152" s="322"/>
    </row>
    <row r="153" spans="1:10" ht="27.75" customHeight="1" x14ac:dyDescent="0.25">
      <c r="A153" s="324" t="s">
        <v>146</v>
      </c>
      <c r="B153" s="324"/>
      <c r="C153" s="324"/>
      <c r="D153" s="324"/>
      <c r="E153" s="324"/>
      <c r="F153" s="324"/>
      <c r="G153" s="324"/>
      <c r="H153" s="324"/>
      <c r="I153" s="324"/>
      <c r="J153" s="324"/>
    </row>
    <row r="154" spans="1:10" x14ac:dyDescent="0.25">
      <c r="A154" s="327" t="s">
        <v>147</v>
      </c>
      <c r="B154" s="324"/>
      <c r="C154" s="324"/>
      <c r="D154" s="324"/>
      <c r="E154" s="324"/>
      <c r="F154" s="324"/>
      <c r="G154" s="324"/>
      <c r="H154" s="324"/>
      <c r="I154" s="324"/>
      <c r="J154" s="324"/>
    </row>
    <row r="156" spans="1:10" ht="58.5" customHeight="1" x14ac:dyDescent="0.25">
      <c r="A156" s="6" t="s">
        <v>8</v>
      </c>
      <c r="B156" s="6" t="s">
        <v>9</v>
      </c>
      <c r="C156" s="328" t="s">
        <v>10</v>
      </c>
      <c r="D156" s="329"/>
      <c r="E156" s="330"/>
      <c r="F156" s="331" t="s">
        <v>11</v>
      </c>
      <c r="G156" s="332"/>
      <c r="H156" s="331" t="s">
        <v>12</v>
      </c>
      <c r="I156" s="332"/>
      <c r="J156" s="6" t="s">
        <v>13</v>
      </c>
    </row>
    <row r="157" spans="1:10" ht="58.5" customHeight="1" x14ac:dyDescent="0.25">
      <c r="A157" s="7" t="s">
        <v>14</v>
      </c>
      <c r="B157" s="5" t="s">
        <v>42</v>
      </c>
      <c r="C157" s="325">
        <v>100000</v>
      </c>
      <c r="D157" s="333"/>
      <c r="E157" s="334"/>
      <c r="F157" s="325">
        <v>350000</v>
      </c>
      <c r="G157" s="326"/>
      <c r="H157" s="325">
        <f>F157+C157</f>
        <v>450000</v>
      </c>
      <c r="I157" s="326"/>
      <c r="J157" s="8" t="s">
        <v>16</v>
      </c>
    </row>
    <row r="158" spans="1:10" ht="58.5" customHeight="1" x14ac:dyDescent="0.25">
      <c r="A158" s="7" t="s">
        <v>18</v>
      </c>
      <c r="B158" s="5" t="s">
        <v>126</v>
      </c>
      <c r="C158" s="325">
        <v>100000</v>
      </c>
      <c r="D158" s="333"/>
      <c r="E158" s="334"/>
      <c r="F158" s="325">
        <v>350000</v>
      </c>
      <c r="G158" s="326"/>
      <c r="H158" s="325">
        <f>F158+C158</f>
        <v>450000</v>
      </c>
      <c r="I158" s="326"/>
      <c r="J158" s="8" t="s">
        <v>19</v>
      </c>
    </row>
    <row r="159" spans="1:10" ht="58.5" customHeight="1" x14ac:dyDescent="0.25">
      <c r="A159" s="10" t="s">
        <v>22</v>
      </c>
      <c r="B159" s="5" t="s">
        <v>149</v>
      </c>
      <c r="C159" s="325">
        <v>100000</v>
      </c>
      <c r="D159" s="333"/>
      <c r="E159" s="334"/>
      <c r="F159" s="325">
        <v>350000</v>
      </c>
      <c r="G159" s="326"/>
      <c r="H159" s="325">
        <f>F159+C159</f>
        <v>450000</v>
      </c>
      <c r="I159" s="326"/>
      <c r="J159" s="8" t="s">
        <v>24</v>
      </c>
    </row>
    <row r="160" spans="1:10" ht="58.5" customHeight="1" x14ac:dyDescent="0.25">
      <c r="A160" s="10"/>
      <c r="B160" s="5"/>
      <c r="C160" s="325"/>
      <c r="D160" s="333"/>
      <c r="E160" s="334"/>
      <c r="F160" s="325"/>
      <c r="G160" s="326"/>
      <c r="H160" s="325"/>
      <c r="I160" s="326"/>
      <c r="J160" s="8"/>
    </row>
    <row r="161" spans="1:10" ht="58.5" customHeight="1" x14ac:dyDescent="0.25">
      <c r="A161" s="11" t="s">
        <v>27</v>
      </c>
      <c r="B161" s="12" t="s">
        <v>6</v>
      </c>
      <c r="C161" s="335">
        <v>120000</v>
      </c>
      <c r="D161" s="336"/>
      <c r="E161" s="337"/>
      <c r="F161" s="335">
        <v>200000</v>
      </c>
      <c r="G161" s="338"/>
      <c r="H161" s="335"/>
      <c r="I161" s="338"/>
      <c r="J161" s="13" t="s">
        <v>28</v>
      </c>
    </row>
    <row r="162" spans="1:10" ht="58.5" customHeight="1" x14ac:dyDescent="0.25">
      <c r="A162" s="11" t="s">
        <v>29</v>
      </c>
      <c r="B162" s="12"/>
      <c r="C162" s="335"/>
      <c r="D162" s="336"/>
      <c r="E162" s="337"/>
      <c r="F162" s="335"/>
      <c r="G162" s="338"/>
      <c r="H162" s="335"/>
      <c r="I162" s="338"/>
      <c r="J162" s="13"/>
    </row>
    <row r="163" spans="1:10" ht="24.75" customHeight="1" x14ac:dyDescent="0.25">
      <c r="A163" s="14"/>
      <c r="B163" s="15" t="s">
        <v>0</v>
      </c>
      <c r="C163" s="339"/>
      <c r="D163" s="340"/>
      <c r="E163" s="341"/>
      <c r="F163" s="342"/>
      <c r="G163" s="343"/>
      <c r="H163" s="344">
        <f>SUM(H157:I162)</f>
        <v>1350000</v>
      </c>
      <c r="I163" s="345"/>
      <c r="J163" s="16"/>
    </row>
    <row r="164" spans="1:10" x14ac:dyDescent="0.25">
      <c r="A164" s="2"/>
    </row>
    <row r="165" spans="1:10" x14ac:dyDescent="0.25">
      <c r="A165" s="2"/>
      <c r="F165" s="321" t="s">
        <v>148</v>
      </c>
      <c r="G165" s="321"/>
      <c r="H165" s="321"/>
      <c r="I165" s="321"/>
      <c r="J165" s="321"/>
    </row>
    <row r="166" spans="1:10" x14ac:dyDescent="0.25">
      <c r="B166" s="2" t="s">
        <v>31</v>
      </c>
      <c r="F166" s="321" t="s">
        <v>32</v>
      </c>
      <c r="G166" s="321"/>
      <c r="H166" s="321"/>
      <c r="I166" s="321"/>
      <c r="J166" s="321"/>
    </row>
    <row r="167" spans="1:10" x14ac:dyDescent="0.25">
      <c r="B167" s="2" t="s">
        <v>33</v>
      </c>
      <c r="F167" s="321" t="s">
        <v>34</v>
      </c>
      <c r="G167" s="321"/>
      <c r="H167" s="321"/>
      <c r="I167" s="321"/>
      <c r="J167" s="321"/>
    </row>
    <row r="171" spans="1:10" x14ac:dyDescent="0.25">
      <c r="B171" s="3" t="s">
        <v>2</v>
      </c>
      <c r="F171" s="322" t="s">
        <v>1</v>
      </c>
      <c r="G171" s="322"/>
      <c r="H171" s="322"/>
      <c r="I171" s="322"/>
      <c r="J171" s="322"/>
    </row>
    <row r="172" spans="1:10" x14ac:dyDescent="0.25">
      <c r="B172" s="2" t="s">
        <v>35</v>
      </c>
      <c r="F172" s="321" t="s">
        <v>36</v>
      </c>
      <c r="G172" s="321"/>
      <c r="H172" s="321"/>
      <c r="I172" s="321"/>
      <c r="J172" s="321"/>
    </row>
    <row r="181" spans="1:12" ht="15.75" x14ac:dyDescent="0.25">
      <c r="A181" s="323" t="s">
        <v>3</v>
      </c>
      <c r="B181" s="323"/>
      <c r="C181" s="323"/>
      <c r="D181" s="323"/>
      <c r="E181" s="323"/>
      <c r="F181" s="323"/>
      <c r="G181" s="323"/>
      <c r="H181" s="323"/>
      <c r="I181" s="323"/>
      <c r="J181" s="323"/>
    </row>
    <row r="182" spans="1:12" ht="24.75" customHeight="1" x14ac:dyDescent="0.25">
      <c r="A182" s="324" t="s">
        <v>150</v>
      </c>
      <c r="B182" s="324"/>
      <c r="C182" s="324"/>
      <c r="D182" s="324"/>
      <c r="E182" s="324"/>
      <c r="F182" s="324"/>
      <c r="G182" s="324"/>
      <c r="H182" s="324"/>
      <c r="I182" s="324"/>
      <c r="J182" s="324"/>
    </row>
    <row r="183" spans="1:12" x14ac:dyDescent="0.25">
      <c r="A183" s="327" t="s">
        <v>151</v>
      </c>
      <c r="B183" s="324"/>
      <c r="C183" s="324"/>
      <c r="D183" s="324"/>
      <c r="E183" s="324"/>
      <c r="F183" s="324"/>
      <c r="G183" s="324"/>
      <c r="H183" s="324"/>
      <c r="I183" s="324"/>
      <c r="J183" s="324"/>
    </row>
    <row r="185" spans="1:12" ht="57.75" customHeight="1" x14ac:dyDescent="0.25">
      <c r="A185" s="6" t="s">
        <v>8</v>
      </c>
      <c r="B185" s="6" t="s">
        <v>9</v>
      </c>
      <c r="C185" s="328" t="s">
        <v>10</v>
      </c>
      <c r="D185" s="329"/>
      <c r="E185" s="330"/>
      <c r="F185" s="331" t="s">
        <v>11</v>
      </c>
      <c r="G185" s="332"/>
      <c r="H185" s="331" t="s">
        <v>12</v>
      </c>
      <c r="I185" s="332"/>
      <c r="J185" s="6" t="s">
        <v>13</v>
      </c>
    </row>
    <row r="186" spans="1:12" ht="57.75" customHeight="1" x14ac:dyDescent="0.25">
      <c r="A186" s="7" t="s">
        <v>14</v>
      </c>
      <c r="B186" s="5" t="s">
        <v>42</v>
      </c>
      <c r="C186" s="325">
        <v>120000</v>
      </c>
      <c r="D186" s="333"/>
      <c r="E186" s="334"/>
      <c r="F186" s="325">
        <v>360000</v>
      </c>
      <c r="G186" s="326"/>
      <c r="H186" s="325">
        <f>C186+F186</f>
        <v>480000</v>
      </c>
      <c r="I186" s="326"/>
      <c r="J186" s="8" t="s">
        <v>16</v>
      </c>
    </row>
    <row r="187" spans="1:12" ht="57.75" customHeight="1" x14ac:dyDescent="0.25">
      <c r="A187" s="7" t="s">
        <v>18</v>
      </c>
      <c r="B187" s="5" t="s">
        <v>7</v>
      </c>
      <c r="C187" s="325">
        <v>120000</v>
      </c>
      <c r="D187" s="333"/>
      <c r="E187" s="334"/>
      <c r="F187" s="325">
        <v>300000</v>
      </c>
      <c r="G187" s="326"/>
      <c r="H187" s="325">
        <f>C187+F187</f>
        <v>420000</v>
      </c>
      <c r="I187" s="326"/>
      <c r="J187" s="8" t="s">
        <v>19</v>
      </c>
      <c r="L187" s="9"/>
    </row>
    <row r="188" spans="1:12" ht="57.75" customHeight="1" x14ac:dyDescent="0.25">
      <c r="A188" s="10" t="s">
        <v>22</v>
      </c>
      <c r="B188" s="5" t="s">
        <v>149</v>
      </c>
      <c r="C188" s="325">
        <v>120000</v>
      </c>
      <c r="D188" s="333"/>
      <c r="E188" s="334"/>
      <c r="F188" s="325">
        <v>300000</v>
      </c>
      <c r="G188" s="326"/>
      <c r="H188" s="325">
        <f t="shared" ref="H188:H189" si="1">C188+F188</f>
        <v>420000</v>
      </c>
      <c r="I188" s="326"/>
      <c r="J188" s="8"/>
    </row>
    <row r="189" spans="1:12" ht="57.75" customHeight="1" x14ac:dyDescent="0.25">
      <c r="A189" s="10" t="s">
        <v>37</v>
      </c>
      <c r="B189" s="4" t="s">
        <v>153</v>
      </c>
      <c r="C189" s="325">
        <v>120000</v>
      </c>
      <c r="D189" s="333"/>
      <c r="E189" s="334"/>
      <c r="F189" s="325">
        <v>300000</v>
      </c>
      <c r="G189" s="326"/>
      <c r="H189" s="325">
        <f t="shared" si="1"/>
        <v>420000</v>
      </c>
      <c r="I189" s="326"/>
      <c r="J189" s="8"/>
    </row>
    <row r="190" spans="1:12" ht="57.75" customHeight="1" x14ac:dyDescent="0.25">
      <c r="A190" s="10"/>
      <c r="B190" s="5"/>
      <c r="C190" s="361"/>
      <c r="D190" s="362"/>
      <c r="E190" s="363"/>
      <c r="F190" s="361"/>
      <c r="G190" s="364"/>
      <c r="H190" s="325"/>
      <c r="I190" s="326"/>
      <c r="J190" s="13" t="s">
        <v>28</v>
      </c>
    </row>
    <row r="191" spans="1:12" ht="57.75" customHeight="1" x14ac:dyDescent="0.25">
      <c r="A191" s="11" t="s">
        <v>29</v>
      </c>
      <c r="B191" s="12"/>
      <c r="C191" s="335"/>
      <c r="D191" s="336"/>
      <c r="E191" s="337"/>
      <c r="F191" s="335"/>
      <c r="G191" s="338"/>
      <c r="H191" s="335"/>
      <c r="I191" s="338"/>
      <c r="J191" s="13"/>
    </row>
    <row r="192" spans="1:12" ht="31.5" customHeight="1" x14ac:dyDescent="0.25">
      <c r="A192" s="14"/>
      <c r="B192" s="15" t="s">
        <v>0</v>
      </c>
      <c r="C192" s="339"/>
      <c r="D192" s="340"/>
      <c r="E192" s="341"/>
      <c r="F192" s="342"/>
      <c r="G192" s="343"/>
      <c r="H192" s="344">
        <f>SUM(H186:I191)</f>
        <v>1740000</v>
      </c>
      <c r="I192" s="345"/>
      <c r="J192" s="16"/>
    </row>
    <row r="193" spans="1:10" x14ac:dyDescent="0.25">
      <c r="A193" s="2"/>
    </row>
    <row r="194" spans="1:10" x14ac:dyDescent="0.25">
      <c r="A194" s="2"/>
      <c r="F194" s="321" t="s">
        <v>152</v>
      </c>
      <c r="G194" s="321"/>
      <c r="H194" s="321"/>
      <c r="I194" s="321"/>
      <c r="J194" s="321"/>
    </row>
    <row r="195" spans="1:10" x14ac:dyDescent="0.25">
      <c r="B195" s="2" t="s">
        <v>31</v>
      </c>
      <c r="F195" s="321" t="s">
        <v>32</v>
      </c>
      <c r="G195" s="321"/>
      <c r="H195" s="321"/>
      <c r="I195" s="321"/>
      <c r="J195" s="321"/>
    </row>
    <row r="196" spans="1:10" x14ac:dyDescent="0.25">
      <c r="B196" s="2" t="s">
        <v>33</v>
      </c>
      <c r="F196" s="321" t="s">
        <v>34</v>
      </c>
      <c r="G196" s="321"/>
      <c r="H196" s="321"/>
      <c r="I196" s="321"/>
      <c r="J196" s="321"/>
    </row>
    <row r="200" spans="1:10" x14ac:dyDescent="0.25">
      <c r="B200" s="3" t="s">
        <v>2</v>
      </c>
      <c r="F200" s="322" t="s">
        <v>1</v>
      </c>
      <c r="G200" s="322"/>
      <c r="H200" s="322"/>
      <c r="I200" s="322"/>
      <c r="J200" s="322"/>
    </row>
    <row r="201" spans="1:10" x14ac:dyDescent="0.25">
      <c r="B201" s="2" t="s">
        <v>35</v>
      </c>
      <c r="F201" s="321" t="s">
        <v>36</v>
      </c>
      <c r="G201" s="321"/>
      <c r="H201" s="321"/>
      <c r="I201" s="321"/>
      <c r="J201" s="321"/>
    </row>
    <row r="209" spans="1:10" ht="15.75" x14ac:dyDescent="0.25">
      <c r="A209" s="323" t="s">
        <v>3</v>
      </c>
      <c r="B209" s="323"/>
      <c r="C209" s="323"/>
      <c r="D209" s="323"/>
      <c r="E209" s="323"/>
      <c r="F209" s="323"/>
      <c r="G209" s="323"/>
      <c r="H209" s="323"/>
      <c r="I209" s="323"/>
      <c r="J209" s="323"/>
    </row>
    <row r="210" spans="1:10" ht="30" customHeight="1" x14ac:dyDescent="0.25">
      <c r="A210" s="324" t="s">
        <v>154</v>
      </c>
      <c r="B210" s="324"/>
      <c r="C210" s="324"/>
      <c r="D210" s="324"/>
      <c r="E210" s="324"/>
      <c r="F210" s="324"/>
      <c r="G210" s="324"/>
      <c r="H210" s="324"/>
      <c r="I210" s="324"/>
      <c r="J210" s="324"/>
    </row>
    <row r="211" spans="1:10" x14ac:dyDescent="0.25">
      <c r="A211" s="327" t="s">
        <v>155</v>
      </c>
      <c r="B211" s="324"/>
      <c r="C211" s="324"/>
      <c r="D211" s="324"/>
      <c r="E211" s="324"/>
      <c r="F211" s="324"/>
      <c r="G211" s="324"/>
      <c r="H211" s="324"/>
      <c r="I211" s="324"/>
      <c r="J211" s="324"/>
    </row>
    <row r="212" spans="1:10" ht="23.25" customHeight="1" x14ac:dyDescent="0.25"/>
    <row r="213" spans="1:10" ht="48" customHeight="1" x14ac:dyDescent="0.25">
      <c r="A213" s="6" t="s">
        <v>8</v>
      </c>
      <c r="B213" s="6" t="s">
        <v>9</v>
      </c>
      <c r="C213" s="328" t="s">
        <v>10</v>
      </c>
      <c r="D213" s="329"/>
      <c r="E213" s="330"/>
      <c r="F213" s="331" t="s">
        <v>11</v>
      </c>
      <c r="G213" s="332"/>
      <c r="H213" s="331" t="s">
        <v>12</v>
      </c>
      <c r="I213" s="332"/>
      <c r="J213" s="6" t="s">
        <v>13</v>
      </c>
    </row>
    <row r="214" spans="1:10" ht="48" customHeight="1" x14ac:dyDescent="0.25">
      <c r="A214" s="7" t="s">
        <v>14</v>
      </c>
      <c r="B214" s="5" t="s">
        <v>42</v>
      </c>
      <c r="C214" s="325">
        <v>120000</v>
      </c>
      <c r="D214" s="333"/>
      <c r="E214" s="334"/>
      <c r="F214" s="325">
        <v>360000</v>
      </c>
      <c r="G214" s="326"/>
      <c r="H214" s="325">
        <f>C214+F214</f>
        <v>480000</v>
      </c>
      <c r="I214" s="326"/>
      <c r="J214" s="8" t="s">
        <v>16</v>
      </c>
    </row>
    <row r="215" spans="1:10" ht="48" customHeight="1" x14ac:dyDescent="0.25">
      <c r="A215" s="7" t="s">
        <v>18</v>
      </c>
      <c r="B215" s="5" t="s">
        <v>23</v>
      </c>
      <c r="C215" s="325">
        <v>120000</v>
      </c>
      <c r="D215" s="333"/>
      <c r="E215" s="334"/>
      <c r="F215" s="325">
        <v>320000</v>
      </c>
      <c r="G215" s="326"/>
      <c r="H215" s="325">
        <f>C215+F215</f>
        <v>440000</v>
      </c>
      <c r="I215" s="326"/>
      <c r="J215" s="8" t="s">
        <v>19</v>
      </c>
    </row>
    <row r="216" spans="1:10" ht="48" customHeight="1" x14ac:dyDescent="0.25">
      <c r="A216" s="10" t="s">
        <v>22</v>
      </c>
      <c r="B216" s="5" t="s">
        <v>126</v>
      </c>
      <c r="C216" s="325">
        <v>120000</v>
      </c>
      <c r="D216" s="333"/>
      <c r="E216" s="334"/>
      <c r="F216" s="325">
        <v>320000</v>
      </c>
      <c r="G216" s="326"/>
      <c r="H216" s="325">
        <f t="shared" ref="H216" si="2">C216+F216</f>
        <v>440000</v>
      </c>
      <c r="I216" s="326"/>
      <c r="J216" s="8" t="s">
        <v>24</v>
      </c>
    </row>
    <row r="217" spans="1:10" ht="48" customHeight="1" x14ac:dyDescent="0.25">
      <c r="A217" s="10" t="s">
        <v>37</v>
      </c>
      <c r="B217" s="5" t="s">
        <v>157</v>
      </c>
      <c r="C217" s="325">
        <v>120000</v>
      </c>
      <c r="D217" s="333"/>
      <c r="E217" s="334"/>
      <c r="F217" s="325">
        <v>300000</v>
      </c>
      <c r="G217" s="326"/>
      <c r="H217" s="325">
        <f t="shared" ref="H217" si="3">C217+F217</f>
        <v>420000</v>
      </c>
      <c r="I217" s="326"/>
      <c r="J217" s="8" t="s">
        <v>38</v>
      </c>
    </row>
    <row r="218" spans="1:10" ht="48" customHeight="1" x14ac:dyDescent="0.25">
      <c r="A218" s="11" t="s">
        <v>27</v>
      </c>
      <c r="B218" s="12" t="s">
        <v>6</v>
      </c>
      <c r="C218" s="335">
        <v>120000</v>
      </c>
      <c r="D218" s="336"/>
      <c r="E218" s="337"/>
      <c r="F218" s="335">
        <v>200000</v>
      </c>
      <c r="G218" s="338"/>
      <c r="H218" s="335"/>
      <c r="I218" s="338"/>
      <c r="J218" s="13" t="s">
        <v>28</v>
      </c>
    </row>
    <row r="219" spans="1:10" ht="48" customHeight="1" x14ac:dyDescent="0.25">
      <c r="A219" s="11" t="s">
        <v>29</v>
      </c>
      <c r="B219" s="12"/>
      <c r="C219" s="335"/>
      <c r="D219" s="336"/>
      <c r="E219" s="337"/>
      <c r="F219" s="335"/>
      <c r="G219" s="338"/>
      <c r="H219" s="335"/>
      <c r="I219" s="338"/>
      <c r="J219" s="13"/>
    </row>
    <row r="220" spans="1:10" ht="30.75" customHeight="1" x14ac:dyDescent="0.25">
      <c r="A220" s="14"/>
      <c r="B220" s="15" t="s">
        <v>0</v>
      </c>
      <c r="C220" s="339"/>
      <c r="D220" s="340"/>
      <c r="E220" s="341"/>
      <c r="F220" s="342"/>
      <c r="G220" s="343"/>
      <c r="H220" s="344">
        <f>SUM(H214:I219)</f>
        <v>1780000</v>
      </c>
      <c r="I220" s="345"/>
      <c r="J220" s="16"/>
    </row>
    <row r="221" spans="1:10" x14ac:dyDescent="0.25">
      <c r="A221" s="2"/>
    </row>
    <row r="222" spans="1:10" x14ac:dyDescent="0.25">
      <c r="A222" s="2"/>
      <c r="F222" s="321" t="s">
        <v>156</v>
      </c>
      <c r="G222" s="321"/>
      <c r="H222" s="321"/>
      <c r="I222" s="321"/>
      <c r="J222" s="321"/>
    </row>
    <row r="223" spans="1:10" x14ac:dyDescent="0.25">
      <c r="B223" s="2" t="s">
        <v>31</v>
      </c>
      <c r="F223" s="321" t="s">
        <v>32</v>
      </c>
      <c r="G223" s="321"/>
      <c r="H223" s="321"/>
      <c r="I223" s="321"/>
      <c r="J223" s="321"/>
    </row>
    <row r="224" spans="1:10" x14ac:dyDescent="0.25">
      <c r="B224" s="2" t="s">
        <v>33</v>
      </c>
      <c r="F224" s="321" t="s">
        <v>34</v>
      </c>
      <c r="G224" s="321"/>
      <c r="H224" s="321"/>
      <c r="I224" s="321"/>
      <c r="J224" s="321"/>
    </row>
    <row r="228" spans="2:10" x14ac:dyDescent="0.25">
      <c r="B228" s="3" t="s">
        <v>2</v>
      </c>
      <c r="F228" s="322" t="s">
        <v>1</v>
      </c>
      <c r="G228" s="322"/>
      <c r="H228" s="322"/>
      <c r="I228" s="322"/>
      <c r="J228" s="322"/>
    </row>
    <row r="229" spans="2:10" x14ac:dyDescent="0.25">
      <c r="B229" s="2" t="s">
        <v>35</v>
      </c>
      <c r="F229" s="321" t="s">
        <v>36</v>
      </c>
      <c r="G229" s="321"/>
      <c r="H229" s="321"/>
      <c r="I229" s="321"/>
      <c r="J229" s="321"/>
    </row>
    <row r="241" spans="1:12" x14ac:dyDescent="0.25">
      <c r="A241" s="322" t="s">
        <v>3</v>
      </c>
      <c r="B241" s="322"/>
      <c r="C241" s="322"/>
      <c r="D241" s="322"/>
      <c r="E241" s="322"/>
      <c r="F241" s="322"/>
      <c r="G241" s="322"/>
      <c r="H241" s="322"/>
      <c r="I241" s="322"/>
      <c r="J241" s="322"/>
    </row>
    <row r="242" spans="1:12" ht="27.75" customHeight="1" x14ac:dyDescent="0.25">
      <c r="A242" s="324" t="s">
        <v>158</v>
      </c>
      <c r="B242" s="324"/>
      <c r="C242" s="324"/>
      <c r="D242" s="324"/>
      <c r="E242" s="324"/>
      <c r="F242" s="324"/>
      <c r="G242" s="324"/>
      <c r="H242" s="324"/>
      <c r="I242" s="324"/>
      <c r="J242" s="324"/>
    </row>
    <row r="243" spans="1:12" x14ac:dyDescent="0.25">
      <c r="A243" s="327" t="s">
        <v>159</v>
      </c>
      <c r="B243" s="324"/>
      <c r="C243" s="324"/>
      <c r="D243" s="324"/>
      <c r="E243" s="324"/>
      <c r="F243" s="324"/>
      <c r="G243" s="324"/>
      <c r="H243" s="324"/>
      <c r="I243" s="324"/>
      <c r="J243" s="324"/>
    </row>
    <row r="244" spans="1:12" ht="24" customHeight="1" x14ac:dyDescent="0.25"/>
    <row r="245" spans="1:12" ht="55.5" customHeight="1" x14ac:dyDescent="0.25">
      <c r="A245" s="6" t="s">
        <v>8</v>
      </c>
      <c r="B245" s="6" t="s">
        <v>9</v>
      </c>
      <c r="C245" s="328" t="s">
        <v>10</v>
      </c>
      <c r="D245" s="329"/>
      <c r="E245" s="330"/>
      <c r="F245" s="331" t="s">
        <v>11</v>
      </c>
      <c r="G245" s="332"/>
      <c r="H245" s="331" t="s">
        <v>12</v>
      </c>
      <c r="I245" s="332"/>
      <c r="J245" s="6" t="s">
        <v>13</v>
      </c>
    </row>
    <row r="246" spans="1:12" ht="55.5" customHeight="1" x14ac:dyDescent="0.25">
      <c r="A246" s="7" t="s">
        <v>14</v>
      </c>
      <c r="B246" s="5" t="s">
        <v>42</v>
      </c>
      <c r="C246" s="325">
        <v>120000</v>
      </c>
      <c r="D246" s="333"/>
      <c r="E246" s="334"/>
      <c r="F246" s="325">
        <v>180000</v>
      </c>
      <c r="G246" s="326"/>
      <c r="H246" s="325">
        <f>C246+F246</f>
        <v>300000</v>
      </c>
      <c r="I246" s="326"/>
      <c r="J246" s="8" t="s">
        <v>16</v>
      </c>
    </row>
    <row r="247" spans="1:12" ht="55.5" customHeight="1" x14ac:dyDescent="0.25">
      <c r="A247" s="7" t="s">
        <v>18</v>
      </c>
      <c r="B247" s="5" t="s">
        <v>149</v>
      </c>
      <c r="C247" s="325">
        <v>120000</v>
      </c>
      <c r="D247" s="333"/>
      <c r="E247" s="334"/>
      <c r="F247" s="325">
        <v>150000</v>
      </c>
      <c r="G247" s="326"/>
      <c r="H247" s="325">
        <f>C247+F247</f>
        <v>270000</v>
      </c>
      <c r="I247" s="326"/>
      <c r="J247" s="8" t="s">
        <v>19</v>
      </c>
    </row>
    <row r="248" spans="1:12" ht="55.5" customHeight="1" x14ac:dyDescent="0.25">
      <c r="A248" s="10" t="s">
        <v>22</v>
      </c>
      <c r="B248" s="5" t="s">
        <v>160</v>
      </c>
      <c r="C248" s="325">
        <v>120000</v>
      </c>
      <c r="D248" s="333"/>
      <c r="E248" s="334"/>
      <c r="F248" s="325">
        <v>150000</v>
      </c>
      <c r="G248" s="326"/>
      <c r="H248" s="325">
        <f t="shared" ref="H248" si="4">C248+F248</f>
        <v>270000</v>
      </c>
      <c r="I248" s="326"/>
      <c r="J248" s="8" t="s">
        <v>24</v>
      </c>
      <c r="L248" t="s">
        <v>7</v>
      </c>
    </row>
    <row r="249" spans="1:12" ht="55.5" customHeight="1" x14ac:dyDescent="0.25">
      <c r="A249" s="10"/>
      <c r="B249" s="5"/>
      <c r="C249" s="325"/>
      <c r="D249" s="333"/>
      <c r="E249" s="334"/>
      <c r="F249" s="325"/>
      <c r="G249" s="326"/>
      <c r="H249" s="325"/>
      <c r="I249" s="326"/>
      <c r="J249" s="8"/>
    </row>
    <row r="250" spans="1:12" ht="55.5" customHeight="1" x14ac:dyDescent="0.25">
      <c r="A250" s="11" t="s">
        <v>27</v>
      </c>
      <c r="B250" s="12" t="s">
        <v>6</v>
      </c>
      <c r="C250" s="335">
        <v>120000</v>
      </c>
      <c r="D250" s="336"/>
      <c r="E250" s="337"/>
      <c r="F250" s="335">
        <v>200000</v>
      </c>
      <c r="G250" s="338"/>
      <c r="H250" s="335"/>
      <c r="I250" s="338"/>
      <c r="J250" s="13" t="s">
        <v>28</v>
      </c>
    </row>
    <row r="251" spans="1:12" ht="55.5" customHeight="1" x14ac:dyDescent="0.25">
      <c r="A251" s="11" t="s">
        <v>29</v>
      </c>
      <c r="B251" s="12"/>
      <c r="C251" s="335"/>
      <c r="D251" s="336"/>
      <c r="E251" s="337"/>
      <c r="F251" s="335"/>
      <c r="G251" s="338"/>
      <c r="H251" s="335"/>
      <c r="I251" s="338"/>
      <c r="J251" s="13"/>
    </row>
    <row r="252" spans="1:12" ht="30" customHeight="1" x14ac:dyDescent="0.25">
      <c r="A252" s="14"/>
      <c r="B252" s="15" t="s">
        <v>0</v>
      </c>
      <c r="C252" s="339"/>
      <c r="D252" s="340"/>
      <c r="E252" s="341"/>
      <c r="F252" s="342"/>
      <c r="G252" s="343"/>
      <c r="H252" s="344">
        <f>SUM(H246:I251)</f>
        <v>840000</v>
      </c>
      <c r="I252" s="345"/>
      <c r="J252" s="16"/>
    </row>
    <row r="253" spans="1:12" x14ac:dyDescent="0.25">
      <c r="A253" s="2"/>
    </row>
    <row r="254" spans="1:12" x14ac:dyDescent="0.25">
      <c r="A254" s="2"/>
      <c r="F254" s="321" t="s">
        <v>161</v>
      </c>
      <c r="G254" s="321"/>
      <c r="H254" s="321"/>
      <c r="I254" s="321"/>
      <c r="J254" s="321"/>
    </row>
    <row r="255" spans="1:12" x14ac:dyDescent="0.25">
      <c r="B255" s="2" t="s">
        <v>31</v>
      </c>
      <c r="F255" s="321" t="s">
        <v>32</v>
      </c>
      <c r="G255" s="321"/>
      <c r="H255" s="321"/>
      <c r="I255" s="321"/>
      <c r="J255" s="321"/>
    </row>
    <row r="256" spans="1:12" x14ac:dyDescent="0.25">
      <c r="B256" s="2" t="s">
        <v>33</v>
      </c>
      <c r="F256" s="321" t="s">
        <v>34</v>
      </c>
      <c r="G256" s="321"/>
      <c r="H256" s="321"/>
      <c r="I256" s="321"/>
      <c r="J256" s="321"/>
    </row>
    <row r="260" spans="1:10" x14ac:dyDescent="0.25">
      <c r="B260" s="3" t="s">
        <v>2</v>
      </c>
      <c r="F260" s="322" t="s">
        <v>1</v>
      </c>
      <c r="G260" s="322"/>
      <c r="H260" s="322"/>
      <c r="I260" s="322"/>
      <c r="J260" s="322"/>
    </row>
    <row r="261" spans="1:10" x14ac:dyDescent="0.25">
      <c r="B261" s="2" t="s">
        <v>35</v>
      </c>
      <c r="F261" s="321" t="s">
        <v>36</v>
      </c>
      <c r="G261" s="321"/>
      <c r="H261" s="321"/>
      <c r="I261" s="321"/>
      <c r="J261" s="321"/>
    </row>
    <row r="270" spans="1:10" ht="15.75" x14ac:dyDescent="0.25">
      <c r="A270" s="323" t="s">
        <v>3</v>
      </c>
      <c r="B270" s="323"/>
      <c r="C270" s="323"/>
      <c r="D270" s="323"/>
      <c r="E270" s="323"/>
      <c r="F270" s="323"/>
      <c r="G270" s="323"/>
      <c r="H270" s="323"/>
      <c r="I270" s="323"/>
      <c r="J270" s="323"/>
    </row>
    <row r="271" spans="1:10" ht="27" customHeight="1" x14ac:dyDescent="0.25">
      <c r="A271" s="324" t="s">
        <v>162</v>
      </c>
      <c r="B271" s="324"/>
      <c r="C271" s="324"/>
      <c r="D271" s="324"/>
      <c r="E271" s="324"/>
      <c r="F271" s="324"/>
      <c r="G271" s="324"/>
      <c r="H271" s="324"/>
      <c r="I271" s="324"/>
      <c r="J271" s="324"/>
    </row>
    <row r="272" spans="1:10" x14ac:dyDescent="0.25">
      <c r="A272" s="327" t="s">
        <v>163</v>
      </c>
      <c r="B272" s="324"/>
      <c r="C272" s="324"/>
      <c r="D272" s="324"/>
      <c r="E272" s="324"/>
      <c r="F272" s="324"/>
      <c r="G272" s="324"/>
      <c r="H272" s="324"/>
      <c r="I272" s="324"/>
      <c r="J272" s="324"/>
    </row>
    <row r="273" spans="1:10" ht="25.5" customHeight="1" x14ac:dyDescent="0.25"/>
    <row r="274" spans="1:10" ht="51" customHeight="1" x14ac:dyDescent="0.25">
      <c r="A274" s="6" t="s">
        <v>8</v>
      </c>
      <c r="B274" s="6" t="s">
        <v>9</v>
      </c>
      <c r="C274" s="328" t="s">
        <v>10</v>
      </c>
      <c r="D274" s="329"/>
      <c r="E274" s="330"/>
      <c r="F274" s="331" t="s">
        <v>11</v>
      </c>
      <c r="G274" s="332"/>
      <c r="H274" s="331" t="s">
        <v>12</v>
      </c>
      <c r="I274" s="332"/>
      <c r="J274" s="6" t="s">
        <v>13</v>
      </c>
    </row>
    <row r="275" spans="1:10" ht="51" customHeight="1" x14ac:dyDescent="0.25">
      <c r="A275" s="7" t="s">
        <v>14</v>
      </c>
      <c r="B275" s="5" t="s">
        <v>42</v>
      </c>
      <c r="C275" s="325">
        <v>85000</v>
      </c>
      <c r="D275" s="333"/>
      <c r="E275" s="334"/>
      <c r="F275" s="325">
        <v>180000</v>
      </c>
      <c r="G275" s="326"/>
      <c r="H275" s="325">
        <f>C275+F275</f>
        <v>265000</v>
      </c>
      <c r="I275" s="326"/>
      <c r="J275" s="8" t="s">
        <v>16</v>
      </c>
    </row>
    <row r="276" spans="1:10" ht="51" customHeight="1" x14ac:dyDescent="0.25">
      <c r="A276" s="7" t="s">
        <v>18</v>
      </c>
      <c r="B276" s="5" t="s">
        <v>164</v>
      </c>
      <c r="C276" s="325">
        <v>85000</v>
      </c>
      <c r="D276" s="333"/>
      <c r="E276" s="334"/>
      <c r="F276" s="325">
        <v>150000</v>
      </c>
      <c r="G276" s="326"/>
      <c r="H276" s="325">
        <f>C276+F276</f>
        <v>235000</v>
      </c>
      <c r="I276" s="326"/>
      <c r="J276" s="8" t="s">
        <v>19</v>
      </c>
    </row>
    <row r="277" spans="1:10" ht="51" customHeight="1" x14ac:dyDescent="0.25">
      <c r="A277" s="10" t="s">
        <v>22</v>
      </c>
      <c r="B277" s="5" t="s">
        <v>149</v>
      </c>
      <c r="C277" s="325">
        <v>85000</v>
      </c>
      <c r="D277" s="333"/>
      <c r="E277" s="334"/>
      <c r="F277" s="325">
        <v>150000</v>
      </c>
      <c r="G277" s="326"/>
      <c r="H277" s="325">
        <f t="shared" ref="H277" si="5">C277+F277</f>
        <v>235000</v>
      </c>
      <c r="I277" s="326"/>
      <c r="J277" s="8" t="s">
        <v>24</v>
      </c>
    </row>
    <row r="278" spans="1:10" ht="51" customHeight="1" x14ac:dyDescent="0.25">
      <c r="A278" s="10"/>
      <c r="B278" s="5"/>
      <c r="C278" s="325"/>
      <c r="D278" s="333"/>
      <c r="E278" s="334"/>
      <c r="F278" s="325"/>
      <c r="G278" s="326"/>
      <c r="H278" s="325"/>
      <c r="I278" s="326"/>
      <c r="J278" s="8"/>
    </row>
    <row r="279" spans="1:10" ht="51" customHeight="1" x14ac:dyDescent="0.25">
      <c r="A279" s="11" t="s">
        <v>27</v>
      </c>
      <c r="B279" s="12" t="s">
        <v>6</v>
      </c>
      <c r="C279" s="335">
        <v>120000</v>
      </c>
      <c r="D279" s="336"/>
      <c r="E279" s="337"/>
      <c r="F279" s="335">
        <v>200000</v>
      </c>
      <c r="G279" s="338"/>
      <c r="H279" s="335"/>
      <c r="I279" s="338"/>
      <c r="J279" s="13" t="s">
        <v>28</v>
      </c>
    </row>
    <row r="280" spans="1:10" ht="51" customHeight="1" x14ac:dyDescent="0.25">
      <c r="A280" s="11" t="s">
        <v>29</v>
      </c>
      <c r="B280" s="12"/>
      <c r="C280" s="335"/>
      <c r="D280" s="336"/>
      <c r="E280" s="337"/>
      <c r="F280" s="335"/>
      <c r="G280" s="338"/>
      <c r="H280" s="335"/>
      <c r="I280" s="338"/>
      <c r="J280" s="13"/>
    </row>
    <row r="281" spans="1:10" ht="27.75" customHeight="1" x14ac:dyDescent="0.25">
      <c r="A281" s="14"/>
      <c r="B281" s="15" t="s">
        <v>0</v>
      </c>
      <c r="C281" s="339"/>
      <c r="D281" s="340"/>
      <c r="E281" s="341"/>
      <c r="F281" s="342"/>
      <c r="G281" s="343"/>
      <c r="H281" s="344">
        <f>SUM(H275:I280)</f>
        <v>735000</v>
      </c>
      <c r="I281" s="345"/>
      <c r="J281" s="16"/>
    </row>
    <row r="282" spans="1:10" x14ac:dyDescent="0.25">
      <c r="A282" s="2"/>
    </row>
    <row r="283" spans="1:10" x14ac:dyDescent="0.25">
      <c r="A283" s="2"/>
      <c r="F283" s="321" t="s">
        <v>165</v>
      </c>
      <c r="G283" s="321"/>
      <c r="H283" s="321"/>
      <c r="I283" s="321"/>
      <c r="J283" s="321"/>
    </row>
    <row r="284" spans="1:10" x14ac:dyDescent="0.25">
      <c r="B284" s="2" t="s">
        <v>31</v>
      </c>
      <c r="F284" s="321" t="s">
        <v>32</v>
      </c>
      <c r="G284" s="321"/>
      <c r="H284" s="321"/>
      <c r="I284" s="321"/>
      <c r="J284" s="321"/>
    </row>
    <row r="285" spans="1:10" x14ac:dyDescent="0.25">
      <c r="B285" s="2" t="s">
        <v>33</v>
      </c>
      <c r="F285" s="321" t="s">
        <v>34</v>
      </c>
      <c r="G285" s="321"/>
      <c r="H285" s="321"/>
      <c r="I285" s="321"/>
      <c r="J285" s="321"/>
    </row>
    <row r="289" spans="1:10" x14ac:dyDescent="0.25">
      <c r="B289" s="3" t="s">
        <v>2</v>
      </c>
      <c r="F289" s="322" t="s">
        <v>1</v>
      </c>
      <c r="G289" s="322"/>
      <c r="H289" s="322"/>
      <c r="I289" s="322"/>
      <c r="J289" s="322"/>
    </row>
    <row r="290" spans="1:10" x14ac:dyDescent="0.25">
      <c r="B290" s="2" t="s">
        <v>35</v>
      </c>
      <c r="F290" s="321" t="s">
        <v>36</v>
      </c>
      <c r="G290" s="321"/>
      <c r="H290" s="321"/>
      <c r="I290" s="321"/>
      <c r="J290" s="321"/>
    </row>
    <row r="301" spans="1:10" ht="15.75" x14ac:dyDescent="0.25">
      <c r="A301" s="323" t="s">
        <v>3</v>
      </c>
      <c r="B301" s="323"/>
      <c r="C301" s="323"/>
      <c r="D301" s="323"/>
      <c r="E301" s="323"/>
      <c r="F301" s="323"/>
      <c r="G301" s="323"/>
      <c r="H301" s="323"/>
      <c r="I301" s="323"/>
      <c r="J301" s="323"/>
    </row>
    <row r="302" spans="1:10" ht="28.5" customHeight="1" x14ac:dyDescent="0.25">
      <c r="A302" s="324" t="s">
        <v>166</v>
      </c>
      <c r="B302" s="324"/>
      <c r="C302" s="324"/>
      <c r="D302" s="324"/>
      <c r="E302" s="324"/>
      <c r="F302" s="324"/>
      <c r="G302" s="324"/>
      <c r="H302" s="324"/>
      <c r="I302" s="324"/>
      <c r="J302" s="324"/>
    </row>
    <row r="303" spans="1:10" x14ac:dyDescent="0.25">
      <c r="A303" s="327" t="s">
        <v>167</v>
      </c>
      <c r="B303" s="324"/>
      <c r="C303" s="324"/>
      <c r="D303" s="324"/>
      <c r="E303" s="324"/>
      <c r="F303" s="324"/>
      <c r="G303" s="324"/>
      <c r="H303" s="324"/>
      <c r="I303" s="324"/>
      <c r="J303" s="324"/>
    </row>
    <row r="305" spans="1:13" ht="56.25" customHeight="1" x14ac:dyDescent="0.25">
      <c r="A305" s="6" t="s">
        <v>8</v>
      </c>
      <c r="B305" s="6" t="s">
        <v>9</v>
      </c>
      <c r="C305" s="328" t="s">
        <v>10</v>
      </c>
      <c r="D305" s="329"/>
      <c r="E305" s="330"/>
      <c r="F305" s="331" t="s">
        <v>11</v>
      </c>
      <c r="G305" s="332"/>
      <c r="H305" s="331" t="s">
        <v>12</v>
      </c>
      <c r="I305" s="332"/>
      <c r="J305" s="6" t="s">
        <v>13</v>
      </c>
    </row>
    <row r="306" spans="1:13" ht="56.25" customHeight="1" x14ac:dyDescent="0.25">
      <c r="A306" s="7" t="s">
        <v>14</v>
      </c>
      <c r="B306" s="5" t="s">
        <v>41</v>
      </c>
      <c r="C306" s="325">
        <v>250000</v>
      </c>
      <c r="D306" s="333"/>
      <c r="E306" s="334"/>
      <c r="F306" s="325">
        <v>360000</v>
      </c>
      <c r="G306" s="326"/>
      <c r="H306" s="325">
        <f>C306+F306</f>
        <v>610000</v>
      </c>
      <c r="I306" s="326"/>
      <c r="J306" s="8" t="s">
        <v>16</v>
      </c>
    </row>
    <row r="307" spans="1:13" ht="56.25" customHeight="1" x14ac:dyDescent="0.25">
      <c r="A307" s="7" t="s">
        <v>18</v>
      </c>
      <c r="B307" s="5" t="s">
        <v>39</v>
      </c>
      <c r="C307" s="325">
        <v>250000</v>
      </c>
      <c r="D307" s="333"/>
      <c r="E307" s="334"/>
      <c r="F307" s="325">
        <v>320000</v>
      </c>
      <c r="G307" s="326"/>
      <c r="H307" s="325">
        <f>C307+F307</f>
        <v>570000</v>
      </c>
      <c r="I307" s="326"/>
      <c r="J307" s="8" t="s">
        <v>19</v>
      </c>
      <c r="M307" t="s">
        <v>7</v>
      </c>
    </row>
    <row r="308" spans="1:13" ht="56.25" customHeight="1" x14ac:dyDescent="0.25">
      <c r="A308" s="10" t="s">
        <v>22</v>
      </c>
      <c r="B308" s="5" t="s">
        <v>168</v>
      </c>
      <c r="C308" s="325">
        <v>250000</v>
      </c>
      <c r="D308" s="333"/>
      <c r="E308" s="334"/>
      <c r="F308" s="325">
        <v>300000</v>
      </c>
      <c r="G308" s="326"/>
      <c r="H308" s="325">
        <f t="shared" ref="H308" si="6">C308+F308</f>
        <v>550000</v>
      </c>
      <c r="I308" s="326"/>
      <c r="J308" s="8" t="s">
        <v>24</v>
      </c>
    </row>
    <row r="309" spans="1:13" ht="56.25" customHeight="1" x14ac:dyDescent="0.25">
      <c r="A309" s="10"/>
      <c r="B309" s="5"/>
      <c r="C309" s="325"/>
      <c r="D309" s="333"/>
      <c r="E309" s="334"/>
      <c r="F309" s="325"/>
      <c r="G309" s="326"/>
      <c r="H309" s="325"/>
      <c r="I309" s="326"/>
      <c r="J309" s="8"/>
    </row>
    <row r="310" spans="1:13" ht="56.25" customHeight="1" x14ac:dyDescent="0.25">
      <c r="A310" s="11" t="s">
        <v>27</v>
      </c>
      <c r="B310" s="12" t="s">
        <v>6</v>
      </c>
      <c r="C310" s="335">
        <v>120000</v>
      </c>
      <c r="D310" s="336"/>
      <c r="E310" s="337"/>
      <c r="F310" s="335">
        <v>200000</v>
      </c>
      <c r="G310" s="338"/>
      <c r="H310" s="335"/>
      <c r="I310" s="338"/>
      <c r="J310" s="13" t="s">
        <v>28</v>
      </c>
    </row>
    <row r="311" spans="1:13" ht="56.25" customHeight="1" x14ac:dyDescent="0.25">
      <c r="A311" s="11" t="s">
        <v>29</v>
      </c>
      <c r="B311" s="12"/>
      <c r="C311" s="335"/>
      <c r="D311" s="336"/>
      <c r="E311" s="337"/>
      <c r="F311" s="335"/>
      <c r="G311" s="338"/>
      <c r="H311" s="335"/>
      <c r="I311" s="338"/>
      <c r="J311" s="13"/>
    </row>
    <row r="312" spans="1:13" ht="32.25" customHeight="1" x14ac:dyDescent="0.25">
      <c r="A312" s="14"/>
      <c r="B312" s="15" t="s">
        <v>0</v>
      </c>
      <c r="C312" s="339"/>
      <c r="D312" s="340"/>
      <c r="E312" s="341"/>
      <c r="F312" s="342"/>
      <c r="G312" s="343"/>
      <c r="H312" s="344">
        <f>SUM(H306:I311)</f>
        <v>1730000</v>
      </c>
      <c r="I312" s="345"/>
      <c r="J312" s="16"/>
    </row>
    <row r="313" spans="1:13" x14ac:dyDescent="0.25">
      <c r="A313" s="2"/>
    </row>
    <row r="314" spans="1:13" x14ac:dyDescent="0.25">
      <c r="A314" s="2"/>
      <c r="F314" s="321" t="s">
        <v>169</v>
      </c>
      <c r="G314" s="321"/>
      <c r="H314" s="321"/>
      <c r="I314" s="321"/>
      <c r="J314" s="321"/>
    </row>
    <row r="315" spans="1:13" x14ac:dyDescent="0.25">
      <c r="B315" s="2" t="s">
        <v>31</v>
      </c>
      <c r="F315" s="321" t="s">
        <v>32</v>
      </c>
      <c r="G315" s="321"/>
      <c r="H315" s="321"/>
      <c r="I315" s="321"/>
      <c r="J315" s="321"/>
    </row>
    <row r="316" spans="1:13" x14ac:dyDescent="0.25">
      <c r="B316" s="2" t="s">
        <v>33</v>
      </c>
      <c r="F316" s="321" t="s">
        <v>34</v>
      </c>
      <c r="G316" s="321"/>
      <c r="H316" s="321"/>
      <c r="I316" s="321"/>
      <c r="J316" s="321"/>
    </row>
    <row r="320" spans="1:13" x14ac:dyDescent="0.25">
      <c r="B320" s="3" t="s">
        <v>2</v>
      </c>
      <c r="F320" s="322" t="s">
        <v>1</v>
      </c>
      <c r="G320" s="322"/>
      <c r="H320" s="322"/>
      <c r="I320" s="322"/>
      <c r="J320" s="322"/>
    </row>
    <row r="321" spans="1:13" x14ac:dyDescent="0.25">
      <c r="B321" s="2" t="s">
        <v>35</v>
      </c>
      <c r="F321" s="321" t="s">
        <v>36</v>
      </c>
      <c r="G321" s="321"/>
      <c r="H321" s="321"/>
      <c r="I321" s="321"/>
      <c r="J321" s="321"/>
    </row>
    <row r="329" spans="1:13" s="17" customFormat="1" ht="15.75" x14ac:dyDescent="0.25">
      <c r="A329" s="323" t="s">
        <v>3</v>
      </c>
      <c r="B329" s="323"/>
      <c r="C329" s="323"/>
      <c r="D329" s="323"/>
      <c r="E329" s="323"/>
      <c r="F329" s="323"/>
      <c r="G329" s="323"/>
      <c r="H329" s="323"/>
      <c r="I329" s="323"/>
      <c r="J329" s="323"/>
    </row>
    <row r="330" spans="1:13" ht="24.75" customHeight="1" x14ac:dyDescent="0.25">
      <c r="A330" s="324" t="s">
        <v>51</v>
      </c>
      <c r="B330" s="324"/>
      <c r="C330" s="324"/>
      <c r="D330" s="324"/>
      <c r="E330" s="324"/>
      <c r="F330" s="324"/>
      <c r="G330" s="324"/>
      <c r="H330" s="324"/>
      <c r="I330" s="324"/>
      <c r="J330" s="324"/>
    </row>
    <row r="331" spans="1:13" x14ac:dyDescent="0.25">
      <c r="A331" s="327" t="s">
        <v>49</v>
      </c>
      <c r="B331" s="324"/>
      <c r="C331" s="324"/>
      <c r="D331" s="324"/>
      <c r="E331" s="324"/>
      <c r="F331" s="324"/>
      <c r="G331" s="324"/>
      <c r="H331" s="324"/>
      <c r="I331" s="324"/>
      <c r="J331" s="324"/>
    </row>
    <row r="333" spans="1:13" ht="52.5" customHeight="1" x14ac:dyDescent="0.25">
      <c r="A333" s="6" t="s">
        <v>8</v>
      </c>
      <c r="B333" s="6" t="s">
        <v>9</v>
      </c>
      <c r="C333" s="328" t="s">
        <v>10</v>
      </c>
      <c r="D333" s="329"/>
      <c r="E333" s="330"/>
      <c r="F333" s="331" t="s">
        <v>11</v>
      </c>
      <c r="G333" s="332"/>
      <c r="H333" s="331" t="s">
        <v>12</v>
      </c>
      <c r="I333" s="332"/>
      <c r="J333" s="6" t="s">
        <v>13</v>
      </c>
    </row>
    <row r="334" spans="1:13" ht="52.5" customHeight="1" x14ac:dyDescent="0.25">
      <c r="A334" s="7" t="s">
        <v>14</v>
      </c>
      <c r="B334" s="5" t="s">
        <v>20</v>
      </c>
      <c r="C334" s="325">
        <v>100000</v>
      </c>
      <c r="D334" s="333"/>
      <c r="E334" s="334"/>
      <c r="F334" s="325">
        <v>180000</v>
      </c>
      <c r="G334" s="326"/>
      <c r="H334" s="325">
        <f>C334+F334</f>
        <v>280000</v>
      </c>
      <c r="I334" s="326"/>
      <c r="J334" s="8" t="s">
        <v>16</v>
      </c>
    </row>
    <row r="335" spans="1:13" ht="52.5" customHeight="1" x14ac:dyDescent="0.25">
      <c r="A335" s="7" t="s">
        <v>18</v>
      </c>
      <c r="B335" s="5" t="s">
        <v>39</v>
      </c>
      <c r="C335" s="325">
        <v>100000</v>
      </c>
      <c r="D335" s="333"/>
      <c r="E335" s="334"/>
      <c r="F335" s="325">
        <v>160000</v>
      </c>
      <c r="G335" s="326"/>
      <c r="H335" s="325">
        <f>C335+F335</f>
        <v>260000</v>
      </c>
      <c r="I335" s="326"/>
      <c r="J335" s="8" t="s">
        <v>19</v>
      </c>
    </row>
    <row r="336" spans="1:13" ht="52.5" customHeight="1" x14ac:dyDescent="0.25">
      <c r="A336" s="10" t="s">
        <v>22</v>
      </c>
      <c r="B336" s="5" t="s">
        <v>44</v>
      </c>
      <c r="C336" s="325">
        <v>100000</v>
      </c>
      <c r="D336" s="333"/>
      <c r="E336" s="334"/>
      <c r="F336" s="325">
        <v>150000</v>
      </c>
      <c r="G336" s="326"/>
      <c r="H336" s="325">
        <f t="shared" ref="H336" si="7">C336+F336</f>
        <v>250000</v>
      </c>
      <c r="I336" s="326"/>
      <c r="J336" s="8" t="s">
        <v>24</v>
      </c>
      <c r="M336" s="9"/>
    </row>
    <row r="337" spans="1:10" ht="52.5" customHeight="1" x14ac:dyDescent="0.25">
      <c r="A337" s="10"/>
      <c r="B337" s="5"/>
      <c r="C337" s="325"/>
      <c r="D337" s="333"/>
      <c r="E337" s="334"/>
      <c r="F337" s="325"/>
      <c r="G337" s="326"/>
      <c r="H337" s="325"/>
      <c r="I337" s="326"/>
      <c r="J337" s="8"/>
    </row>
    <row r="338" spans="1:10" ht="52.5" customHeight="1" x14ac:dyDescent="0.25">
      <c r="A338" s="11" t="s">
        <v>27</v>
      </c>
      <c r="B338" s="12" t="s">
        <v>6</v>
      </c>
      <c r="C338" s="335">
        <v>120000</v>
      </c>
      <c r="D338" s="336"/>
      <c r="E338" s="337"/>
      <c r="F338" s="335">
        <v>200000</v>
      </c>
      <c r="G338" s="338"/>
      <c r="H338" s="335"/>
      <c r="I338" s="338"/>
      <c r="J338" s="13" t="s">
        <v>28</v>
      </c>
    </row>
    <row r="339" spans="1:10" ht="52.5" customHeight="1" x14ac:dyDescent="0.25">
      <c r="A339" s="11" t="s">
        <v>29</v>
      </c>
      <c r="B339" s="12"/>
      <c r="C339" s="335"/>
      <c r="D339" s="336"/>
      <c r="E339" s="337"/>
      <c r="F339" s="335"/>
      <c r="G339" s="338"/>
      <c r="H339" s="335"/>
      <c r="I339" s="338"/>
      <c r="J339" s="13"/>
    </row>
    <row r="340" spans="1:10" ht="27.75" customHeight="1" x14ac:dyDescent="0.25">
      <c r="A340" s="14"/>
      <c r="B340" s="15" t="s">
        <v>0</v>
      </c>
      <c r="C340" s="339"/>
      <c r="D340" s="340"/>
      <c r="E340" s="341"/>
      <c r="F340" s="342"/>
      <c r="G340" s="343"/>
      <c r="H340" s="344">
        <f>SUM(H334:I339)</f>
        <v>790000</v>
      </c>
      <c r="I340" s="345"/>
      <c r="J340" s="16"/>
    </row>
    <row r="341" spans="1:10" x14ac:dyDescent="0.25">
      <c r="A341" s="2"/>
    </row>
    <row r="342" spans="1:10" x14ac:dyDescent="0.25">
      <c r="A342" s="2"/>
      <c r="F342" s="321" t="s">
        <v>50</v>
      </c>
      <c r="G342" s="321"/>
      <c r="H342" s="321"/>
      <c r="I342" s="321"/>
      <c r="J342" s="321"/>
    </row>
    <row r="343" spans="1:10" x14ac:dyDescent="0.25">
      <c r="B343" s="2" t="s">
        <v>31</v>
      </c>
      <c r="F343" s="321" t="s">
        <v>32</v>
      </c>
      <c r="G343" s="321"/>
      <c r="H343" s="321"/>
      <c r="I343" s="321"/>
      <c r="J343" s="321"/>
    </row>
    <row r="344" spans="1:10" x14ac:dyDescent="0.25">
      <c r="B344" s="2" t="s">
        <v>33</v>
      </c>
      <c r="F344" s="321" t="s">
        <v>34</v>
      </c>
      <c r="G344" s="321"/>
      <c r="H344" s="321"/>
      <c r="I344" s="321"/>
      <c r="J344" s="321"/>
    </row>
    <row r="348" spans="1:10" x14ac:dyDescent="0.25">
      <c r="B348" s="3" t="s">
        <v>2</v>
      </c>
      <c r="F348" s="322" t="s">
        <v>1</v>
      </c>
      <c r="G348" s="322"/>
      <c r="H348" s="322"/>
      <c r="I348" s="322"/>
      <c r="J348" s="322"/>
    </row>
    <row r="349" spans="1:10" x14ac:dyDescent="0.25">
      <c r="B349" s="2" t="s">
        <v>35</v>
      </c>
      <c r="F349" s="321" t="s">
        <v>36</v>
      </c>
      <c r="G349" s="321"/>
      <c r="H349" s="321"/>
      <c r="I349" s="321"/>
      <c r="J349" s="321"/>
    </row>
    <row r="360" spans="1:13" ht="15.75" x14ac:dyDescent="0.25">
      <c r="A360" s="323" t="s">
        <v>3</v>
      </c>
      <c r="B360" s="323"/>
      <c r="C360" s="323"/>
      <c r="D360" s="323"/>
      <c r="E360" s="323"/>
      <c r="F360" s="323"/>
      <c r="G360" s="323"/>
      <c r="H360" s="323"/>
      <c r="I360" s="323"/>
      <c r="J360" s="323"/>
    </row>
    <row r="361" spans="1:13" ht="36.75" customHeight="1" x14ac:dyDescent="0.25">
      <c r="A361" s="324" t="s">
        <v>52</v>
      </c>
      <c r="B361" s="324"/>
      <c r="C361" s="324"/>
      <c r="D361" s="324"/>
      <c r="E361" s="324"/>
      <c r="F361" s="324"/>
      <c r="G361" s="324"/>
      <c r="H361" s="324"/>
      <c r="I361" s="324"/>
      <c r="J361" s="324"/>
    </row>
    <row r="362" spans="1:13" x14ac:dyDescent="0.25">
      <c r="A362" s="327" t="s">
        <v>53</v>
      </c>
      <c r="B362" s="324"/>
      <c r="C362" s="324"/>
      <c r="D362" s="324"/>
      <c r="E362" s="324"/>
      <c r="F362" s="324"/>
      <c r="G362" s="324"/>
      <c r="H362" s="324"/>
      <c r="I362" s="324"/>
      <c r="J362" s="324"/>
    </row>
    <row r="364" spans="1:13" ht="52.5" customHeight="1" x14ac:dyDescent="0.25">
      <c r="A364" s="6" t="s">
        <v>8</v>
      </c>
      <c r="B364" s="6" t="s">
        <v>9</v>
      </c>
      <c r="C364" s="328" t="s">
        <v>10</v>
      </c>
      <c r="D364" s="329"/>
      <c r="E364" s="330"/>
      <c r="F364" s="331" t="s">
        <v>11</v>
      </c>
      <c r="G364" s="332"/>
      <c r="H364" s="331" t="s">
        <v>12</v>
      </c>
      <c r="I364" s="332"/>
      <c r="J364" s="6" t="s">
        <v>13</v>
      </c>
    </row>
    <row r="365" spans="1:13" ht="52.5" customHeight="1" x14ac:dyDescent="0.25">
      <c r="A365" s="7" t="s">
        <v>14</v>
      </c>
      <c r="B365" s="5" t="s">
        <v>42</v>
      </c>
      <c r="C365" s="325">
        <v>85000</v>
      </c>
      <c r="D365" s="333"/>
      <c r="E365" s="334"/>
      <c r="F365" s="325">
        <v>180000</v>
      </c>
      <c r="G365" s="326"/>
      <c r="H365" s="325">
        <f>C365+F365</f>
        <v>265000</v>
      </c>
      <c r="I365" s="326"/>
      <c r="J365" s="8" t="s">
        <v>16</v>
      </c>
    </row>
    <row r="366" spans="1:13" ht="52.5" customHeight="1" x14ac:dyDescent="0.25">
      <c r="A366" s="7" t="s">
        <v>18</v>
      </c>
      <c r="B366" s="5" t="s">
        <v>45</v>
      </c>
      <c r="C366" s="325">
        <v>85000</v>
      </c>
      <c r="D366" s="333"/>
      <c r="E366" s="334"/>
      <c r="F366" s="325">
        <v>160000</v>
      </c>
      <c r="G366" s="326"/>
      <c r="H366" s="325">
        <f>C366+F366</f>
        <v>245000</v>
      </c>
      <c r="I366" s="326"/>
      <c r="J366" s="8" t="s">
        <v>19</v>
      </c>
    </row>
    <row r="367" spans="1:13" ht="52.5" customHeight="1" x14ac:dyDescent="0.25">
      <c r="A367" s="10" t="s">
        <v>22</v>
      </c>
      <c r="B367" s="5" t="s">
        <v>39</v>
      </c>
      <c r="C367" s="325">
        <v>85000</v>
      </c>
      <c r="D367" s="333"/>
      <c r="E367" s="334"/>
      <c r="F367" s="325">
        <v>160000</v>
      </c>
      <c r="G367" s="326"/>
      <c r="H367" s="325">
        <f t="shared" ref="H367" si="8">C367+F367</f>
        <v>245000</v>
      </c>
      <c r="I367" s="326"/>
      <c r="J367" s="8" t="s">
        <v>24</v>
      </c>
      <c r="M367" s="5" t="s">
        <v>20</v>
      </c>
    </row>
    <row r="368" spans="1:13" ht="52.5" customHeight="1" x14ac:dyDescent="0.25">
      <c r="A368" s="10"/>
      <c r="B368" s="5"/>
      <c r="C368" s="325"/>
      <c r="D368" s="333"/>
      <c r="E368" s="334"/>
      <c r="F368" s="325"/>
      <c r="G368" s="326"/>
      <c r="H368" s="325"/>
      <c r="I368" s="326"/>
      <c r="J368" s="8"/>
      <c r="M368" s="5" t="s">
        <v>42</v>
      </c>
    </row>
    <row r="369" spans="1:13" ht="52.5" customHeight="1" x14ac:dyDescent="0.25">
      <c r="A369" s="11" t="s">
        <v>27</v>
      </c>
      <c r="B369" s="12" t="s">
        <v>6</v>
      </c>
      <c r="C369" s="335">
        <v>120000</v>
      </c>
      <c r="D369" s="336"/>
      <c r="E369" s="337"/>
      <c r="F369" s="335">
        <v>200000</v>
      </c>
      <c r="G369" s="338"/>
      <c r="H369" s="335"/>
      <c r="I369" s="338"/>
      <c r="J369" s="13" t="s">
        <v>28</v>
      </c>
      <c r="M369" s="5" t="s">
        <v>39</v>
      </c>
    </row>
    <row r="370" spans="1:13" ht="52.5" customHeight="1" x14ac:dyDescent="0.25">
      <c r="A370" s="11" t="s">
        <v>29</v>
      </c>
      <c r="B370" s="12"/>
      <c r="C370" s="335"/>
      <c r="D370" s="336"/>
      <c r="E370" s="337"/>
      <c r="F370" s="335"/>
      <c r="G370" s="338"/>
      <c r="H370" s="335"/>
      <c r="I370" s="338"/>
      <c r="J370" s="13"/>
      <c r="M370" s="5" t="s">
        <v>44</v>
      </c>
    </row>
    <row r="371" spans="1:13" ht="23.25" customHeight="1" x14ac:dyDescent="0.25">
      <c r="A371" s="14"/>
      <c r="B371" s="15" t="s">
        <v>0</v>
      </c>
      <c r="C371" s="339"/>
      <c r="D371" s="340"/>
      <c r="E371" s="341"/>
      <c r="F371" s="342"/>
      <c r="G371" s="343"/>
      <c r="H371" s="344">
        <f>SUM(H365:I370)</f>
        <v>755000</v>
      </c>
      <c r="I371" s="345"/>
      <c r="J371" s="16"/>
    </row>
    <row r="372" spans="1:13" x14ac:dyDescent="0.25">
      <c r="A372" s="2"/>
    </row>
    <row r="373" spans="1:13" x14ac:dyDescent="0.25">
      <c r="A373" s="2"/>
      <c r="F373" s="321" t="s">
        <v>54</v>
      </c>
      <c r="G373" s="321"/>
      <c r="H373" s="321"/>
      <c r="I373" s="321"/>
      <c r="J373" s="321"/>
    </row>
    <row r="374" spans="1:13" x14ac:dyDescent="0.25">
      <c r="B374" s="2" t="s">
        <v>31</v>
      </c>
      <c r="F374" s="321" t="s">
        <v>32</v>
      </c>
      <c r="G374" s="321"/>
      <c r="H374" s="321"/>
      <c r="I374" s="321"/>
      <c r="J374" s="321"/>
    </row>
    <row r="375" spans="1:13" x14ac:dyDescent="0.25">
      <c r="B375" s="2" t="s">
        <v>33</v>
      </c>
      <c r="F375" s="321" t="s">
        <v>34</v>
      </c>
      <c r="G375" s="321"/>
      <c r="H375" s="321"/>
      <c r="I375" s="321"/>
      <c r="J375" s="321"/>
    </row>
    <row r="379" spans="1:13" x14ac:dyDescent="0.25">
      <c r="B379" s="3" t="s">
        <v>2</v>
      </c>
      <c r="F379" s="322" t="s">
        <v>1</v>
      </c>
      <c r="G379" s="322"/>
      <c r="H379" s="322"/>
      <c r="I379" s="322"/>
      <c r="J379" s="322"/>
    </row>
    <row r="380" spans="1:13" x14ac:dyDescent="0.25">
      <c r="B380" s="2" t="s">
        <v>35</v>
      </c>
      <c r="F380" s="321" t="s">
        <v>36</v>
      </c>
      <c r="G380" s="321"/>
      <c r="H380" s="321"/>
      <c r="I380" s="321"/>
      <c r="J380" s="321"/>
    </row>
    <row r="390" spans="1:13" ht="15.75" x14ac:dyDescent="0.25">
      <c r="A390" s="323" t="s">
        <v>3</v>
      </c>
      <c r="B390" s="323"/>
      <c r="C390" s="323"/>
      <c r="D390" s="323"/>
      <c r="E390" s="323"/>
      <c r="F390" s="323"/>
      <c r="G390" s="323"/>
      <c r="H390" s="323"/>
      <c r="I390" s="323"/>
      <c r="J390" s="323"/>
    </row>
    <row r="391" spans="1:13" ht="32.25" customHeight="1" x14ac:dyDescent="0.25">
      <c r="A391" s="324" t="s">
        <v>55</v>
      </c>
      <c r="B391" s="324"/>
      <c r="C391" s="324"/>
      <c r="D391" s="324"/>
      <c r="E391" s="324"/>
      <c r="F391" s="324"/>
      <c r="G391" s="324"/>
      <c r="H391" s="324"/>
      <c r="I391" s="324"/>
      <c r="J391" s="324"/>
    </row>
    <row r="392" spans="1:13" x14ac:dyDescent="0.25">
      <c r="A392" s="327" t="s">
        <v>56</v>
      </c>
      <c r="B392" s="324"/>
      <c r="C392" s="324"/>
      <c r="D392" s="324"/>
      <c r="E392" s="324"/>
      <c r="F392" s="324"/>
      <c r="G392" s="324"/>
      <c r="H392" s="324"/>
      <c r="I392" s="324"/>
      <c r="J392" s="324"/>
    </row>
    <row r="394" spans="1:13" ht="56.25" customHeight="1" x14ac:dyDescent="0.25">
      <c r="A394" s="6" t="s">
        <v>8</v>
      </c>
      <c r="B394" s="6" t="s">
        <v>9</v>
      </c>
      <c r="C394" s="328" t="s">
        <v>10</v>
      </c>
      <c r="D394" s="329"/>
      <c r="E394" s="330"/>
      <c r="F394" s="331" t="s">
        <v>11</v>
      </c>
      <c r="G394" s="332"/>
      <c r="H394" s="331" t="s">
        <v>12</v>
      </c>
      <c r="I394" s="332"/>
      <c r="J394" s="6" t="s">
        <v>13</v>
      </c>
    </row>
    <row r="395" spans="1:13" ht="56.25" customHeight="1" x14ac:dyDescent="0.25">
      <c r="A395" s="7" t="s">
        <v>14</v>
      </c>
      <c r="B395" s="5" t="s">
        <v>20</v>
      </c>
      <c r="C395" s="325">
        <v>150000</v>
      </c>
      <c r="D395" s="333"/>
      <c r="E395" s="334"/>
      <c r="F395" s="325">
        <v>180000</v>
      </c>
      <c r="G395" s="326"/>
      <c r="H395" s="325">
        <f>C395+F395</f>
        <v>330000</v>
      </c>
      <c r="I395" s="326"/>
      <c r="J395" s="8" t="s">
        <v>16</v>
      </c>
    </row>
    <row r="396" spans="1:13" ht="56.25" customHeight="1" x14ac:dyDescent="0.25">
      <c r="A396" s="7" t="s">
        <v>18</v>
      </c>
      <c r="B396" s="5" t="s">
        <v>39</v>
      </c>
      <c r="C396" s="325">
        <v>150000</v>
      </c>
      <c r="D396" s="333"/>
      <c r="E396" s="334"/>
      <c r="F396" s="325">
        <v>160000</v>
      </c>
      <c r="G396" s="326"/>
      <c r="H396" s="325">
        <f>C396+F396</f>
        <v>310000</v>
      </c>
      <c r="I396" s="326"/>
      <c r="J396" s="8" t="s">
        <v>19</v>
      </c>
      <c r="M396" s="5" t="s">
        <v>1</v>
      </c>
    </row>
    <row r="397" spans="1:13" ht="56.25" customHeight="1" x14ac:dyDescent="0.25">
      <c r="A397" s="10" t="s">
        <v>22</v>
      </c>
      <c r="B397" s="5" t="s">
        <v>76</v>
      </c>
      <c r="C397" s="325">
        <v>150000</v>
      </c>
      <c r="D397" s="333"/>
      <c r="E397" s="334"/>
      <c r="F397" s="325">
        <v>160000</v>
      </c>
      <c r="G397" s="326"/>
      <c r="H397" s="325">
        <f t="shared" ref="H397" si="9">C397+F397</f>
        <v>310000</v>
      </c>
      <c r="I397" s="326"/>
      <c r="J397" s="8" t="s">
        <v>24</v>
      </c>
      <c r="M397" s="5" t="s">
        <v>20</v>
      </c>
    </row>
    <row r="398" spans="1:13" ht="56.25" customHeight="1" x14ac:dyDescent="0.25">
      <c r="A398" s="10" t="s">
        <v>37</v>
      </c>
      <c r="B398" s="5" t="s">
        <v>1</v>
      </c>
      <c r="C398" s="325">
        <v>150000</v>
      </c>
      <c r="D398" s="333"/>
      <c r="E398" s="334"/>
      <c r="F398" s="325">
        <v>180000</v>
      </c>
      <c r="G398" s="326"/>
      <c r="H398" s="325">
        <f t="shared" ref="H398" si="10">C398+F398</f>
        <v>330000</v>
      </c>
      <c r="I398" s="326"/>
      <c r="J398" s="8" t="s">
        <v>38</v>
      </c>
      <c r="M398" s="5" t="s">
        <v>42</v>
      </c>
    </row>
    <row r="399" spans="1:13" ht="56.25" customHeight="1" x14ac:dyDescent="0.25">
      <c r="A399" s="11" t="s">
        <v>27</v>
      </c>
      <c r="B399" s="12" t="s">
        <v>6</v>
      </c>
      <c r="C399" s="335">
        <v>120000</v>
      </c>
      <c r="D399" s="336"/>
      <c r="E399" s="337"/>
      <c r="F399" s="335">
        <v>200000</v>
      </c>
      <c r="G399" s="338"/>
      <c r="H399" s="335"/>
      <c r="I399" s="338"/>
      <c r="J399" s="13" t="s">
        <v>28</v>
      </c>
      <c r="M399" s="5" t="s">
        <v>39</v>
      </c>
    </row>
    <row r="400" spans="1:13" ht="56.25" customHeight="1" x14ac:dyDescent="0.25">
      <c r="A400" s="11" t="s">
        <v>29</v>
      </c>
      <c r="B400" s="12"/>
      <c r="C400" s="335"/>
      <c r="D400" s="336"/>
      <c r="E400" s="337"/>
      <c r="F400" s="335"/>
      <c r="G400" s="338"/>
      <c r="H400" s="335"/>
      <c r="I400" s="338"/>
      <c r="J400" s="13"/>
      <c r="M400" s="5" t="s">
        <v>44</v>
      </c>
    </row>
    <row r="401" spans="1:13" ht="28.5" customHeight="1" x14ac:dyDescent="0.25">
      <c r="A401" s="14"/>
      <c r="B401" s="15" t="s">
        <v>0</v>
      </c>
      <c r="C401" s="339"/>
      <c r="D401" s="340"/>
      <c r="E401" s="341"/>
      <c r="F401" s="342"/>
      <c r="G401" s="343"/>
      <c r="H401" s="344">
        <f>SUM(H395:I400)</f>
        <v>1280000</v>
      </c>
      <c r="I401" s="345"/>
      <c r="J401" s="16"/>
      <c r="M401" s="5" t="s">
        <v>57</v>
      </c>
    </row>
    <row r="402" spans="1:13" x14ac:dyDescent="0.25">
      <c r="A402" s="2"/>
    </row>
    <row r="403" spans="1:13" x14ac:dyDescent="0.25">
      <c r="A403" s="2"/>
      <c r="F403" s="321" t="s">
        <v>58</v>
      </c>
      <c r="G403" s="321"/>
      <c r="H403" s="321"/>
      <c r="I403" s="321"/>
      <c r="J403" s="321"/>
    </row>
    <row r="404" spans="1:13" x14ac:dyDescent="0.25">
      <c r="B404" s="2" t="s">
        <v>31</v>
      </c>
      <c r="F404" s="321" t="s">
        <v>32</v>
      </c>
      <c r="G404" s="321"/>
      <c r="H404" s="321"/>
      <c r="I404" s="321"/>
      <c r="J404" s="321"/>
    </row>
    <row r="405" spans="1:13" x14ac:dyDescent="0.25">
      <c r="B405" s="2" t="s">
        <v>33</v>
      </c>
      <c r="F405" s="321" t="s">
        <v>34</v>
      </c>
      <c r="G405" s="321"/>
      <c r="H405" s="321"/>
      <c r="I405" s="321"/>
      <c r="J405" s="321"/>
    </row>
    <row r="409" spans="1:13" x14ac:dyDescent="0.25">
      <c r="B409" s="3" t="s">
        <v>2</v>
      </c>
      <c r="F409" s="322" t="s">
        <v>1</v>
      </c>
      <c r="G409" s="322"/>
      <c r="H409" s="322"/>
      <c r="I409" s="322"/>
      <c r="J409" s="322"/>
    </row>
    <row r="410" spans="1:13" x14ac:dyDescent="0.25">
      <c r="B410" s="2" t="s">
        <v>35</v>
      </c>
      <c r="F410" s="321" t="s">
        <v>36</v>
      </c>
      <c r="G410" s="321"/>
      <c r="H410" s="321"/>
      <c r="I410" s="321"/>
      <c r="J410" s="321"/>
    </row>
    <row r="436" spans="1:13" ht="15.75" x14ac:dyDescent="0.25">
      <c r="A436" s="323" t="s">
        <v>3</v>
      </c>
      <c r="B436" s="323"/>
      <c r="C436" s="323"/>
      <c r="D436" s="323"/>
      <c r="E436" s="323"/>
      <c r="F436" s="323"/>
      <c r="G436" s="323"/>
      <c r="H436" s="323"/>
      <c r="I436" s="323"/>
      <c r="J436" s="323"/>
    </row>
    <row r="437" spans="1:13" ht="23.25" customHeight="1" x14ac:dyDescent="0.25">
      <c r="A437" s="324" t="s">
        <v>59</v>
      </c>
      <c r="B437" s="324"/>
      <c r="C437" s="324"/>
      <c r="D437" s="324"/>
      <c r="E437" s="324"/>
      <c r="F437" s="324"/>
      <c r="G437" s="324"/>
      <c r="H437" s="324"/>
      <c r="I437" s="324"/>
      <c r="J437" s="324"/>
    </row>
    <row r="438" spans="1:13" x14ac:dyDescent="0.25">
      <c r="A438" s="327" t="s">
        <v>60</v>
      </c>
      <c r="B438" s="324"/>
      <c r="C438" s="324"/>
      <c r="D438" s="324"/>
      <c r="E438" s="324"/>
      <c r="F438" s="324"/>
      <c r="G438" s="324"/>
      <c r="H438" s="324"/>
      <c r="I438" s="324"/>
      <c r="J438" s="324"/>
    </row>
    <row r="440" spans="1:13" ht="63" customHeight="1" x14ac:dyDescent="0.25">
      <c r="A440" s="6" t="s">
        <v>8</v>
      </c>
      <c r="B440" s="6" t="s">
        <v>9</v>
      </c>
      <c r="C440" s="328" t="s">
        <v>10</v>
      </c>
      <c r="D440" s="329"/>
      <c r="E440" s="330"/>
      <c r="F440" s="331" t="s">
        <v>11</v>
      </c>
      <c r="G440" s="332"/>
      <c r="H440" s="331" t="s">
        <v>12</v>
      </c>
      <c r="I440" s="332"/>
      <c r="J440" s="6" t="s">
        <v>13</v>
      </c>
    </row>
    <row r="441" spans="1:13" ht="63" customHeight="1" x14ac:dyDescent="0.25">
      <c r="A441" s="7" t="s">
        <v>14</v>
      </c>
      <c r="B441" s="5" t="s">
        <v>20</v>
      </c>
      <c r="C441" s="325">
        <v>100000</v>
      </c>
      <c r="D441" s="333"/>
      <c r="E441" s="334"/>
      <c r="F441" s="325">
        <v>180000</v>
      </c>
      <c r="G441" s="326"/>
      <c r="H441" s="325">
        <f>C441+F441</f>
        <v>280000</v>
      </c>
      <c r="I441" s="326"/>
      <c r="J441" s="8" t="s">
        <v>16</v>
      </c>
    </row>
    <row r="442" spans="1:13" ht="63" customHeight="1" x14ac:dyDescent="0.25">
      <c r="A442" s="7" t="s">
        <v>18</v>
      </c>
      <c r="B442" s="5" t="s">
        <v>44</v>
      </c>
      <c r="C442" s="325">
        <v>100000</v>
      </c>
      <c r="D442" s="333"/>
      <c r="E442" s="334"/>
      <c r="F442" s="325">
        <v>150000</v>
      </c>
      <c r="G442" s="326"/>
      <c r="H442" s="325">
        <f>C442+F442</f>
        <v>250000</v>
      </c>
      <c r="I442" s="326"/>
      <c r="J442" s="8" t="s">
        <v>19</v>
      </c>
      <c r="M442" s="5" t="s">
        <v>1</v>
      </c>
    </row>
    <row r="443" spans="1:13" ht="63" customHeight="1" x14ac:dyDescent="0.25">
      <c r="A443" s="10" t="s">
        <v>22</v>
      </c>
      <c r="B443" s="5" t="s">
        <v>40</v>
      </c>
      <c r="C443" s="325">
        <v>100000</v>
      </c>
      <c r="D443" s="333"/>
      <c r="E443" s="334"/>
      <c r="F443" s="325">
        <v>160000</v>
      </c>
      <c r="G443" s="326"/>
      <c r="H443" s="325">
        <f t="shared" ref="H443" si="11">C443+F443</f>
        <v>260000</v>
      </c>
      <c r="I443" s="326"/>
      <c r="J443" s="8" t="s">
        <v>24</v>
      </c>
      <c r="M443" s="5" t="s">
        <v>20</v>
      </c>
    </row>
    <row r="444" spans="1:13" ht="63" customHeight="1" x14ac:dyDescent="0.25">
      <c r="A444" s="10"/>
      <c r="B444" s="5"/>
      <c r="C444" s="325"/>
      <c r="D444" s="333"/>
      <c r="E444" s="334"/>
      <c r="F444" s="325"/>
      <c r="G444" s="326"/>
      <c r="H444" s="325"/>
      <c r="I444" s="326"/>
      <c r="J444" s="8"/>
      <c r="M444" s="5" t="s">
        <v>42</v>
      </c>
    </row>
    <row r="445" spans="1:13" ht="63" customHeight="1" x14ac:dyDescent="0.25">
      <c r="A445" s="11" t="s">
        <v>27</v>
      </c>
      <c r="B445" s="12" t="s">
        <v>6</v>
      </c>
      <c r="C445" s="335">
        <v>120000</v>
      </c>
      <c r="D445" s="336"/>
      <c r="E445" s="337"/>
      <c r="F445" s="335">
        <v>200000</v>
      </c>
      <c r="G445" s="338"/>
      <c r="H445" s="335"/>
      <c r="I445" s="338"/>
      <c r="J445" s="13" t="s">
        <v>28</v>
      </c>
      <c r="M445" s="5" t="s">
        <v>39</v>
      </c>
    </row>
    <row r="446" spans="1:13" ht="63" customHeight="1" x14ac:dyDescent="0.25">
      <c r="A446" s="11" t="s">
        <v>29</v>
      </c>
      <c r="B446" s="12"/>
      <c r="C446" s="335"/>
      <c r="D446" s="336"/>
      <c r="E446" s="337"/>
      <c r="F446" s="335"/>
      <c r="G446" s="338"/>
      <c r="H446" s="335"/>
      <c r="I446" s="338"/>
      <c r="J446" s="13"/>
      <c r="M446" s="5" t="s">
        <v>44</v>
      </c>
    </row>
    <row r="447" spans="1:13" ht="30.75" customHeight="1" x14ac:dyDescent="0.25">
      <c r="A447" s="14"/>
      <c r="B447" s="15" t="s">
        <v>0</v>
      </c>
      <c r="C447" s="339"/>
      <c r="D447" s="340"/>
      <c r="E447" s="341"/>
      <c r="F447" s="342"/>
      <c r="G447" s="343"/>
      <c r="H447" s="344">
        <f>SUM(H441:I446)</f>
        <v>790000</v>
      </c>
      <c r="I447" s="345"/>
      <c r="J447" s="16"/>
      <c r="M447" s="5" t="s">
        <v>57</v>
      </c>
    </row>
    <row r="448" spans="1:13" x14ac:dyDescent="0.25">
      <c r="A448" s="2"/>
    </row>
    <row r="449" spans="1:10" x14ac:dyDescent="0.25">
      <c r="A449" s="2"/>
      <c r="F449" s="321" t="s">
        <v>61</v>
      </c>
      <c r="G449" s="321"/>
      <c r="H449" s="321"/>
      <c r="I449" s="321"/>
      <c r="J449" s="321"/>
    </row>
    <row r="450" spans="1:10" x14ac:dyDescent="0.25">
      <c r="B450" s="2" t="s">
        <v>31</v>
      </c>
      <c r="F450" s="321" t="s">
        <v>32</v>
      </c>
      <c r="G450" s="321"/>
      <c r="H450" s="321"/>
      <c r="I450" s="321"/>
      <c r="J450" s="321"/>
    </row>
    <row r="451" spans="1:10" x14ac:dyDescent="0.25">
      <c r="B451" s="2" t="s">
        <v>33</v>
      </c>
      <c r="F451" s="321" t="s">
        <v>34</v>
      </c>
      <c r="G451" s="321"/>
      <c r="H451" s="321"/>
      <c r="I451" s="321"/>
      <c r="J451" s="321"/>
    </row>
    <row r="455" spans="1:10" x14ac:dyDescent="0.25">
      <c r="B455" s="3" t="s">
        <v>2</v>
      </c>
      <c r="F455" s="322" t="s">
        <v>1</v>
      </c>
      <c r="G455" s="322"/>
      <c r="H455" s="322"/>
      <c r="I455" s="322"/>
      <c r="J455" s="322"/>
    </row>
    <row r="456" spans="1:10" x14ac:dyDescent="0.25">
      <c r="B456" s="2" t="s">
        <v>35</v>
      </c>
      <c r="F456" s="321" t="s">
        <v>36</v>
      </c>
      <c r="G456" s="321"/>
      <c r="H456" s="321"/>
      <c r="I456" s="321"/>
      <c r="J456" s="321"/>
    </row>
    <row r="494" spans="1:10" ht="15.75" x14ac:dyDescent="0.25">
      <c r="A494" s="323" t="s">
        <v>3</v>
      </c>
      <c r="B494" s="323"/>
      <c r="C494" s="323"/>
      <c r="D494" s="323"/>
      <c r="E494" s="323"/>
      <c r="F494" s="323"/>
      <c r="G494" s="323"/>
      <c r="H494" s="323"/>
      <c r="I494" s="323"/>
      <c r="J494" s="323"/>
    </row>
    <row r="495" spans="1:10" ht="30.75" customHeight="1" x14ac:dyDescent="0.25">
      <c r="A495" s="324" t="s">
        <v>62</v>
      </c>
      <c r="B495" s="324"/>
      <c r="C495" s="324"/>
      <c r="D495" s="324"/>
      <c r="E495" s="324"/>
      <c r="F495" s="324"/>
      <c r="G495" s="324"/>
      <c r="H495" s="324"/>
      <c r="I495" s="324"/>
      <c r="J495" s="324"/>
    </row>
    <row r="496" spans="1:10" x14ac:dyDescent="0.25">
      <c r="A496" s="327" t="s">
        <v>63</v>
      </c>
      <c r="B496" s="324"/>
      <c r="C496" s="324"/>
      <c r="D496" s="324"/>
      <c r="E496" s="324"/>
      <c r="F496" s="324"/>
      <c r="G496" s="324"/>
      <c r="H496" s="324"/>
      <c r="I496" s="324"/>
      <c r="J496" s="324"/>
    </row>
    <row r="498" spans="1:13" ht="53.25" customHeight="1" x14ac:dyDescent="0.25">
      <c r="A498" s="6" t="s">
        <v>8</v>
      </c>
      <c r="B498" s="6" t="s">
        <v>9</v>
      </c>
      <c r="C498" s="328" t="s">
        <v>10</v>
      </c>
      <c r="D498" s="329"/>
      <c r="E498" s="330"/>
      <c r="F498" s="331" t="s">
        <v>11</v>
      </c>
      <c r="G498" s="332"/>
      <c r="H498" s="331" t="s">
        <v>12</v>
      </c>
      <c r="I498" s="332"/>
      <c r="J498" s="6" t="s">
        <v>13</v>
      </c>
    </row>
    <row r="499" spans="1:13" ht="53.25" customHeight="1" x14ac:dyDescent="0.25">
      <c r="A499" s="7" t="s">
        <v>14</v>
      </c>
      <c r="B499" s="5" t="s">
        <v>65</v>
      </c>
      <c r="C499" s="325">
        <v>150000</v>
      </c>
      <c r="D499" s="333"/>
      <c r="E499" s="334"/>
      <c r="F499" s="325">
        <v>200000</v>
      </c>
      <c r="G499" s="326"/>
      <c r="H499" s="325">
        <f>C499+F499</f>
        <v>350000</v>
      </c>
      <c r="I499" s="326"/>
      <c r="J499" s="8" t="s">
        <v>16</v>
      </c>
    </row>
    <row r="500" spans="1:13" ht="53.25" customHeight="1" x14ac:dyDescent="0.25">
      <c r="A500" s="7" t="s">
        <v>18</v>
      </c>
      <c r="B500" s="5" t="s">
        <v>44</v>
      </c>
      <c r="C500" s="325">
        <v>150000</v>
      </c>
      <c r="D500" s="333"/>
      <c r="E500" s="334"/>
      <c r="F500" s="325">
        <v>150000</v>
      </c>
      <c r="G500" s="326"/>
      <c r="H500" s="325">
        <f>C500+F500</f>
        <v>300000</v>
      </c>
      <c r="I500" s="326"/>
      <c r="J500" s="8" t="s">
        <v>19</v>
      </c>
      <c r="M500" s="5" t="s">
        <v>1</v>
      </c>
    </row>
    <row r="501" spans="1:13" ht="53.25" customHeight="1" x14ac:dyDescent="0.25">
      <c r="A501" s="10" t="s">
        <v>22</v>
      </c>
      <c r="B501" s="5" t="s">
        <v>40</v>
      </c>
      <c r="C501" s="325">
        <v>150000</v>
      </c>
      <c r="D501" s="333"/>
      <c r="E501" s="334"/>
      <c r="F501" s="325">
        <v>160000</v>
      </c>
      <c r="G501" s="326"/>
      <c r="H501" s="325">
        <f t="shared" ref="H501" si="12">C501+F501</f>
        <v>310000</v>
      </c>
      <c r="I501" s="326"/>
      <c r="J501" s="8" t="s">
        <v>24</v>
      </c>
      <c r="M501" s="5" t="s">
        <v>20</v>
      </c>
    </row>
    <row r="502" spans="1:13" ht="53.25" customHeight="1" x14ac:dyDescent="0.25">
      <c r="A502" s="10"/>
      <c r="B502" s="5"/>
      <c r="C502" s="325"/>
      <c r="D502" s="333"/>
      <c r="E502" s="334"/>
      <c r="F502" s="325"/>
      <c r="G502" s="326"/>
      <c r="H502" s="325"/>
      <c r="I502" s="326"/>
      <c r="J502" s="8"/>
      <c r="M502" s="5" t="s">
        <v>42</v>
      </c>
    </row>
    <row r="503" spans="1:13" ht="53.25" customHeight="1" x14ac:dyDescent="0.25">
      <c r="A503" s="11" t="s">
        <v>27</v>
      </c>
      <c r="B503" s="12" t="s">
        <v>6</v>
      </c>
      <c r="C503" s="335">
        <v>120000</v>
      </c>
      <c r="D503" s="336"/>
      <c r="E503" s="337"/>
      <c r="F503" s="335">
        <v>200000</v>
      </c>
      <c r="G503" s="338"/>
      <c r="H503" s="335"/>
      <c r="I503" s="338"/>
      <c r="J503" s="13" t="s">
        <v>28</v>
      </c>
      <c r="M503" s="5" t="s">
        <v>39</v>
      </c>
    </row>
    <row r="504" spans="1:13" ht="53.25" customHeight="1" x14ac:dyDescent="0.25">
      <c r="A504" s="11" t="s">
        <v>29</v>
      </c>
      <c r="B504" s="12"/>
      <c r="C504" s="335"/>
      <c r="D504" s="336"/>
      <c r="E504" s="337"/>
      <c r="F504" s="335"/>
      <c r="G504" s="338"/>
      <c r="H504" s="335"/>
      <c r="I504" s="338"/>
      <c r="J504" s="13"/>
      <c r="M504" s="5" t="s">
        <v>44</v>
      </c>
    </row>
    <row r="505" spans="1:13" ht="25.5" customHeight="1" x14ac:dyDescent="0.25">
      <c r="A505" s="14"/>
      <c r="B505" s="15" t="s">
        <v>0</v>
      </c>
      <c r="C505" s="339"/>
      <c r="D505" s="340"/>
      <c r="E505" s="341"/>
      <c r="F505" s="342"/>
      <c r="G505" s="343"/>
      <c r="H505" s="344">
        <f>SUM(H499:I504)</f>
        <v>960000</v>
      </c>
      <c r="I505" s="345"/>
      <c r="J505" s="16"/>
      <c r="M505" s="5" t="s">
        <v>57</v>
      </c>
    </row>
    <row r="506" spans="1:13" x14ac:dyDescent="0.25">
      <c r="A506" s="2"/>
    </row>
    <row r="507" spans="1:13" x14ac:dyDescent="0.25">
      <c r="A507" s="2"/>
      <c r="F507" s="321" t="s">
        <v>64</v>
      </c>
      <c r="G507" s="321"/>
      <c r="H507" s="321"/>
      <c r="I507" s="321"/>
      <c r="J507" s="321"/>
    </row>
    <row r="508" spans="1:13" x14ac:dyDescent="0.25">
      <c r="B508" s="2" t="s">
        <v>31</v>
      </c>
      <c r="F508" s="321" t="s">
        <v>32</v>
      </c>
      <c r="G508" s="321"/>
      <c r="H508" s="321"/>
      <c r="I508" s="321"/>
      <c r="J508" s="321"/>
    </row>
    <row r="509" spans="1:13" x14ac:dyDescent="0.25">
      <c r="B509" s="2" t="s">
        <v>33</v>
      </c>
      <c r="F509" s="321" t="s">
        <v>34</v>
      </c>
      <c r="G509" s="321"/>
      <c r="H509" s="321"/>
      <c r="I509" s="321"/>
      <c r="J509" s="321"/>
    </row>
    <row r="513" spans="1:10" x14ac:dyDescent="0.25">
      <c r="B513" s="3" t="s">
        <v>2</v>
      </c>
      <c r="F513" s="322" t="s">
        <v>1</v>
      </c>
      <c r="G513" s="322"/>
      <c r="H513" s="322"/>
      <c r="I513" s="322"/>
      <c r="J513" s="322"/>
    </row>
    <row r="514" spans="1:10" x14ac:dyDescent="0.25">
      <c r="B514" s="2" t="s">
        <v>35</v>
      </c>
      <c r="F514" s="321" t="s">
        <v>36</v>
      </c>
      <c r="G514" s="321"/>
      <c r="H514" s="321"/>
      <c r="I514" s="321"/>
      <c r="J514" s="321"/>
    </row>
    <row r="526" spans="1:10" ht="15.75" x14ac:dyDescent="0.25">
      <c r="A526" s="323" t="s">
        <v>3</v>
      </c>
      <c r="B526" s="323"/>
      <c r="C526" s="323"/>
      <c r="D526" s="323"/>
      <c r="E526" s="323"/>
      <c r="F526" s="323"/>
      <c r="G526" s="323"/>
      <c r="H526" s="323"/>
      <c r="I526" s="323"/>
      <c r="J526" s="323"/>
    </row>
    <row r="527" spans="1:10" ht="27" customHeight="1" x14ac:dyDescent="0.25">
      <c r="A527" s="324" t="s">
        <v>66</v>
      </c>
      <c r="B527" s="324"/>
      <c r="C527" s="324"/>
      <c r="D527" s="324"/>
      <c r="E527" s="324"/>
      <c r="F527" s="324"/>
      <c r="G527" s="324"/>
      <c r="H527" s="324"/>
      <c r="I527" s="324"/>
      <c r="J527" s="324"/>
    </row>
    <row r="528" spans="1:10" x14ac:dyDescent="0.25">
      <c r="A528" s="327" t="s">
        <v>46</v>
      </c>
      <c r="B528" s="324"/>
      <c r="C528" s="324"/>
      <c r="D528" s="324"/>
      <c r="E528" s="324"/>
      <c r="F528" s="324"/>
      <c r="G528" s="324"/>
      <c r="H528" s="324"/>
      <c r="I528" s="324"/>
      <c r="J528" s="324"/>
    </row>
    <row r="530" spans="1:13" ht="63.75" customHeight="1" x14ac:dyDescent="0.25">
      <c r="A530" s="6" t="s">
        <v>8</v>
      </c>
      <c r="B530" s="6" t="s">
        <v>9</v>
      </c>
      <c r="C530" s="328" t="s">
        <v>10</v>
      </c>
      <c r="D530" s="329"/>
      <c r="E530" s="330"/>
      <c r="F530" s="331" t="s">
        <v>11</v>
      </c>
      <c r="G530" s="332"/>
      <c r="H530" s="331" t="s">
        <v>12</v>
      </c>
      <c r="I530" s="332"/>
      <c r="J530" s="6" t="s">
        <v>13</v>
      </c>
    </row>
    <row r="531" spans="1:13" ht="63.75" customHeight="1" x14ac:dyDescent="0.25">
      <c r="A531" s="7" t="s">
        <v>14</v>
      </c>
      <c r="B531" s="5" t="s">
        <v>20</v>
      </c>
      <c r="C531" s="325">
        <v>100000</v>
      </c>
      <c r="D531" s="333"/>
      <c r="E531" s="334"/>
      <c r="F531" s="325">
        <v>180000</v>
      </c>
      <c r="G531" s="326"/>
      <c r="H531" s="325">
        <f>C531+F531</f>
        <v>280000</v>
      </c>
      <c r="I531" s="326"/>
      <c r="J531" s="8" t="s">
        <v>16</v>
      </c>
    </row>
    <row r="532" spans="1:13" ht="63.75" customHeight="1" x14ac:dyDescent="0.25">
      <c r="A532" s="7" t="s">
        <v>18</v>
      </c>
      <c r="B532" s="5" t="s">
        <v>44</v>
      </c>
      <c r="C532" s="325">
        <v>100000</v>
      </c>
      <c r="D532" s="333"/>
      <c r="E532" s="334"/>
      <c r="F532" s="325">
        <v>150000</v>
      </c>
      <c r="G532" s="326"/>
      <c r="H532" s="325">
        <f>C532+F532</f>
        <v>250000</v>
      </c>
      <c r="I532" s="326"/>
      <c r="J532" s="8" t="s">
        <v>19</v>
      </c>
      <c r="M532" s="5" t="s">
        <v>1</v>
      </c>
    </row>
    <row r="533" spans="1:13" ht="63.75" customHeight="1" x14ac:dyDescent="0.25">
      <c r="A533" s="10" t="s">
        <v>22</v>
      </c>
      <c r="B533" s="5" t="s">
        <v>43</v>
      </c>
      <c r="C533" s="325">
        <v>100000</v>
      </c>
      <c r="D533" s="333"/>
      <c r="E533" s="334"/>
      <c r="F533" s="325">
        <v>160000</v>
      </c>
      <c r="G533" s="326"/>
      <c r="H533" s="325">
        <f>C533+F533</f>
        <v>260000</v>
      </c>
      <c r="I533" s="326"/>
      <c r="J533" s="8" t="s">
        <v>24</v>
      </c>
      <c r="M533" s="5" t="s">
        <v>20</v>
      </c>
    </row>
    <row r="534" spans="1:13" ht="63.75" customHeight="1" x14ac:dyDescent="0.25">
      <c r="A534" s="10"/>
      <c r="B534" s="5"/>
      <c r="C534" s="325"/>
      <c r="D534" s="333"/>
      <c r="E534" s="334"/>
      <c r="F534" s="325"/>
      <c r="G534" s="326"/>
      <c r="H534" s="325"/>
      <c r="I534" s="326"/>
      <c r="J534" s="8"/>
      <c r="M534" s="5" t="s">
        <v>42</v>
      </c>
    </row>
    <row r="535" spans="1:13" ht="63.75" customHeight="1" x14ac:dyDescent="0.25">
      <c r="A535" s="11" t="s">
        <v>27</v>
      </c>
      <c r="B535" s="12" t="s">
        <v>6</v>
      </c>
      <c r="C535" s="335">
        <v>120000</v>
      </c>
      <c r="D535" s="336"/>
      <c r="E535" s="337"/>
      <c r="F535" s="335">
        <v>200000</v>
      </c>
      <c r="G535" s="338"/>
      <c r="H535" s="335"/>
      <c r="I535" s="338"/>
      <c r="J535" s="13" t="s">
        <v>28</v>
      </c>
      <c r="M535" s="5" t="s">
        <v>39</v>
      </c>
    </row>
    <row r="536" spans="1:13" ht="63.75" customHeight="1" x14ac:dyDescent="0.25">
      <c r="A536" s="11" t="s">
        <v>29</v>
      </c>
      <c r="B536" s="12"/>
      <c r="C536" s="335"/>
      <c r="D536" s="336"/>
      <c r="E536" s="337"/>
      <c r="F536" s="335"/>
      <c r="G536" s="338"/>
      <c r="H536" s="335"/>
      <c r="I536" s="338"/>
      <c r="J536" s="13"/>
      <c r="M536" s="5" t="s">
        <v>44</v>
      </c>
    </row>
    <row r="537" spans="1:13" ht="36" customHeight="1" x14ac:dyDescent="0.25">
      <c r="A537" s="14"/>
      <c r="B537" s="15" t="s">
        <v>0</v>
      </c>
      <c r="C537" s="339"/>
      <c r="D537" s="340"/>
      <c r="E537" s="341"/>
      <c r="F537" s="342"/>
      <c r="G537" s="343"/>
      <c r="H537" s="344">
        <f>SUM(H531:I536)</f>
        <v>790000</v>
      </c>
      <c r="I537" s="345"/>
      <c r="J537" s="16"/>
      <c r="M537" s="5" t="s">
        <v>57</v>
      </c>
    </row>
    <row r="538" spans="1:13" x14ac:dyDescent="0.25">
      <c r="A538" s="2"/>
      <c r="M538" s="5" t="s">
        <v>43</v>
      </c>
    </row>
    <row r="539" spans="1:13" x14ac:dyDescent="0.25">
      <c r="A539" s="2"/>
      <c r="F539" s="321" t="s">
        <v>47</v>
      </c>
      <c r="G539" s="321"/>
      <c r="H539" s="321"/>
      <c r="I539" s="321"/>
      <c r="J539" s="321"/>
    </row>
    <row r="540" spans="1:13" x14ac:dyDescent="0.25">
      <c r="B540" s="2" t="s">
        <v>31</v>
      </c>
      <c r="F540" s="321" t="s">
        <v>32</v>
      </c>
      <c r="G540" s="321"/>
      <c r="H540" s="321"/>
      <c r="I540" s="321"/>
      <c r="J540" s="321"/>
    </row>
    <row r="541" spans="1:13" x14ac:dyDescent="0.25">
      <c r="B541" s="2" t="s">
        <v>33</v>
      </c>
      <c r="F541" s="321" t="s">
        <v>34</v>
      </c>
      <c r="G541" s="321"/>
      <c r="H541" s="321"/>
      <c r="I541" s="321"/>
      <c r="J541" s="321"/>
    </row>
    <row r="545" spans="2:10" x14ac:dyDescent="0.25">
      <c r="B545" s="3" t="s">
        <v>2</v>
      </c>
      <c r="F545" s="322" t="s">
        <v>1</v>
      </c>
      <c r="G545" s="322"/>
      <c r="H545" s="322"/>
      <c r="I545" s="322"/>
      <c r="J545" s="322"/>
    </row>
    <row r="546" spans="2:10" x14ac:dyDescent="0.25">
      <c r="B546" s="2" t="s">
        <v>35</v>
      </c>
      <c r="F546" s="321" t="s">
        <v>36</v>
      </c>
      <c r="G546" s="321"/>
      <c r="H546" s="321"/>
      <c r="I546" s="321"/>
      <c r="J546" s="321"/>
    </row>
    <row r="562" spans="1:13" ht="15.75" x14ac:dyDescent="0.25">
      <c r="A562" s="323" t="s">
        <v>3</v>
      </c>
      <c r="B562" s="323"/>
      <c r="C562" s="323"/>
      <c r="D562" s="323"/>
      <c r="E562" s="323"/>
      <c r="F562" s="323"/>
      <c r="G562" s="323"/>
      <c r="H562" s="323"/>
      <c r="I562" s="323"/>
      <c r="J562" s="323"/>
    </row>
    <row r="563" spans="1:13" ht="34.5" customHeight="1" x14ac:dyDescent="0.25">
      <c r="A563" s="324" t="s">
        <v>67</v>
      </c>
      <c r="B563" s="324"/>
      <c r="C563" s="324"/>
      <c r="D563" s="324"/>
      <c r="E563" s="324"/>
      <c r="F563" s="324"/>
      <c r="G563" s="324"/>
      <c r="H563" s="324"/>
      <c r="I563" s="324"/>
      <c r="J563" s="324"/>
    </row>
    <row r="564" spans="1:13" x14ac:dyDescent="0.25">
      <c r="A564" s="327" t="s">
        <v>68</v>
      </c>
      <c r="B564" s="324"/>
      <c r="C564" s="324"/>
      <c r="D564" s="324"/>
      <c r="E564" s="324"/>
      <c r="F564" s="324"/>
      <c r="G564" s="324"/>
      <c r="H564" s="324"/>
      <c r="I564" s="324"/>
      <c r="J564" s="324"/>
    </row>
    <row r="566" spans="1:13" ht="53.25" customHeight="1" x14ac:dyDescent="0.25">
      <c r="A566" s="6" t="s">
        <v>8</v>
      </c>
      <c r="B566" s="6" t="s">
        <v>9</v>
      </c>
      <c r="C566" s="328" t="s">
        <v>10</v>
      </c>
      <c r="D566" s="329"/>
      <c r="E566" s="330"/>
      <c r="F566" s="331" t="s">
        <v>11</v>
      </c>
      <c r="G566" s="332"/>
      <c r="H566" s="331" t="s">
        <v>12</v>
      </c>
      <c r="I566" s="332"/>
      <c r="J566" s="6" t="s">
        <v>13</v>
      </c>
    </row>
    <row r="567" spans="1:13" ht="53.25" customHeight="1" x14ac:dyDescent="0.25">
      <c r="A567" s="7" t="s">
        <v>14</v>
      </c>
      <c r="B567" s="5" t="s">
        <v>20</v>
      </c>
      <c r="C567" s="325">
        <v>85000</v>
      </c>
      <c r="D567" s="333"/>
      <c r="E567" s="334"/>
      <c r="F567" s="325">
        <v>180000</v>
      </c>
      <c r="G567" s="326"/>
      <c r="H567" s="325">
        <f>C567+F567</f>
        <v>265000</v>
      </c>
      <c r="I567" s="326"/>
      <c r="J567" s="8" t="s">
        <v>16</v>
      </c>
    </row>
    <row r="568" spans="1:13" ht="53.25" customHeight="1" x14ac:dyDescent="0.25">
      <c r="A568" s="7" t="s">
        <v>18</v>
      </c>
      <c r="B568" s="5" t="s">
        <v>44</v>
      </c>
      <c r="C568" s="325">
        <v>85000</v>
      </c>
      <c r="D568" s="333"/>
      <c r="E568" s="334"/>
      <c r="F568" s="325">
        <v>150000</v>
      </c>
      <c r="G568" s="326"/>
      <c r="H568" s="325">
        <f>C568+F568</f>
        <v>235000</v>
      </c>
      <c r="I568" s="326"/>
      <c r="J568" s="8" t="s">
        <v>19</v>
      </c>
      <c r="M568" s="5" t="s">
        <v>1</v>
      </c>
    </row>
    <row r="569" spans="1:13" ht="53.25" customHeight="1" x14ac:dyDescent="0.25">
      <c r="A569" s="10" t="s">
        <v>22</v>
      </c>
      <c r="B569" s="5" t="s">
        <v>76</v>
      </c>
      <c r="C569" s="325">
        <v>85000</v>
      </c>
      <c r="D569" s="333"/>
      <c r="E569" s="334"/>
      <c r="F569" s="325">
        <v>150000</v>
      </c>
      <c r="G569" s="326"/>
      <c r="H569" s="325">
        <f>C569+F569</f>
        <v>235000</v>
      </c>
      <c r="I569" s="326"/>
      <c r="J569" s="8" t="s">
        <v>24</v>
      </c>
      <c r="M569" s="5" t="s">
        <v>20</v>
      </c>
    </row>
    <row r="570" spans="1:13" ht="53.25" customHeight="1" x14ac:dyDescent="0.25">
      <c r="A570" s="10"/>
      <c r="B570" s="5"/>
      <c r="C570" s="325"/>
      <c r="D570" s="333"/>
      <c r="E570" s="334"/>
      <c r="F570" s="325"/>
      <c r="G570" s="326"/>
      <c r="H570" s="325"/>
      <c r="I570" s="326"/>
      <c r="J570" s="8"/>
      <c r="M570" s="5" t="s">
        <v>42</v>
      </c>
    </row>
    <row r="571" spans="1:13" ht="53.25" customHeight="1" x14ac:dyDescent="0.25">
      <c r="A571" s="11" t="s">
        <v>27</v>
      </c>
      <c r="B571" s="12" t="s">
        <v>6</v>
      </c>
      <c r="C571" s="335">
        <v>120000</v>
      </c>
      <c r="D571" s="336"/>
      <c r="E571" s="337"/>
      <c r="F571" s="335">
        <v>200000</v>
      </c>
      <c r="G571" s="338"/>
      <c r="H571" s="335"/>
      <c r="I571" s="338"/>
      <c r="J571" s="13" t="s">
        <v>28</v>
      </c>
      <c r="M571" s="5" t="s">
        <v>39</v>
      </c>
    </row>
    <row r="572" spans="1:13" ht="53.25" customHeight="1" x14ac:dyDescent="0.25">
      <c r="A572" s="11" t="s">
        <v>29</v>
      </c>
      <c r="B572" s="12"/>
      <c r="C572" s="335"/>
      <c r="D572" s="336"/>
      <c r="E572" s="337"/>
      <c r="F572" s="335"/>
      <c r="G572" s="338"/>
      <c r="H572" s="335"/>
      <c r="I572" s="338"/>
      <c r="J572" s="13"/>
      <c r="M572" s="5" t="s">
        <v>44</v>
      </c>
    </row>
    <row r="573" spans="1:13" ht="33" customHeight="1" x14ac:dyDescent="0.25">
      <c r="A573" s="14"/>
      <c r="B573" s="15" t="s">
        <v>0</v>
      </c>
      <c r="C573" s="339"/>
      <c r="D573" s="340"/>
      <c r="E573" s="341"/>
      <c r="F573" s="342"/>
      <c r="G573" s="343"/>
      <c r="H573" s="344">
        <f>SUM(H567:I572)</f>
        <v>735000</v>
      </c>
      <c r="I573" s="345"/>
      <c r="J573" s="16"/>
      <c r="M573" s="5" t="s">
        <v>57</v>
      </c>
    </row>
    <row r="574" spans="1:13" x14ac:dyDescent="0.25">
      <c r="A574" s="2"/>
      <c r="M574" s="5" t="s">
        <v>43</v>
      </c>
    </row>
    <row r="575" spans="1:13" x14ac:dyDescent="0.25">
      <c r="A575" s="2"/>
      <c r="F575" s="321" t="s">
        <v>69</v>
      </c>
      <c r="G575" s="321"/>
      <c r="H575" s="321"/>
      <c r="I575" s="321"/>
      <c r="J575" s="321"/>
    </row>
    <row r="576" spans="1:13" x14ac:dyDescent="0.25">
      <c r="B576" s="2" t="s">
        <v>31</v>
      </c>
      <c r="F576" s="321" t="s">
        <v>32</v>
      </c>
      <c r="G576" s="321"/>
      <c r="H576" s="321"/>
      <c r="I576" s="321"/>
      <c r="J576" s="321"/>
    </row>
    <row r="577" spans="2:10" x14ac:dyDescent="0.25">
      <c r="B577" s="2" t="s">
        <v>33</v>
      </c>
      <c r="F577" s="321" t="s">
        <v>34</v>
      </c>
      <c r="G577" s="321"/>
      <c r="H577" s="321"/>
      <c r="I577" s="321"/>
      <c r="J577" s="321"/>
    </row>
    <row r="581" spans="2:10" x14ac:dyDescent="0.25">
      <c r="B581" s="3" t="s">
        <v>2</v>
      </c>
      <c r="F581" s="322" t="s">
        <v>1</v>
      </c>
      <c r="G581" s="322"/>
      <c r="H581" s="322"/>
      <c r="I581" s="322"/>
      <c r="J581" s="322"/>
    </row>
    <row r="582" spans="2:10" x14ac:dyDescent="0.25">
      <c r="B582" s="2" t="s">
        <v>35</v>
      </c>
      <c r="F582" s="321" t="s">
        <v>36</v>
      </c>
      <c r="G582" s="321"/>
      <c r="H582" s="321"/>
      <c r="I582" s="321"/>
      <c r="J582" s="321"/>
    </row>
    <row r="628" spans="1:13" ht="15.75" x14ac:dyDescent="0.25">
      <c r="A628" s="323" t="s">
        <v>3</v>
      </c>
      <c r="B628" s="323"/>
      <c r="C628" s="323"/>
      <c r="D628" s="323"/>
      <c r="E628" s="323"/>
      <c r="F628" s="323"/>
      <c r="G628" s="323"/>
      <c r="H628" s="323"/>
      <c r="I628" s="323"/>
      <c r="J628" s="323"/>
    </row>
    <row r="629" spans="1:13" ht="30" customHeight="1" x14ac:dyDescent="0.25">
      <c r="A629" s="324" t="s">
        <v>70</v>
      </c>
      <c r="B629" s="324"/>
      <c r="C629" s="324"/>
      <c r="D629" s="324"/>
      <c r="E629" s="324"/>
      <c r="F629" s="324"/>
      <c r="G629" s="324"/>
      <c r="H629" s="324"/>
      <c r="I629" s="324"/>
      <c r="J629" s="324"/>
    </row>
    <row r="630" spans="1:13" x14ac:dyDescent="0.25">
      <c r="A630" s="327" t="s">
        <v>71</v>
      </c>
      <c r="B630" s="324"/>
      <c r="C630" s="324"/>
      <c r="D630" s="324"/>
      <c r="E630" s="324"/>
      <c r="F630" s="324"/>
      <c r="G630" s="324"/>
      <c r="H630" s="324"/>
      <c r="I630" s="324"/>
      <c r="J630" s="324"/>
    </row>
    <row r="632" spans="1:13" ht="54.75" customHeight="1" x14ac:dyDescent="0.25">
      <c r="A632" s="6" t="s">
        <v>8</v>
      </c>
      <c r="B632" s="6" t="s">
        <v>9</v>
      </c>
      <c r="C632" s="328" t="s">
        <v>10</v>
      </c>
      <c r="D632" s="329"/>
      <c r="E632" s="330"/>
      <c r="F632" s="331" t="s">
        <v>11</v>
      </c>
      <c r="G632" s="332"/>
      <c r="H632" s="331" t="s">
        <v>12</v>
      </c>
      <c r="I632" s="332"/>
      <c r="J632" s="6" t="s">
        <v>13</v>
      </c>
    </row>
    <row r="633" spans="1:13" ht="54.75" customHeight="1" x14ac:dyDescent="0.25">
      <c r="A633" s="7" t="s">
        <v>14</v>
      </c>
      <c r="B633" s="5" t="s">
        <v>42</v>
      </c>
      <c r="C633" s="325">
        <v>85000</v>
      </c>
      <c r="D633" s="333"/>
      <c r="E633" s="334"/>
      <c r="F633" s="325">
        <v>180000</v>
      </c>
      <c r="G633" s="326"/>
      <c r="H633" s="325">
        <f>C633+F633</f>
        <v>265000</v>
      </c>
      <c r="I633" s="326"/>
      <c r="J633" s="8" t="s">
        <v>16</v>
      </c>
    </row>
    <row r="634" spans="1:13" ht="54.75" customHeight="1" x14ac:dyDescent="0.25">
      <c r="A634" s="7" t="s">
        <v>18</v>
      </c>
      <c r="B634" s="4" t="s">
        <v>40</v>
      </c>
      <c r="C634" s="325">
        <v>85000</v>
      </c>
      <c r="D634" s="333"/>
      <c r="E634" s="334"/>
      <c r="F634" s="325">
        <v>160000</v>
      </c>
      <c r="G634" s="326"/>
      <c r="H634" s="325">
        <f>C634+F634</f>
        <v>245000</v>
      </c>
      <c r="I634" s="326"/>
      <c r="J634" s="8" t="s">
        <v>19</v>
      </c>
      <c r="M634" s="5" t="s">
        <v>1</v>
      </c>
    </row>
    <row r="635" spans="1:13" ht="54.75" customHeight="1" x14ac:dyDescent="0.25">
      <c r="A635" s="10" t="s">
        <v>22</v>
      </c>
      <c r="B635" s="5" t="s">
        <v>76</v>
      </c>
      <c r="C635" s="325">
        <v>85000</v>
      </c>
      <c r="D635" s="333"/>
      <c r="E635" s="334"/>
      <c r="F635" s="325">
        <v>150000</v>
      </c>
      <c r="G635" s="326"/>
      <c r="H635" s="325">
        <f>C635+F635</f>
        <v>235000</v>
      </c>
      <c r="I635" s="326"/>
      <c r="J635" s="8" t="s">
        <v>24</v>
      </c>
      <c r="M635" s="5" t="s">
        <v>20</v>
      </c>
    </row>
    <row r="636" spans="1:13" ht="54.75" customHeight="1" x14ac:dyDescent="0.25">
      <c r="A636" s="10"/>
      <c r="B636" s="5"/>
      <c r="C636" s="325"/>
      <c r="D636" s="333"/>
      <c r="E636" s="334"/>
      <c r="F636" s="325"/>
      <c r="G636" s="326"/>
      <c r="H636" s="325"/>
      <c r="I636" s="326"/>
      <c r="J636" s="8"/>
      <c r="M636" s="5" t="s">
        <v>42</v>
      </c>
    </row>
    <row r="637" spans="1:13" ht="54.75" customHeight="1" x14ac:dyDescent="0.25">
      <c r="A637" s="11" t="s">
        <v>27</v>
      </c>
      <c r="B637" s="12" t="s">
        <v>6</v>
      </c>
      <c r="C637" s="335">
        <v>120000</v>
      </c>
      <c r="D637" s="336"/>
      <c r="E637" s="337"/>
      <c r="F637" s="335">
        <v>200000</v>
      </c>
      <c r="G637" s="338"/>
      <c r="H637" s="335"/>
      <c r="I637" s="338"/>
      <c r="J637" s="13" t="s">
        <v>28</v>
      </c>
      <c r="M637" s="5" t="s">
        <v>39</v>
      </c>
    </row>
    <row r="638" spans="1:13" ht="54.75" customHeight="1" x14ac:dyDescent="0.25">
      <c r="A638" s="11" t="s">
        <v>29</v>
      </c>
      <c r="B638" s="12"/>
      <c r="C638" s="335"/>
      <c r="D638" s="336"/>
      <c r="E638" s="337"/>
      <c r="F638" s="335"/>
      <c r="G638" s="338"/>
      <c r="H638" s="335"/>
      <c r="I638" s="338"/>
      <c r="J638" s="13"/>
      <c r="M638" s="5" t="s">
        <v>44</v>
      </c>
    </row>
    <row r="639" spans="1:13" ht="32.25" customHeight="1" x14ac:dyDescent="0.25">
      <c r="A639" s="14"/>
      <c r="B639" s="15" t="s">
        <v>0</v>
      </c>
      <c r="C639" s="339"/>
      <c r="D639" s="340"/>
      <c r="E639" s="341"/>
      <c r="F639" s="342"/>
      <c r="G639" s="343"/>
      <c r="H639" s="344">
        <f>SUM(H633:I638)</f>
        <v>745000</v>
      </c>
      <c r="I639" s="345"/>
      <c r="J639" s="16"/>
      <c r="M639" s="5" t="s">
        <v>57</v>
      </c>
    </row>
    <row r="640" spans="1:13" x14ac:dyDescent="0.25">
      <c r="A640" s="2"/>
      <c r="M640" s="5" t="s">
        <v>43</v>
      </c>
    </row>
    <row r="641" spans="1:10" x14ac:dyDescent="0.25">
      <c r="A641" s="2"/>
      <c r="F641" s="321" t="s">
        <v>72</v>
      </c>
      <c r="G641" s="321"/>
      <c r="H641" s="321"/>
      <c r="I641" s="321"/>
      <c r="J641" s="321"/>
    </row>
    <row r="642" spans="1:10" x14ac:dyDescent="0.25">
      <c r="B642" s="2" t="s">
        <v>31</v>
      </c>
      <c r="F642" s="321" t="s">
        <v>32</v>
      </c>
      <c r="G642" s="321"/>
      <c r="H642" s="321"/>
      <c r="I642" s="321"/>
      <c r="J642" s="321"/>
    </row>
    <row r="643" spans="1:10" x14ac:dyDescent="0.25">
      <c r="B643" s="2" t="s">
        <v>33</v>
      </c>
      <c r="F643" s="321" t="s">
        <v>34</v>
      </c>
      <c r="G643" s="321"/>
      <c r="H643" s="321"/>
      <c r="I643" s="321"/>
      <c r="J643" s="321"/>
    </row>
    <row r="647" spans="1:10" x14ac:dyDescent="0.25">
      <c r="B647" s="3" t="s">
        <v>2</v>
      </c>
      <c r="F647" s="322" t="s">
        <v>1</v>
      </c>
      <c r="G647" s="322"/>
      <c r="H647" s="322"/>
      <c r="I647" s="322"/>
      <c r="J647" s="322"/>
    </row>
    <row r="648" spans="1:10" x14ac:dyDescent="0.25">
      <c r="B648" s="2" t="s">
        <v>35</v>
      </c>
      <c r="F648" s="321" t="s">
        <v>36</v>
      </c>
      <c r="G648" s="321"/>
      <c r="H648" s="321"/>
      <c r="I648" s="321"/>
      <c r="J648" s="321"/>
    </row>
    <row r="674" spans="1:13" ht="15.75" x14ac:dyDescent="0.25">
      <c r="A674" s="323" t="s">
        <v>3</v>
      </c>
      <c r="B674" s="323"/>
      <c r="C674" s="323"/>
      <c r="D674" s="323"/>
      <c r="E674" s="323"/>
      <c r="F674" s="323"/>
      <c r="G674" s="323"/>
      <c r="H674" s="323"/>
      <c r="I674" s="323"/>
      <c r="J674" s="323"/>
    </row>
    <row r="675" spans="1:13" ht="30" customHeight="1" x14ac:dyDescent="0.25">
      <c r="A675" s="324" t="s">
        <v>73</v>
      </c>
      <c r="B675" s="324"/>
      <c r="C675" s="324"/>
      <c r="D675" s="324"/>
      <c r="E675" s="324"/>
      <c r="F675" s="324"/>
      <c r="G675" s="324"/>
      <c r="H675" s="324"/>
      <c r="I675" s="324"/>
      <c r="J675" s="324"/>
    </row>
    <row r="676" spans="1:13" x14ac:dyDescent="0.25">
      <c r="A676" s="327" t="s">
        <v>74</v>
      </c>
      <c r="B676" s="324"/>
      <c r="C676" s="324"/>
      <c r="D676" s="324"/>
      <c r="E676" s="324"/>
      <c r="F676" s="324"/>
      <c r="G676" s="324"/>
      <c r="H676" s="324"/>
      <c r="I676" s="324"/>
      <c r="J676" s="324"/>
    </row>
    <row r="678" spans="1:13" ht="67.5" customHeight="1" x14ac:dyDescent="0.25">
      <c r="A678" s="6" t="s">
        <v>8</v>
      </c>
      <c r="B678" s="6" t="s">
        <v>9</v>
      </c>
      <c r="C678" s="328" t="s">
        <v>10</v>
      </c>
      <c r="D678" s="329"/>
      <c r="E678" s="330"/>
      <c r="F678" s="331" t="s">
        <v>11</v>
      </c>
      <c r="G678" s="332"/>
      <c r="H678" s="331" t="s">
        <v>12</v>
      </c>
      <c r="I678" s="332"/>
      <c r="J678" s="6" t="s">
        <v>13</v>
      </c>
    </row>
    <row r="679" spans="1:13" ht="67.5" customHeight="1" x14ac:dyDescent="0.25">
      <c r="A679" s="7" t="s">
        <v>14</v>
      </c>
      <c r="B679" s="5" t="s">
        <v>42</v>
      </c>
      <c r="C679" s="325">
        <v>150000</v>
      </c>
      <c r="D679" s="333"/>
      <c r="E679" s="334"/>
      <c r="F679" s="325">
        <v>180000</v>
      </c>
      <c r="G679" s="326"/>
      <c r="H679" s="325">
        <f>C679+F679</f>
        <v>330000</v>
      </c>
      <c r="I679" s="326"/>
      <c r="J679" s="8" t="s">
        <v>16</v>
      </c>
    </row>
    <row r="680" spans="1:13" ht="67.5" customHeight="1" x14ac:dyDescent="0.25">
      <c r="A680" s="7" t="s">
        <v>18</v>
      </c>
      <c r="B680" s="5" t="s">
        <v>20</v>
      </c>
      <c r="C680" s="325">
        <v>150000</v>
      </c>
      <c r="D680" s="333"/>
      <c r="E680" s="334"/>
      <c r="F680" s="325">
        <v>180000</v>
      </c>
      <c r="G680" s="326"/>
      <c r="H680" s="325">
        <f>C680+F680</f>
        <v>330000</v>
      </c>
      <c r="I680" s="326"/>
      <c r="J680" s="8" t="s">
        <v>19</v>
      </c>
    </row>
    <row r="681" spans="1:13" ht="67.5" customHeight="1" x14ac:dyDescent="0.25">
      <c r="A681" s="10" t="s">
        <v>22</v>
      </c>
      <c r="B681" s="4" t="s">
        <v>40</v>
      </c>
      <c r="C681" s="325">
        <v>150000</v>
      </c>
      <c r="D681" s="333"/>
      <c r="E681" s="334"/>
      <c r="F681" s="325">
        <v>160000</v>
      </c>
      <c r="G681" s="326"/>
      <c r="H681" s="325">
        <f>C681+F681</f>
        <v>310000</v>
      </c>
      <c r="I681" s="326"/>
      <c r="J681" s="8" t="s">
        <v>24</v>
      </c>
    </row>
    <row r="682" spans="1:13" ht="67.5" customHeight="1" x14ac:dyDescent="0.25">
      <c r="A682" s="10" t="s">
        <v>37</v>
      </c>
      <c r="B682" s="5" t="s">
        <v>44</v>
      </c>
      <c r="C682" s="325">
        <v>150000</v>
      </c>
      <c r="D682" s="333"/>
      <c r="E682" s="334"/>
      <c r="F682" s="325">
        <v>150000</v>
      </c>
      <c r="G682" s="326"/>
      <c r="H682" s="325">
        <f>C682+F682</f>
        <v>300000</v>
      </c>
      <c r="I682" s="326"/>
      <c r="J682" s="8"/>
      <c r="M682" s="5" t="s">
        <v>1</v>
      </c>
    </row>
    <row r="683" spans="1:13" ht="67.5" customHeight="1" x14ac:dyDescent="0.25">
      <c r="A683" s="11" t="s">
        <v>27</v>
      </c>
      <c r="B683" s="12" t="s">
        <v>6</v>
      </c>
      <c r="C683" s="335">
        <v>120000</v>
      </c>
      <c r="D683" s="336"/>
      <c r="E683" s="337"/>
      <c r="F683" s="335">
        <v>200000</v>
      </c>
      <c r="G683" s="338"/>
      <c r="H683" s="335"/>
      <c r="I683" s="338"/>
      <c r="J683" s="13" t="s">
        <v>28</v>
      </c>
      <c r="M683" s="5" t="s">
        <v>20</v>
      </c>
    </row>
    <row r="684" spans="1:13" ht="67.5" customHeight="1" x14ac:dyDescent="0.25">
      <c r="A684" s="11" t="s">
        <v>29</v>
      </c>
      <c r="B684" s="12"/>
      <c r="C684" s="335"/>
      <c r="D684" s="336"/>
      <c r="E684" s="337"/>
      <c r="F684" s="335"/>
      <c r="G684" s="338"/>
      <c r="H684" s="335"/>
      <c r="I684" s="338"/>
      <c r="J684" s="13"/>
      <c r="M684" s="5" t="s">
        <v>42</v>
      </c>
    </row>
    <row r="685" spans="1:13" ht="33" customHeight="1" x14ac:dyDescent="0.25">
      <c r="A685" s="14"/>
      <c r="B685" s="15" t="s">
        <v>0</v>
      </c>
      <c r="C685" s="339"/>
      <c r="D685" s="340"/>
      <c r="E685" s="341"/>
      <c r="F685" s="342"/>
      <c r="G685" s="343"/>
      <c r="H685" s="344">
        <f>SUM(H679:I684)</f>
        <v>1270000</v>
      </c>
      <c r="I685" s="345"/>
      <c r="J685" s="16"/>
      <c r="M685" s="5" t="s">
        <v>39</v>
      </c>
    </row>
    <row r="686" spans="1:13" x14ac:dyDescent="0.25">
      <c r="A686" s="2"/>
      <c r="M686" s="5" t="s">
        <v>44</v>
      </c>
    </row>
    <row r="687" spans="1:13" x14ac:dyDescent="0.25">
      <c r="A687" s="2"/>
      <c r="F687" s="321" t="s">
        <v>75</v>
      </c>
      <c r="G687" s="321"/>
      <c r="H687" s="321"/>
      <c r="I687" s="321"/>
      <c r="J687" s="321"/>
      <c r="M687" s="5" t="s">
        <v>76</v>
      </c>
    </row>
    <row r="688" spans="1:13" x14ac:dyDescent="0.25">
      <c r="B688" s="2" t="s">
        <v>31</v>
      </c>
      <c r="F688" s="321" t="s">
        <v>32</v>
      </c>
      <c r="G688" s="321"/>
      <c r="H688" s="321"/>
      <c r="I688" s="321"/>
      <c r="J688" s="321"/>
      <c r="M688" s="5" t="s">
        <v>43</v>
      </c>
    </row>
    <row r="689" spans="2:13" x14ac:dyDescent="0.25">
      <c r="B689" s="2" t="s">
        <v>33</v>
      </c>
      <c r="F689" s="321" t="s">
        <v>34</v>
      </c>
      <c r="G689" s="321"/>
      <c r="H689" s="321"/>
      <c r="I689" s="321"/>
      <c r="J689" s="321"/>
      <c r="M689" s="4" t="s">
        <v>40</v>
      </c>
    </row>
    <row r="693" spans="2:13" x14ac:dyDescent="0.25">
      <c r="B693" s="3" t="s">
        <v>2</v>
      </c>
      <c r="F693" s="322" t="s">
        <v>1</v>
      </c>
      <c r="G693" s="322"/>
      <c r="H693" s="322"/>
      <c r="I693" s="322"/>
      <c r="J693" s="322"/>
    </row>
    <row r="694" spans="2:13" x14ac:dyDescent="0.25">
      <c r="B694" s="2" t="s">
        <v>35</v>
      </c>
      <c r="F694" s="321" t="s">
        <v>36</v>
      </c>
      <c r="G694" s="321"/>
      <c r="H694" s="321"/>
      <c r="I694" s="321"/>
      <c r="J694" s="321"/>
    </row>
    <row r="718" spans="1:10" ht="15.75" x14ac:dyDescent="0.25">
      <c r="A718" s="323" t="s">
        <v>3</v>
      </c>
      <c r="B718" s="323"/>
      <c r="C718" s="323"/>
      <c r="D718" s="323"/>
      <c r="E718" s="323"/>
      <c r="F718" s="323"/>
      <c r="G718" s="323"/>
      <c r="H718" s="323"/>
      <c r="I718" s="323"/>
      <c r="J718" s="323"/>
    </row>
    <row r="719" spans="1:10" ht="20.25" customHeight="1" x14ac:dyDescent="0.25">
      <c r="A719" s="324" t="s">
        <v>77</v>
      </c>
      <c r="B719" s="324"/>
      <c r="C719" s="324"/>
      <c r="D719" s="324"/>
      <c r="E719" s="324"/>
      <c r="F719" s="324"/>
      <c r="G719" s="324"/>
      <c r="H719" s="324"/>
      <c r="I719" s="324"/>
      <c r="J719" s="324"/>
    </row>
    <row r="720" spans="1:10" x14ac:dyDescent="0.25">
      <c r="A720" s="327" t="s">
        <v>78</v>
      </c>
      <c r="B720" s="324"/>
      <c r="C720" s="324"/>
      <c r="D720" s="324"/>
      <c r="E720" s="324"/>
      <c r="F720" s="324"/>
      <c r="G720" s="324"/>
      <c r="H720" s="324"/>
      <c r="I720" s="324"/>
      <c r="J720" s="324"/>
    </row>
    <row r="722" spans="1:13" ht="54.75" customHeight="1" x14ac:dyDescent="0.25">
      <c r="A722" s="6" t="s">
        <v>8</v>
      </c>
      <c r="B722" s="6" t="s">
        <v>9</v>
      </c>
      <c r="C722" s="328" t="s">
        <v>10</v>
      </c>
      <c r="D722" s="329"/>
      <c r="E722" s="330"/>
      <c r="F722" s="331" t="s">
        <v>11</v>
      </c>
      <c r="G722" s="332"/>
      <c r="H722" s="331" t="s">
        <v>12</v>
      </c>
      <c r="I722" s="332"/>
      <c r="J722" s="6" t="s">
        <v>13</v>
      </c>
    </row>
    <row r="723" spans="1:13" ht="54.75" customHeight="1" x14ac:dyDescent="0.25">
      <c r="A723" s="7" t="s">
        <v>14</v>
      </c>
      <c r="B723" s="5" t="s">
        <v>65</v>
      </c>
      <c r="C723" s="325">
        <v>95000</v>
      </c>
      <c r="D723" s="333"/>
      <c r="E723" s="334"/>
      <c r="F723" s="325">
        <v>200000</v>
      </c>
      <c r="G723" s="326"/>
      <c r="H723" s="325">
        <f>C723+F723</f>
        <v>295000</v>
      </c>
      <c r="I723" s="326"/>
      <c r="J723" s="8" t="s">
        <v>16</v>
      </c>
    </row>
    <row r="724" spans="1:13" ht="54.75" customHeight="1" x14ac:dyDescent="0.25">
      <c r="A724" s="7" t="s">
        <v>18</v>
      </c>
      <c r="B724" s="5" t="s">
        <v>20</v>
      </c>
      <c r="C724" s="325">
        <v>95000</v>
      </c>
      <c r="D724" s="333"/>
      <c r="E724" s="334"/>
      <c r="F724" s="325">
        <v>180000</v>
      </c>
      <c r="G724" s="326"/>
      <c r="H724" s="325">
        <f>C724+F724</f>
        <v>275000</v>
      </c>
      <c r="I724" s="326"/>
      <c r="J724" s="8" t="s">
        <v>19</v>
      </c>
    </row>
    <row r="725" spans="1:13" ht="54.75" customHeight="1" x14ac:dyDescent="0.25">
      <c r="A725" s="10" t="s">
        <v>22</v>
      </c>
      <c r="B725" s="5" t="s">
        <v>39</v>
      </c>
      <c r="C725" s="325">
        <v>95000</v>
      </c>
      <c r="D725" s="333"/>
      <c r="E725" s="334"/>
      <c r="F725" s="325">
        <v>160000</v>
      </c>
      <c r="G725" s="326"/>
      <c r="H725" s="325">
        <f>C725+F725</f>
        <v>255000</v>
      </c>
      <c r="I725" s="326"/>
      <c r="J725" s="8" t="s">
        <v>24</v>
      </c>
    </row>
    <row r="726" spans="1:13" ht="54.75" customHeight="1" x14ac:dyDescent="0.25">
      <c r="A726" s="10" t="s">
        <v>37</v>
      </c>
      <c r="B726" s="5" t="s">
        <v>44</v>
      </c>
      <c r="C726" s="325">
        <v>95000</v>
      </c>
      <c r="D726" s="333"/>
      <c r="E726" s="334"/>
      <c r="F726" s="325">
        <v>150000</v>
      </c>
      <c r="G726" s="326"/>
      <c r="H726" s="325">
        <f>C726+F726</f>
        <v>245000</v>
      </c>
      <c r="I726" s="326"/>
      <c r="J726" s="8"/>
      <c r="M726" s="5" t="s">
        <v>1</v>
      </c>
    </row>
    <row r="727" spans="1:13" ht="54.75" customHeight="1" x14ac:dyDescent="0.25">
      <c r="A727" s="11" t="s">
        <v>27</v>
      </c>
      <c r="B727" s="12" t="s">
        <v>6</v>
      </c>
      <c r="C727" s="335">
        <v>120000</v>
      </c>
      <c r="D727" s="336"/>
      <c r="E727" s="337"/>
      <c r="F727" s="335">
        <v>200000</v>
      </c>
      <c r="G727" s="338"/>
      <c r="H727" s="335"/>
      <c r="I727" s="338"/>
      <c r="J727" s="13" t="s">
        <v>28</v>
      </c>
      <c r="M727" s="5" t="s">
        <v>20</v>
      </c>
    </row>
    <row r="728" spans="1:13" ht="54.75" customHeight="1" x14ac:dyDescent="0.25">
      <c r="A728" s="11" t="s">
        <v>29</v>
      </c>
      <c r="B728" s="12"/>
      <c r="C728" s="335"/>
      <c r="D728" s="336"/>
      <c r="E728" s="337"/>
      <c r="F728" s="335"/>
      <c r="G728" s="338"/>
      <c r="H728" s="335"/>
      <c r="I728" s="338"/>
      <c r="J728" s="13"/>
      <c r="M728" s="5" t="s">
        <v>42</v>
      </c>
    </row>
    <row r="729" spans="1:13" ht="30.75" customHeight="1" x14ac:dyDescent="0.25">
      <c r="A729" s="14"/>
      <c r="B729" s="15" t="s">
        <v>0</v>
      </c>
      <c r="C729" s="339"/>
      <c r="D729" s="340"/>
      <c r="E729" s="341"/>
      <c r="F729" s="342"/>
      <c r="G729" s="343"/>
      <c r="H729" s="344">
        <f>SUM(H723:I728)</f>
        <v>1070000</v>
      </c>
      <c r="I729" s="345"/>
      <c r="J729" s="16"/>
      <c r="M729" s="5" t="s">
        <v>39</v>
      </c>
    </row>
    <row r="730" spans="1:13" x14ac:dyDescent="0.25">
      <c r="A730" s="2"/>
      <c r="M730" s="5" t="s">
        <v>44</v>
      </c>
    </row>
    <row r="731" spans="1:13" x14ac:dyDescent="0.25">
      <c r="A731" s="2"/>
      <c r="F731" s="321" t="s">
        <v>79</v>
      </c>
      <c r="G731" s="321"/>
      <c r="H731" s="321"/>
      <c r="I731" s="321"/>
      <c r="J731" s="321"/>
      <c r="M731" s="5" t="s">
        <v>76</v>
      </c>
    </row>
    <row r="732" spans="1:13" x14ac:dyDescent="0.25">
      <c r="B732" s="2" t="s">
        <v>31</v>
      </c>
      <c r="F732" s="321" t="s">
        <v>32</v>
      </c>
      <c r="G732" s="321"/>
      <c r="H732" s="321"/>
      <c r="I732" s="321"/>
      <c r="J732" s="321"/>
      <c r="M732" s="5" t="s">
        <v>43</v>
      </c>
    </row>
    <row r="733" spans="1:13" x14ac:dyDescent="0.25">
      <c r="B733" s="2" t="s">
        <v>33</v>
      </c>
      <c r="F733" s="321" t="s">
        <v>34</v>
      </c>
      <c r="G733" s="321"/>
      <c r="H733" s="321"/>
      <c r="I733" s="321"/>
      <c r="J733" s="321"/>
      <c r="M733" s="4" t="s">
        <v>40</v>
      </c>
    </row>
    <row r="737" spans="2:10" x14ac:dyDescent="0.25">
      <c r="B737" s="3" t="s">
        <v>2</v>
      </c>
      <c r="F737" s="322" t="s">
        <v>1</v>
      </c>
      <c r="G737" s="322"/>
      <c r="H737" s="322"/>
      <c r="I737" s="322"/>
      <c r="J737" s="322"/>
    </row>
    <row r="738" spans="2:10" x14ac:dyDescent="0.25">
      <c r="B738" s="2" t="s">
        <v>35</v>
      </c>
      <c r="F738" s="321" t="s">
        <v>36</v>
      </c>
      <c r="G738" s="321"/>
      <c r="H738" s="321"/>
      <c r="I738" s="321"/>
      <c r="J738" s="321"/>
    </row>
    <row r="781" spans="1:10" ht="15.75" x14ac:dyDescent="0.25">
      <c r="A781" s="323" t="s">
        <v>3</v>
      </c>
      <c r="B781" s="323"/>
      <c r="C781" s="323"/>
      <c r="D781" s="323"/>
      <c r="E781" s="323"/>
      <c r="F781" s="323"/>
      <c r="G781" s="323"/>
      <c r="H781" s="323"/>
      <c r="I781" s="323"/>
      <c r="J781" s="323"/>
    </row>
    <row r="782" spans="1:10" ht="24.75" customHeight="1" x14ac:dyDescent="0.25">
      <c r="A782" s="324" t="s">
        <v>80</v>
      </c>
      <c r="B782" s="324"/>
      <c r="C782" s="324"/>
      <c r="D782" s="324"/>
      <c r="E782" s="324"/>
      <c r="F782" s="324"/>
      <c r="G782" s="324"/>
      <c r="H782" s="324"/>
      <c r="I782" s="324"/>
      <c r="J782" s="324"/>
    </row>
    <row r="783" spans="1:10" x14ac:dyDescent="0.25">
      <c r="A783" s="327" t="s">
        <v>81</v>
      </c>
      <c r="B783" s="324"/>
      <c r="C783" s="324"/>
      <c r="D783" s="324"/>
      <c r="E783" s="324"/>
      <c r="F783" s="324"/>
      <c r="G783" s="324"/>
      <c r="H783" s="324"/>
      <c r="I783" s="324"/>
      <c r="J783" s="324"/>
    </row>
    <row r="785" spans="1:13" ht="54.75" customHeight="1" x14ac:dyDescent="0.25">
      <c r="A785" s="6" t="s">
        <v>8</v>
      </c>
      <c r="B785" s="6" t="s">
        <v>9</v>
      </c>
      <c r="C785" s="328" t="s">
        <v>10</v>
      </c>
      <c r="D785" s="329"/>
      <c r="E785" s="330"/>
      <c r="F785" s="331" t="s">
        <v>11</v>
      </c>
      <c r="G785" s="332"/>
      <c r="H785" s="331" t="s">
        <v>12</v>
      </c>
      <c r="I785" s="332"/>
      <c r="J785" s="6" t="s">
        <v>13</v>
      </c>
    </row>
    <row r="786" spans="1:13" ht="54.75" customHeight="1" x14ac:dyDescent="0.25">
      <c r="A786" s="7" t="s">
        <v>14</v>
      </c>
      <c r="B786" s="5" t="s">
        <v>20</v>
      </c>
      <c r="C786" s="325">
        <v>95000</v>
      </c>
      <c r="D786" s="333"/>
      <c r="E786" s="334"/>
      <c r="F786" s="325">
        <v>180000</v>
      </c>
      <c r="G786" s="326"/>
      <c r="H786" s="325">
        <f>C786+F786</f>
        <v>275000</v>
      </c>
      <c r="I786" s="326"/>
      <c r="J786" s="8" t="s">
        <v>16</v>
      </c>
    </row>
    <row r="787" spans="1:13" ht="54.75" customHeight="1" x14ac:dyDescent="0.25">
      <c r="A787" s="7" t="s">
        <v>18</v>
      </c>
      <c r="B787" s="5" t="s">
        <v>42</v>
      </c>
      <c r="C787" s="325">
        <v>95000</v>
      </c>
      <c r="D787" s="333"/>
      <c r="E787" s="334"/>
      <c r="F787" s="325">
        <v>180000</v>
      </c>
      <c r="G787" s="326"/>
      <c r="H787" s="325">
        <f>C787+F787</f>
        <v>275000</v>
      </c>
      <c r="I787" s="326"/>
      <c r="J787" s="8" t="s">
        <v>19</v>
      </c>
    </row>
    <row r="788" spans="1:13" ht="54.75" customHeight="1" x14ac:dyDescent="0.25">
      <c r="A788" s="10" t="s">
        <v>22</v>
      </c>
      <c r="B788" s="5" t="s">
        <v>39</v>
      </c>
      <c r="C788" s="325">
        <v>95000</v>
      </c>
      <c r="D788" s="333"/>
      <c r="E788" s="334"/>
      <c r="F788" s="325">
        <v>160000</v>
      </c>
      <c r="G788" s="326"/>
      <c r="H788" s="325">
        <f>C788+F788</f>
        <v>255000</v>
      </c>
      <c r="I788" s="326"/>
      <c r="J788" s="8" t="s">
        <v>24</v>
      </c>
    </row>
    <row r="789" spans="1:13" ht="54.75" customHeight="1" x14ac:dyDescent="0.25">
      <c r="A789" s="10" t="s">
        <v>37</v>
      </c>
      <c r="B789" s="5" t="s">
        <v>44</v>
      </c>
      <c r="C789" s="325">
        <v>95000</v>
      </c>
      <c r="D789" s="333"/>
      <c r="E789" s="334"/>
      <c r="F789" s="325">
        <v>150000</v>
      </c>
      <c r="G789" s="326"/>
      <c r="H789" s="325">
        <f>C789+F789</f>
        <v>245000</v>
      </c>
      <c r="I789" s="326"/>
      <c r="J789" s="8"/>
      <c r="M789" s="5" t="s">
        <v>1</v>
      </c>
    </row>
    <row r="790" spans="1:13" ht="54.75" customHeight="1" x14ac:dyDescent="0.25">
      <c r="A790" s="11" t="s">
        <v>27</v>
      </c>
      <c r="B790" s="12" t="s">
        <v>6</v>
      </c>
      <c r="C790" s="335">
        <v>120000</v>
      </c>
      <c r="D790" s="336"/>
      <c r="E790" s="337"/>
      <c r="F790" s="335">
        <v>200000</v>
      </c>
      <c r="G790" s="338"/>
      <c r="H790" s="335"/>
      <c r="I790" s="338"/>
      <c r="J790" s="13" t="s">
        <v>28</v>
      </c>
      <c r="M790" s="5" t="s">
        <v>20</v>
      </c>
    </row>
    <row r="791" spans="1:13" ht="54.75" customHeight="1" x14ac:dyDescent="0.25">
      <c r="A791" s="11" t="s">
        <v>29</v>
      </c>
      <c r="B791" s="12"/>
      <c r="C791" s="335"/>
      <c r="D791" s="336"/>
      <c r="E791" s="337"/>
      <c r="F791" s="335"/>
      <c r="G791" s="338"/>
      <c r="H791" s="335"/>
      <c r="I791" s="338"/>
      <c r="J791" s="13"/>
      <c r="M791" s="5" t="s">
        <v>42</v>
      </c>
    </row>
    <row r="792" spans="1:13" ht="25.5" customHeight="1" x14ac:dyDescent="0.25">
      <c r="A792" s="14"/>
      <c r="B792" s="15" t="s">
        <v>0</v>
      </c>
      <c r="C792" s="339"/>
      <c r="D792" s="340"/>
      <c r="E792" s="341"/>
      <c r="F792" s="342"/>
      <c r="G792" s="343"/>
      <c r="H792" s="344">
        <f>SUM(H786:I791)</f>
        <v>1050000</v>
      </c>
      <c r="I792" s="345"/>
      <c r="J792" s="16"/>
      <c r="M792" s="5" t="s">
        <v>39</v>
      </c>
    </row>
    <row r="793" spans="1:13" ht="29.25" customHeight="1" x14ac:dyDescent="0.25">
      <c r="A793" s="2"/>
      <c r="M793" s="5" t="s">
        <v>44</v>
      </c>
    </row>
    <row r="794" spans="1:13" x14ac:dyDescent="0.25">
      <c r="A794" s="2"/>
      <c r="F794" s="321" t="s">
        <v>82</v>
      </c>
      <c r="G794" s="321"/>
      <c r="H794" s="321"/>
      <c r="I794" s="321"/>
      <c r="J794" s="321"/>
      <c r="M794" s="5" t="s">
        <v>76</v>
      </c>
    </row>
    <row r="795" spans="1:13" x14ac:dyDescent="0.25">
      <c r="B795" s="2" t="s">
        <v>31</v>
      </c>
      <c r="F795" s="321" t="s">
        <v>32</v>
      </c>
      <c r="G795" s="321"/>
      <c r="H795" s="321"/>
      <c r="I795" s="321"/>
      <c r="J795" s="321"/>
      <c r="M795" s="5" t="s">
        <v>43</v>
      </c>
    </row>
    <row r="796" spans="1:13" x14ac:dyDescent="0.25">
      <c r="B796" s="2" t="s">
        <v>33</v>
      </c>
      <c r="F796" s="321" t="s">
        <v>34</v>
      </c>
      <c r="G796" s="321"/>
      <c r="H796" s="321"/>
      <c r="I796" s="321"/>
      <c r="J796" s="321"/>
      <c r="M796" s="4" t="s">
        <v>40</v>
      </c>
    </row>
    <row r="800" spans="1:13" x14ac:dyDescent="0.25">
      <c r="B800" s="3" t="s">
        <v>2</v>
      </c>
      <c r="F800" s="322" t="s">
        <v>1</v>
      </c>
      <c r="G800" s="322"/>
      <c r="H800" s="322"/>
      <c r="I800" s="322"/>
      <c r="J800" s="322"/>
    </row>
    <row r="801" spans="2:10" x14ac:dyDescent="0.25">
      <c r="B801" s="2" t="s">
        <v>35</v>
      </c>
      <c r="F801" s="321" t="s">
        <v>36</v>
      </c>
      <c r="G801" s="321"/>
      <c r="H801" s="321"/>
      <c r="I801" s="321"/>
      <c r="J801" s="321"/>
    </row>
    <row r="858" spans="1:10" ht="15.75" x14ac:dyDescent="0.25">
      <c r="A858" s="323" t="s">
        <v>3</v>
      </c>
      <c r="B858" s="323"/>
      <c r="C858" s="323"/>
      <c r="D858" s="323"/>
      <c r="E858" s="323"/>
      <c r="F858" s="323"/>
      <c r="G858" s="323"/>
      <c r="H858" s="323"/>
      <c r="I858" s="323"/>
      <c r="J858" s="323"/>
    </row>
    <row r="859" spans="1:10" ht="23.25" customHeight="1" x14ac:dyDescent="0.25">
      <c r="A859" s="324" t="s">
        <v>83</v>
      </c>
      <c r="B859" s="324"/>
      <c r="C859" s="324"/>
      <c r="D859" s="324"/>
      <c r="E859" s="324"/>
      <c r="F859" s="324"/>
      <c r="G859" s="324"/>
      <c r="H859" s="324"/>
      <c r="I859" s="324"/>
      <c r="J859" s="324"/>
    </row>
    <row r="860" spans="1:10" x14ac:dyDescent="0.25">
      <c r="A860" s="327" t="s">
        <v>84</v>
      </c>
      <c r="B860" s="324"/>
      <c r="C860" s="324"/>
      <c r="D860" s="324"/>
      <c r="E860" s="324"/>
      <c r="F860" s="324"/>
      <c r="G860" s="324"/>
      <c r="H860" s="324"/>
      <c r="I860" s="324"/>
      <c r="J860" s="324"/>
    </row>
    <row r="862" spans="1:10" ht="56.25" customHeight="1" x14ac:dyDescent="0.25">
      <c r="A862" s="6" t="s">
        <v>8</v>
      </c>
      <c r="B862" s="6" t="s">
        <v>9</v>
      </c>
      <c r="C862" s="328" t="s">
        <v>10</v>
      </c>
      <c r="D862" s="329"/>
      <c r="E862" s="330"/>
      <c r="F862" s="331" t="s">
        <v>11</v>
      </c>
      <c r="G862" s="332"/>
      <c r="H862" s="331" t="s">
        <v>12</v>
      </c>
      <c r="I862" s="332"/>
      <c r="J862" s="6" t="s">
        <v>13</v>
      </c>
    </row>
    <row r="863" spans="1:10" ht="56.25" customHeight="1" x14ac:dyDescent="0.25">
      <c r="A863" s="7" t="s">
        <v>14</v>
      </c>
      <c r="B863" s="5" t="s">
        <v>42</v>
      </c>
      <c r="C863" s="325">
        <v>85000</v>
      </c>
      <c r="D863" s="333"/>
      <c r="E863" s="334"/>
      <c r="F863" s="325">
        <v>180000</v>
      </c>
      <c r="G863" s="326"/>
      <c r="H863" s="325">
        <f>C863+F863</f>
        <v>265000</v>
      </c>
      <c r="I863" s="326"/>
      <c r="J863" s="8" t="s">
        <v>16</v>
      </c>
    </row>
    <row r="864" spans="1:10" ht="56.25" customHeight="1" x14ac:dyDescent="0.25">
      <c r="A864" s="7" t="s">
        <v>18</v>
      </c>
      <c r="B864" s="4" t="s">
        <v>40</v>
      </c>
      <c r="C864" s="325">
        <v>85000</v>
      </c>
      <c r="D864" s="333"/>
      <c r="E864" s="334"/>
      <c r="F864" s="325">
        <v>160000</v>
      </c>
      <c r="G864" s="326"/>
      <c r="H864" s="325">
        <f>C864+F864</f>
        <v>245000</v>
      </c>
      <c r="I864" s="326"/>
      <c r="J864" s="8" t="s">
        <v>19</v>
      </c>
    </row>
    <row r="865" spans="1:13" ht="56.25" customHeight="1" x14ac:dyDescent="0.25">
      <c r="A865" s="10" t="s">
        <v>22</v>
      </c>
      <c r="B865" s="5" t="s">
        <v>44</v>
      </c>
      <c r="C865" s="325">
        <v>85000</v>
      </c>
      <c r="D865" s="333"/>
      <c r="E865" s="334"/>
      <c r="F865" s="325">
        <v>150000</v>
      </c>
      <c r="G865" s="326"/>
      <c r="H865" s="325">
        <f>C865+F865</f>
        <v>235000</v>
      </c>
      <c r="I865" s="326"/>
      <c r="J865" s="8" t="s">
        <v>24</v>
      </c>
    </row>
    <row r="866" spans="1:13" ht="56.25" customHeight="1" x14ac:dyDescent="0.25">
      <c r="A866" s="10"/>
      <c r="B866" s="5"/>
      <c r="C866" s="325"/>
      <c r="D866" s="333"/>
      <c r="E866" s="334"/>
      <c r="F866" s="325"/>
      <c r="G866" s="326"/>
      <c r="H866" s="325"/>
      <c r="I866" s="326"/>
      <c r="J866" s="8"/>
      <c r="M866" s="5" t="s">
        <v>1</v>
      </c>
    </row>
    <row r="867" spans="1:13" ht="56.25" customHeight="1" x14ac:dyDescent="0.25">
      <c r="A867" s="11" t="s">
        <v>27</v>
      </c>
      <c r="B867" s="12" t="s">
        <v>6</v>
      </c>
      <c r="C867" s="335">
        <v>120000</v>
      </c>
      <c r="D867" s="336"/>
      <c r="E867" s="337"/>
      <c r="F867" s="335">
        <v>200000</v>
      </c>
      <c r="G867" s="338"/>
      <c r="H867" s="335"/>
      <c r="I867" s="338"/>
      <c r="J867" s="13" t="s">
        <v>28</v>
      </c>
      <c r="M867" s="5" t="s">
        <v>20</v>
      </c>
    </row>
    <row r="868" spans="1:13" ht="56.25" customHeight="1" x14ac:dyDescent="0.25">
      <c r="A868" s="11" t="s">
        <v>29</v>
      </c>
      <c r="B868" s="12"/>
      <c r="C868" s="335"/>
      <c r="D868" s="336"/>
      <c r="E868" s="337"/>
      <c r="F868" s="335"/>
      <c r="G868" s="338"/>
      <c r="H868" s="335"/>
      <c r="I868" s="338"/>
      <c r="J868" s="13"/>
      <c r="M868" s="5" t="s">
        <v>42</v>
      </c>
    </row>
    <row r="869" spans="1:13" ht="31.5" customHeight="1" x14ac:dyDescent="0.25">
      <c r="A869" s="14"/>
      <c r="B869" s="15" t="s">
        <v>0</v>
      </c>
      <c r="C869" s="339"/>
      <c r="D869" s="340"/>
      <c r="E869" s="341"/>
      <c r="F869" s="342"/>
      <c r="G869" s="343"/>
      <c r="H869" s="344">
        <f>SUM(H863:I868)</f>
        <v>745000</v>
      </c>
      <c r="I869" s="345"/>
      <c r="J869" s="16"/>
      <c r="M869" s="5" t="s">
        <v>39</v>
      </c>
    </row>
    <row r="870" spans="1:13" x14ac:dyDescent="0.25">
      <c r="A870" s="2"/>
      <c r="M870" s="5" t="s">
        <v>44</v>
      </c>
    </row>
    <row r="871" spans="1:13" x14ac:dyDescent="0.25">
      <c r="A871" s="2"/>
      <c r="F871" s="321" t="s">
        <v>85</v>
      </c>
      <c r="G871" s="321"/>
      <c r="H871" s="321"/>
      <c r="I871" s="321"/>
      <c r="J871" s="321"/>
      <c r="M871" s="5" t="s">
        <v>76</v>
      </c>
    </row>
    <row r="872" spans="1:13" x14ac:dyDescent="0.25">
      <c r="B872" s="2" t="s">
        <v>31</v>
      </c>
      <c r="F872" s="321" t="s">
        <v>32</v>
      </c>
      <c r="G872" s="321"/>
      <c r="H872" s="321"/>
      <c r="I872" s="321"/>
      <c r="J872" s="321"/>
      <c r="M872" s="5" t="s">
        <v>43</v>
      </c>
    </row>
    <row r="873" spans="1:13" x14ac:dyDescent="0.25">
      <c r="B873" s="2" t="s">
        <v>33</v>
      </c>
      <c r="F873" s="321" t="s">
        <v>34</v>
      </c>
      <c r="G873" s="321"/>
      <c r="H873" s="321"/>
      <c r="I873" s="321"/>
      <c r="J873" s="321"/>
      <c r="M873" s="4" t="s">
        <v>40</v>
      </c>
    </row>
    <row r="877" spans="1:13" x14ac:dyDescent="0.25">
      <c r="B877" s="3" t="s">
        <v>2</v>
      </c>
      <c r="F877" s="322" t="s">
        <v>1</v>
      </c>
      <c r="G877" s="322"/>
      <c r="H877" s="322"/>
      <c r="I877" s="322"/>
      <c r="J877" s="322"/>
    </row>
    <row r="878" spans="1:13" x14ac:dyDescent="0.25">
      <c r="B878" s="2" t="s">
        <v>35</v>
      </c>
      <c r="F878" s="321" t="s">
        <v>36</v>
      </c>
      <c r="G878" s="321"/>
      <c r="H878" s="321"/>
      <c r="I878" s="321"/>
      <c r="J878" s="321"/>
    </row>
    <row r="907" spans="1:10" ht="15.75" x14ac:dyDescent="0.25">
      <c r="A907" s="323" t="s">
        <v>3</v>
      </c>
      <c r="B907" s="323"/>
      <c r="C907" s="323"/>
      <c r="D907" s="323"/>
      <c r="E907" s="323"/>
      <c r="F907" s="323"/>
      <c r="G907" s="323"/>
      <c r="H907" s="323"/>
      <c r="I907" s="323"/>
      <c r="J907" s="323"/>
    </row>
    <row r="908" spans="1:10" ht="24" customHeight="1" x14ac:dyDescent="0.25">
      <c r="A908" s="324" t="s">
        <v>86</v>
      </c>
      <c r="B908" s="324"/>
      <c r="C908" s="324"/>
      <c r="D908" s="324"/>
      <c r="E908" s="324"/>
      <c r="F908" s="324"/>
      <c r="G908" s="324"/>
      <c r="H908" s="324"/>
      <c r="I908" s="324"/>
      <c r="J908" s="324"/>
    </row>
    <row r="909" spans="1:10" x14ac:dyDescent="0.25">
      <c r="A909" s="327" t="s">
        <v>78</v>
      </c>
      <c r="B909" s="324"/>
      <c r="C909" s="324"/>
      <c r="D909" s="324"/>
      <c r="E909" s="324"/>
      <c r="F909" s="324"/>
      <c r="G909" s="324"/>
      <c r="H909" s="324"/>
      <c r="I909" s="324"/>
      <c r="J909" s="324"/>
    </row>
    <row r="911" spans="1:10" ht="54.75" customHeight="1" x14ac:dyDescent="0.25">
      <c r="A911" s="6" t="s">
        <v>8</v>
      </c>
      <c r="B911" s="6" t="s">
        <v>9</v>
      </c>
      <c r="C911" s="328" t="s">
        <v>10</v>
      </c>
      <c r="D911" s="329"/>
      <c r="E911" s="330"/>
      <c r="F911" s="331" t="s">
        <v>11</v>
      </c>
      <c r="G911" s="332"/>
      <c r="H911" s="331" t="s">
        <v>12</v>
      </c>
      <c r="I911" s="332"/>
      <c r="J911" s="6" t="s">
        <v>13</v>
      </c>
    </row>
    <row r="912" spans="1:10" ht="54.75" customHeight="1" x14ac:dyDescent="0.25">
      <c r="A912" s="7" t="s">
        <v>14</v>
      </c>
      <c r="B912" s="5" t="s">
        <v>41</v>
      </c>
      <c r="C912" s="325">
        <v>85000</v>
      </c>
      <c r="D912" s="333"/>
      <c r="E912" s="334"/>
      <c r="F912" s="325">
        <v>180000</v>
      </c>
      <c r="G912" s="326"/>
      <c r="H912" s="325">
        <f>C912+F912</f>
        <v>265000</v>
      </c>
      <c r="I912" s="326"/>
      <c r="J912" s="8" t="s">
        <v>16</v>
      </c>
    </row>
    <row r="913" spans="1:13" ht="54.75" customHeight="1" x14ac:dyDescent="0.25">
      <c r="A913" s="7" t="s">
        <v>18</v>
      </c>
      <c r="B913" s="5" t="s">
        <v>42</v>
      </c>
      <c r="C913" s="325">
        <v>85000</v>
      </c>
      <c r="D913" s="333"/>
      <c r="E913" s="334"/>
      <c r="F913" s="325">
        <v>180000</v>
      </c>
      <c r="G913" s="326"/>
      <c r="H913" s="325">
        <f>C913+F913</f>
        <v>265000</v>
      </c>
      <c r="I913" s="326"/>
      <c r="J913" s="8" t="s">
        <v>19</v>
      </c>
    </row>
    <row r="914" spans="1:13" ht="54.75" customHeight="1" x14ac:dyDescent="0.25">
      <c r="A914" s="10" t="s">
        <v>22</v>
      </c>
      <c r="B914" s="4" t="s">
        <v>40</v>
      </c>
      <c r="C914" s="325">
        <v>85000</v>
      </c>
      <c r="D914" s="333"/>
      <c r="E914" s="334"/>
      <c r="F914" s="325">
        <v>160000</v>
      </c>
      <c r="G914" s="326"/>
      <c r="H914" s="325">
        <f>C914+F914</f>
        <v>245000</v>
      </c>
      <c r="I914" s="326"/>
      <c r="J914" s="8" t="s">
        <v>24</v>
      </c>
    </row>
    <row r="915" spans="1:13" ht="54.75" customHeight="1" x14ac:dyDescent="0.25">
      <c r="A915" s="10"/>
      <c r="B915" s="5"/>
      <c r="C915" s="325"/>
      <c r="D915" s="333"/>
      <c r="E915" s="334"/>
      <c r="F915" s="325"/>
      <c r="G915" s="326"/>
      <c r="H915" s="325"/>
      <c r="I915" s="326"/>
      <c r="J915" s="8"/>
      <c r="M915" s="5" t="s">
        <v>41</v>
      </c>
    </row>
    <row r="916" spans="1:13" ht="54.75" customHeight="1" x14ac:dyDescent="0.25">
      <c r="A916" s="11" t="s">
        <v>27</v>
      </c>
      <c r="B916" s="12" t="s">
        <v>6</v>
      </c>
      <c r="C916" s="335">
        <v>120000</v>
      </c>
      <c r="D916" s="336"/>
      <c r="E916" s="337"/>
      <c r="F916" s="335">
        <v>200000</v>
      </c>
      <c r="G916" s="338"/>
      <c r="H916" s="335"/>
      <c r="I916" s="338"/>
      <c r="J916" s="13" t="s">
        <v>28</v>
      </c>
      <c r="M916" s="5" t="s">
        <v>20</v>
      </c>
    </row>
    <row r="917" spans="1:13" ht="54.75" customHeight="1" x14ac:dyDescent="0.25">
      <c r="A917" s="11" t="s">
        <v>29</v>
      </c>
      <c r="B917" s="12"/>
      <c r="C917" s="335"/>
      <c r="D917" s="336"/>
      <c r="E917" s="337"/>
      <c r="F917" s="335"/>
      <c r="G917" s="338"/>
      <c r="H917" s="335"/>
      <c r="I917" s="338"/>
      <c r="J917" s="13"/>
      <c r="M917" s="5" t="s">
        <v>42</v>
      </c>
    </row>
    <row r="918" spans="1:13" ht="31.5" customHeight="1" x14ac:dyDescent="0.25">
      <c r="A918" s="14"/>
      <c r="B918" s="15" t="s">
        <v>0</v>
      </c>
      <c r="C918" s="339"/>
      <c r="D918" s="340"/>
      <c r="E918" s="341"/>
      <c r="F918" s="342"/>
      <c r="G918" s="343"/>
      <c r="H918" s="344">
        <f>SUM(H912:I917)</f>
        <v>775000</v>
      </c>
      <c r="I918" s="345"/>
      <c r="J918" s="16"/>
      <c r="M918" s="5" t="s">
        <v>39</v>
      </c>
    </row>
    <row r="919" spans="1:13" x14ac:dyDescent="0.25">
      <c r="A919" s="2"/>
      <c r="M919" s="5" t="s">
        <v>44</v>
      </c>
    </row>
    <row r="920" spans="1:13" x14ac:dyDescent="0.25">
      <c r="A920" s="2"/>
      <c r="F920" s="321" t="s">
        <v>79</v>
      </c>
      <c r="G920" s="321"/>
      <c r="H920" s="321"/>
      <c r="I920" s="321"/>
      <c r="J920" s="321"/>
      <c r="M920" s="5" t="s">
        <v>76</v>
      </c>
    </row>
    <row r="921" spans="1:13" x14ac:dyDescent="0.25">
      <c r="B921" s="2" t="s">
        <v>31</v>
      </c>
      <c r="F921" s="321" t="s">
        <v>32</v>
      </c>
      <c r="G921" s="321"/>
      <c r="H921" s="321"/>
      <c r="I921" s="321"/>
      <c r="J921" s="321"/>
      <c r="M921" s="5" t="s">
        <v>43</v>
      </c>
    </row>
    <row r="922" spans="1:13" x14ac:dyDescent="0.25">
      <c r="B922" s="2" t="s">
        <v>33</v>
      </c>
      <c r="F922" s="321" t="s">
        <v>34</v>
      </c>
      <c r="G922" s="321"/>
      <c r="H922" s="321"/>
      <c r="I922" s="321"/>
      <c r="J922" s="321"/>
      <c r="M922" s="4" t="s">
        <v>40</v>
      </c>
    </row>
    <row r="926" spans="1:13" x14ac:dyDescent="0.25">
      <c r="B926" s="3" t="s">
        <v>2</v>
      </c>
      <c r="F926" s="322" t="s">
        <v>1</v>
      </c>
      <c r="G926" s="322"/>
      <c r="H926" s="322"/>
      <c r="I926" s="322"/>
      <c r="J926" s="322"/>
    </row>
    <row r="927" spans="1:13" x14ac:dyDescent="0.25">
      <c r="B927" s="2" t="s">
        <v>35</v>
      </c>
      <c r="F927" s="321" t="s">
        <v>36</v>
      </c>
      <c r="G927" s="321"/>
      <c r="H927" s="321"/>
      <c r="I927" s="321"/>
      <c r="J927" s="321"/>
    </row>
    <row r="986" spans="1:10" ht="15.75" x14ac:dyDescent="0.25">
      <c r="A986" s="323" t="s">
        <v>3</v>
      </c>
      <c r="B986" s="323"/>
      <c r="C986" s="323"/>
      <c r="D986" s="323"/>
      <c r="E986" s="323"/>
      <c r="F986" s="323"/>
      <c r="G986" s="323"/>
      <c r="H986" s="323"/>
      <c r="I986" s="323"/>
      <c r="J986" s="323"/>
    </row>
    <row r="987" spans="1:10" ht="21" customHeight="1" x14ac:dyDescent="0.25">
      <c r="A987" s="324" t="s">
        <v>87</v>
      </c>
      <c r="B987" s="324"/>
      <c r="C987" s="324"/>
      <c r="D987" s="324"/>
      <c r="E987" s="324"/>
      <c r="F987" s="324"/>
      <c r="G987" s="324"/>
      <c r="H987" s="324"/>
      <c r="I987" s="324"/>
      <c r="J987" s="324"/>
    </row>
    <row r="988" spans="1:10" x14ac:dyDescent="0.25">
      <c r="A988" s="327" t="s">
        <v>88</v>
      </c>
      <c r="B988" s="324"/>
      <c r="C988" s="324"/>
      <c r="D988" s="324"/>
      <c r="E988" s="324"/>
      <c r="F988" s="324"/>
      <c r="G988" s="324"/>
      <c r="H988" s="324"/>
      <c r="I988" s="324"/>
      <c r="J988" s="324"/>
    </row>
    <row r="990" spans="1:10" ht="54" customHeight="1" x14ac:dyDescent="0.25">
      <c r="A990" s="6" t="s">
        <v>8</v>
      </c>
      <c r="B990" s="6" t="s">
        <v>9</v>
      </c>
      <c r="C990" s="328" t="s">
        <v>10</v>
      </c>
      <c r="D990" s="329"/>
      <c r="E990" s="330"/>
      <c r="F990" s="331" t="s">
        <v>11</v>
      </c>
      <c r="G990" s="332"/>
      <c r="H990" s="331" t="s">
        <v>12</v>
      </c>
      <c r="I990" s="332"/>
      <c r="J990" s="6" t="s">
        <v>13</v>
      </c>
    </row>
    <row r="991" spans="1:10" ht="54" customHeight="1" x14ac:dyDescent="0.25">
      <c r="A991" s="7" t="s">
        <v>14</v>
      </c>
      <c r="B991" s="5" t="s">
        <v>42</v>
      </c>
      <c r="C991" s="325">
        <v>85000</v>
      </c>
      <c r="D991" s="333"/>
      <c r="E991" s="334"/>
      <c r="F991" s="325">
        <v>180000</v>
      </c>
      <c r="G991" s="326"/>
      <c r="H991" s="325">
        <f>C991+F991</f>
        <v>265000</v>
      </c>
      <c r="I991" s="326"/>
      <c r="J991" s="8" t="s">
        <v>16</v>
      </c>
    </row>
    <row r="992" spans="1:10" ht="54" customHeight="1" x14ac:dyDescent="0.25">
      <c r="A992" s="7" t="s">
        <v>18</v>
      </c>
      <c r="B992" s="5" t="s">
        <v>43</v>
      </c>
      <c r="C992" s="325">
        <v>85000</v>
      </c>
      <c r="D992" s="333"/>
      <c r="E992" s="334"/>
      <c r="F992" s="325">
        <v>160000</v>
      </c>
      <c r="G992" s="326"/>
      <c r="H992" s="325">
        <f>C992+F992</f>
        <v>245000</v>
      </c>
      <c r="I992" s="326"/>
      <c r="J992" s="8" t="s">
        <v>19</v>
      </c>
    </row>
    <row r="993" spans="1:13" ht="54" customHeight="1" x14ac:dyDescent="0.25">
      <c r="A993" s="10" t="s">
        <v>22</v>
      </c>
      <c r="B993" s="4" t="s">
        <v>40</v>
      </c>
      <c r="C993" s="325">
        <v>85000</v>
      </c>
      <c r="D993" s="333"/>
      <c r="E993" s="334"/>
      <c r="F993" s="325">
        <v>160000</v>
      </c>
      <c r="G993" s="326"/>
      <c r="H993" s="325">
        <f>C993+F993</f>
        <v>245000</v>
      </c>
      <c r="I993" s="326"/>
      <c r="J993" s="8" t="s">
        <v>24</v>
      </c>
    </row>
    <row r="994" spans="1:13" ht="54" customHeight="1" x14ac:dyDescent="0.25">
      <c r="A994" s="10"/>
      <c r="B994" s="5"/>
      <c r="C994" s="325"/>
      <c r="D994" s="333"/>
      <c r="E994" s="334"/>
      <c r="F994" s="325"/>
      <c r="G994" s="326"/>
      <c r="H994" s="325"/>
      <c r="I994" s="326"/>
      <c r="J994" s="8"/>
      <c r="M994" s="5" t="s">
        <v>41</v>
      </c>
    </row>
    <row r="995" spans="1:13" ht="54" customHeight="1" x14ac:dyDescent="0.25">
      <c r="A995" s="11" t="s">
        <v>27</v>
      </c>
      <c r="B995" s="12" t="s">
        <v>6</v>
      </c>
      <c r="C995" s="335">
        <v>120000</v>
      </c>
      <c r="D995" s="336"/>
      <c r="E995" s="337"/>
      <c r="F995" s="335">
        <v>200000</v>
      </c>
      <c r="G995" s="338"/>
      <c r="H995" s="335"/>
      <c r="I995" s="338"/>
      <c r="J995" s="13" t="s">
        <v>28</v>
      </c>
      <c r="M995" s="5" t="s">
        <v>20</v>
      </c>
    </row>
    <row r="996" spans="1:13" ht="54" customHeight="1" x14ac:dyDescent="0.25">
      <c r="A996" s="11" t="s">
        <v>29</v>
      </c>
      <c r="B996" s="12"/>
      <c r="C996" s="335"/>
      <c r="D996" s="336"/>
      <c r="E996" s="337"/>
      <c r="F996" s="335"/>
      <c r="G996" s="338"/>
      <c r="H996" s="335"/>
      <c r="I996" s="338"/>
      <c r="J996" s="13"/>
      <c r="M996" s="5" t="s">
        <v>42</v>
      </c>
    </row>
    <row r="997" spans="1:13" ht="36" customHeight="1" x14ac:dyDescent="0.25">
      <c r="A997" s="14"/>
      <c r="B997" s="15" t="s">
        <v>0</v>
      </c>
      <c r="C997" s="339"/>
      <c r="D997" s="340"/>
      <c r="E997" s="341"/>
      <c r="F997" s="342"/>
      <c r="G997" s="343"/>
      <c r="H997" s="344">
        <f>SUM(H991:I996)</f>
        <v>755000</v>
      </c>
      <c r="I997" s="345"/>
      <c r="J997" s="16"/>
      <c r="M997" s="5" t="s">
        <v>39</v>
      </c>
    </row>
    <row r="998" spans="1:13" x14ac:dyDescent="0.25">
      <c r="A998" s="2"/>
      <c r="M998" s="5" t="s">
        <v>44</v>
      </c>
    </row>
    <row r="999" spans="1:13" x14ac:dyDescent="0.25">
      <c r="A999" s="2"/>
      <c r="F999" s="321" t="s">
        <v>89</v>
      </c>
      <c r="G999" s="321"/>
      <c r="H999" s="321"/>
      <c r="I999" s="321"/>
      <c r="J999" s="321"/>
      <c r="M999" s="5" t="s">
        <v>76</v>
      </c>
    </row>
    <row r="1000" spans="1:13" x14ac:dyDescent="0.25">
      <c r="B1000" s="2" t="s">
        <v>31</v>
      </c>
      <c r="F1000" s="321" t="s">
        <v>32</v>
      </c>
      <c r="G1000" s="321"/>
      <c r="H1000" s="321"/>
      <c r="I1000" s="321"/>
      <c r="J1000" s="321"/>
      <c r="M1000" s="5" t="s">
        <v>43</v>
      </c>
    </row>
    <row r="1001" spans="1:13" x14ac:dyDescent="0.25">
      <c r="B1001" s="2" t="s">
        <v>33</v>
      </c>
      <c r="F1001" s="321" t="s">
        <v>34</v>
      </c>
      <c r="G1001" s="321"/>
      <c r="H1001" s="321"/>
      <c r="I1001" s="321"/>
      <c r="J1001" s="321"/>
      <c r="M1001" s="4" t="s">
        <v>40</v>
      </c>
    </row>
    <row r="1005" spans="1:13" x14ac:dyDescent="0.25">
      <c r="B1005" s="3" t="s">
        <v>2</v>
      </c>
      <c r="F1005" s="322" t="s">
        <v>1</v>
      </c>
      <c r="G1005" s="322"/>
      <c r="H1005" s="322"/>
      <c r="I1005" s="322"/>
      <c r="J1005" s="322"/>
    </row>
    <row r="1006" spans="1:13" x14ac:dyDescent="0.25">
      <c r="B1006" s="2" t="s">
        <v>35</v>
      </c>
      <c r="F1006" s="321" t="s">
        <v>36</v>
      </c>
      <c r="G1006" s="321"/>
      <c r="H1006" s="321"/>
      <c r="I1006" s="321"/>
      <c r="J1006" s="321"/>
    </row>
    <row r="1033" spans="1:10" ht="15.75" x14ac:dyDescent="0.25">
      <c r="A1033" s="323" t="s">
        <v>3</v>
      </c>
      <c r="B1033" s="323"/>
      <c r="C1033" s="323"/>
      <c r="D1033" s="323"/>
      <c r="E1033" s="323"/>
      <c r="F1033" s="323"/>
      <c r="G1033" s="323"/>
      <c r="H1033" s="323"/>
      <c r="I1033" s="323"/>
      <c r="J1033" s="323"/>
    </row>
    <row r="1034" spans="1:10" x14ac:dyDescent="0.25">
      <c r="A1034" s="324" t="s">
        <v>90</v>
      </c>
      <c r="B1034" s="324"/>
      <c r="C1034" s="324"/>
      <c r="D1034" s="324"/>
      <c r="E1034" s="324"/>
      <c r="F1034" s="324"/>
      <c r="G1034" s="324"/>
      <c r="H1034" s="324"/>
      <c r="I1034" s="324"/>
      <c r="J1034" s="324"/>
    </row>
    <row r="1035" spans="1:10" x14ac:dyDescent="0.25">
      <c r="A1035" s="327" t="s">
        <v>91</v>
      </c>
      <c r="B1035" s="324"/>
      <c r="C1035" s="324"/>
      <c r="D1035" s="324"/>
      <c r="E1035" s="324"/>
      <c r="F1035" s="324"/>
      <c r="G1035" s="324"/>
      <c r="H1035" s="324"/>
      <c r="I1035" s="324"/>
      <c r="J1035" s="324"/>
    </row>
    <row r="1037" spans="1:10" ht="48" customHeight="1" x14ac:dyDescent="0.25">
      <c r="A1037" s="6" t="s">
        <v>8</v>
      </c>
      <c r="B1037" s="6" t="s">
        <v>9</v>
      </c>
      <c r="C1037" s="328" t="s">
        <v>10</v>
      </c>
      <c r="D1037" s="329"/>
      <c r="E1037" s="330"/>
      <c r="F1037" s="331" t="s">
        <v>11</v>
      </c>
      <c r="G1037" s="332"/>
      <c r="H1037" s="331" t="s">
        <v>12</v>
      </c>
      <c r="I1037" s="332"/>
      <c r="J1037" s="6" t="s">
        <v>13</v>
      </c>
    </row>
    <row r="1038" spans="1:10" ht="48" customHeight="1" x14ac:dyDescent="0.25">
      <c r="A1038" s="7" t="s">
        <v>14</v>
      </c>
      <c r="B1038" s="5" t="s">
        <v>20</v>
      </c>
      <c r="C1038" s="325">
        <v>85000</v>
      </c>
      <c r="D1038" s="333"/>
      <c r="E1038" s="334"/>
      <c r="F1038" s="325">
        <v>180000</v>
      </c>
      <c r="G1038" s="326"/>
      <c r="H1038" s="325">
        <f>C1038+F1038</f>
        <v>265000</v>
      </c>
      <c r="I1038" s="326"/>
      <c r="J1038" s="8" t="s">
        <v>16</v>
      </c>
    </row>
    <row r="1039" spans="1:10" ht="48" customHeight="1" x14ac:dyDescent="0.25">
      <c r="A1039" s="7" t="s">
        <v>18</v>
      </c>
      <c r="B1039" s="4" t="s">
        <v>40</v>
      </c>
      <c r="C1039" s="325">
        <v>85000</v>
      </c>
      <c r="D1039" s="333"/>
      <c r="E1039" s="334"/>
      <c r="F1039" s="325">
        <v>160000</v>
      </c>
      <c r="G1039" s="326"/>
      <c r="H1039" s="325">
        <f>C1039+F1039</f>
        <v>245000</v>
      </c>
      <c r="I1039" s="326"/>
      <c r="J1039" s="8" t="s">
        <v>19</v>
      </c>
    </row>
    <row r="1040" spans="1:10" ht="48" customHeight="1" x14ac:dyDescent="0.25">
      <c r="A1040" s="10" t="s">
        <v>22</v>
      </c>
      <c r="B1040" s="5" t="s">
        <v>76</v>
      </c>
      <c r="C1040" s="325">
        <v>85000</v>
      </c>
      <c r="D1040" s="333"/>
      <c r="E1040" s="334"/>
      <c r="F1040" s="325">
        <v>150000</v>
      </c>
      <c r="G1040" s="326"/>
      <c r="H1040" s="325">
        <f>C1040+F1040</f>
        <v>235000</v>
      </c>
      <c r="I1040" s="326"/>
      <c r="J1040" s="8" t="s">
        <v>24</v>
      </c>
    </row>
    <row r="1041" spans="1:13" ht="48" customHeight="1" x14ac:dyDescent="0.25">
      <c r="A1041" s="10"/>
      <c r="B1041" s="5"/>
      <c r="C1041" s="325"/>
      <c r="D1041" s="333"/>
      <c r="E1041" s="334"/>
      <c r="F1041" s="325"/>
      <c r="G1041" s="326"/>
      <c r="H1041" s="325"/>
      <c r="I1041" s="326"/>
      <c r="J1041" s="8"/>
      <c r="M1041" s="5" t="s">
        <v>41</v>
      </c>
    </row>
    <row r="1042" spans="1:13" ht="48" customHeight="1" x14ac:dyDescent="0.25">
      <c r="A1042" s="11" t="s">
        <v>27</v>
      </c>
      <c r="B1042" s="12" t="s">
        <v>6</v>
      </c>
      <c r="C1042" s="335">
        <v>120000</v>
      </c>
      <c r="D1042" s="336"/>
      <c r="E1042" s="337"/>
      <c r="F1042" s="335">
        <v>200000</v>
      </c>
      <c r="G1042" s="338"/>
      <c r="H1042" s="335"/>
      <c r="I1042" s="338"/>
      <c r="J1042" s="13" t="s">
        <v>28</v>
      </c>
      <c r="M1042" s="5" t="s">
        <v>20</v>
      </c>
    </row>
    <row r="1043" spans="1:13" ht="48" customHeight="1" x14ac:dyDescent="0.25">
      <c r="A1043" s="11" t="s">
        <v>29</v>
      </c>
      <c r="B1043" s="12"/>
      <c r="C1043" s="335"/>
      <c r="D1043" s="336"/>
      <c r="E1043" s="337"/>
      <c r="F1043" s="335"/>
      <c r="G1043" s="338"/>
      <c r="H1043" s="335"/>
      <c r="I1043" s="338"/>
      <c r="J1043" s="13"/>
      <c r="M1043" s="5" t="s">
        <v>42</v>
      </c>
    </row>
    <row r="1044" spans="1:13" ht="27.75" customHeight="1" x14ac:dyDescent="0.25">
      <c r="A1044" s="14"/>
      <c r="B1044" s="15" t="s">
        <v>0</v>
      </c>
      <c r="C1044" s="339"/>
      <c r="D1044" s="340"/>
      <c r="E1044" s="341"/>
      <c r="F1044" s="342"/>
      <c r="G1044" s="343"/>
      <c r="H1044" s="344">
        <f>SUM(H1038:I1043)</f>
        <v>745000</v>
      </c>
      <c r="I1044" s="345"/>
      <c r="J1044" s="16"/>
      <c r="M1044" s="5" t="s">
        <v>39</v>
      </c>
    </row>
    <row r="1045" spans="1:13" x14ac:dyDescent="0.25">
      <c r="A1045" s="2"/>
      <c r="M1045" s="5" t="s">
        <v>44</v>
      </c>
    </row>
    <row r="1046" spans="1:13" x14ac:dyDescent="0.25">
      <c r="A1046" s="2"/>
      <c r="F1046" s="321" t="s">
        <v>92</v>
      </c>
      <c r="G1046" s="321"/>
      <c r="H1046" s="321"/>
      <c r="I1046" s="321"/>
      <c r="J1046" s="321"/>
      <c r="M1046" s="5" t="s">
        <v>76</v>
      </c>
    </row>
    <row r="1047" spans="1:13" x14ac:dyDescent="0.25">
      <c r="B1047" s="2" t="s">
        <v>31</v>
      </c>
      <c r="F1047" s="321" t="s">
        <v>32</v>
      </c>
      <c r="G1047" s="321"/>
      <c r="H1047" s="321"/>
      <c r="I1047" s="321"/>
      <c r="J1047" s="321"/>
      <c r="M1047" s="5" t="s">
        <v>43</v>
      </c>
    </row>
    <row r="1048" spans="1:13" x14ac:dyDescent="0.25">
      <c r="B1048" s="2" t="s">
        <v>33</v>
      </c>
      <c r="F1048" s="321" t="s">
        <v>34</v>
      </c>
      <c r="G1048" s="321"/>
      <c r="H1048" s="321"/>
      <c r="I1048" s="321"/>
      <c r="J1048" s="321"/>
      <c r="M1048" s="4" t="s">
        <v>40</v>
      </c>
    </row>
    <row r="1052" spans="1:13" x14ac:dyDescent="0.25">
      <c r="B1052" s="3" t="s">
        <v>2</v>
      </c>
      <c r="F1052" s="322" t="s">
        <v>1</v>
      </c>
      <c r="G1052" s="322"/>
      <c r="H1052" s="322"/>
      <c r="I1052" s="322"/>
      <c r="J1052" s="322"/>
    </row>
    <row r="1053" spans="1:13" x14ac:dyDescent="0.25">
      <c r="B1053" s="2" t="s">
        <v>35</v>
      </c>
      <c r="F1053" s="321" t="s">
        <v>36</v>
      </c>
      <c r="G1053" s="321"/>
      <c r="H1053" s="321"/>
      <c r="I1053" s="321"/>
      <c r="J1053" s="321"/>
    </row>
    <row r="1111" spans="1:13" ht="15.75" x14ac:dyDescent="0.25">
      <c r="A1111" s="323" t="s">
        <v>3</v>
      </c>
      <c r="B1111" s="323"/>
      <c r="C1111" s="323"/>
      <c r="D1111" s="323"/>
      <c r="E1111" s="323"/>
      <c r="F1111" s="323"/>
      <c r="G1111" s="323"/>
      <c r="H1111" s="323"/>
      <c r="I1111" s="323"/>
      <c r="J1111" s="323"/>
    </row>
    <row r="1112" spans="1:13" ht="21" customHeight="1" x14ac:dyDescent="0.25">
      <c r="A1112" s="324" t="s">
        <v>93</v>
      </c>
      <c r="B1112" s="324"/>
      <c r="C1112" s="324"/>
      <c r="D1112" s="324"/>
      <c r="E1112" s="324"/>
      <c r="F1112" s="324"/>
      <c r="G1112" s="324"/>
      <c r="H1112" s="324"/>
      <c r="I1112" s="324"/>
      <c r="J1112" s="324"/>
    </row>
    <row r="1113" spans="1:13" x14ac:dyDescent="0.25">
      <c r="A1113" s="327" t="s">
        <v>94</v>
      </c>
      <c r="B1113" s="324"/>
      <c r="C1113" s="324"/>
      <c r="D1113" s="324"/>
      <c r="E1113" s="324"/>
      <c r="F1113" s="324"/>
      <c r="G1113" s="324"/>
      <c r="H1113" s="324"/>
      <c r="I1113" s="324"/>
      <c r="J1113" s="324"/>
    </row>
    <row r="1115" spans="1:13" ht="48.75" customHeight="1" x14ac:dyDescent="0.25">
      <c r="A1115" s="6" t="s">
        <v>8</v>
      </c>
      <c r="B1115" s="6" t="s">
        <v>9</v>
      </c>
      <c r="C1115" s="328" t="s">
        <v>10</v>
      </c>
      <c r="D1115" s="329"/>
      <c r="E1115" s="330"/>
      <c r="F1115" s="331" t="s">
        <v>11</v>
      </c>
      <c r="G1115" s="332"/>
      <c r="H1115" s="331" t="s">
        <v>12</v>
      </c>
      <c r="I1115" s="332"/>
      <c r="J1115" s="6" t="s">
        <v>13</v>
      </c>
    </row>
    <row r="1116" spans="1:13" ht="48.75" customHeight="1" x14ac:dyDescent="0.25">
      <c r="A1116" s="7" t="s">
        <v>14</v>
      </c>
      <c r="B1116" s="5" t="s">
        <v>41</v>
      </c>
      <c r="C1116" s="325">
        <v>85000</v>
      </c>
      <c r="D1116" s="333"/>
      <c r="E1116" s="334"/>
      <c r="F1116" s="325">
        <v>180000</v>
      </c>
      <c r="G1116" s="326"/>
      <c r="H1116" s="325">
        <f>C1116+F1116</f>
        <v>265000</v>
      </c>
      <c r="I1116" s="326"/>
      <c r="J1116" s="8" t="s">
        <v>16</v>
      </c>
    </row>
    <row r="1117" spans="1:13" ht="48.75" customHeight="1" x14ac:dyDescent="0.25">
      <c r="A1117" s="7" t="s">
        <v>18</v>
      </c>
      <c r="B1117" s="4" t="s">
        <v>40</v>
      </c>
      <c r="C1117" s="325">
        <v>85000</v>
      </c>
      <c r="D1117" s="333"/>
      <c r="E1117" s="334"/>
      <c r="F1117" s="325">
        <v>160000</v>
      </c>
      <c r="G1117" s="326"/>
      <c r="H1117" s="325">
        <f>C1117+F1117</f>
        <v>245000</v>
      </c>
      <c r="I1117" s="326"/>
      <c r="J1117" s="8" t="s">
        <v>19</v>
      </c>
    </row>
    <row r="1118" spans="1:13" ht="48.75" customHeight="1" x14ac:dyDescent="0.25">
      <c r="A1118" s="10" t="s">
        <v>22</v>
      </c>
      <c r="B1118" s="5" t="s">
        <v>39</v>
      </c>
      <c r="C1118" s="325">
        <v>85000</v>
      </c>
      <c r="D1118" s="333"/>
      <c r="E1118" s="334"/>
      <c r="F1118" s="325">
        <v>150000</v>
      </c>
      <c r="G1118" s="326"/>
      <c r="H1118" s="325">
        <f>C1118+F1118</f>
        <v>235000</v>
      </c>
      <c r="I1118" s="326"/>
      <c r="J1118" s="8" t="s">
        <v>24</v>
      </c>
    </row>
    <row r="1119" spans="1:13" ht="48.75" customHeight="1" x14ac:dyDescent="0.25">
      <c r="A1119" s="10"/>
      <c r="B1119" s="5"/>
      <c r="C1119" s="325"/>
      <c r="D1119" s="333"/>
      <c r="E1119" s="334"/>
      <c r="F1119" s="325"/>
      <c r="G1119" s="326"/>
      <c r="H1119" s="325"/>
      <c r="I1119" s="326"/>
      <c r="J1119" s="8"/>
      <c r="M1119" s="5" t="s">
        <v>41</v>
      </c>
    </row>
    <row r="1120" spans="1:13" ht="48.75" customHeight="1" x14ac:dyDescent="0.25">
      <c r="A1120" s="11" t="s">
        <v>27</v>
      </c>
      <c r="B1120" s="12" t="s">
        <v>6</v>
      </c>
      <c r="C1120" s="335">
        <v>120000</v>
      </c>
      <c r="D1120" s="336"/>
      <c r="E1120" s="337"/>
      <c r="F1120" s="335">
        <v>200000</v>
      </c>
      <c r="G1120" s="338"/>
      <c r="H1120" s="335"/>
      <c r="I1120" s="338"/>
      <c r="J1120" s="13" t="s">
        <v>28</v>
      </c>
      <c r="M1120" s="5" t="s">
        <v>20</v>
      </c>
    </row>
    <row r="1121" spans="1:13" ht="48.75" customHeight="1" x14ac:dyDescent="0.25">
      <c r="A1121" s="11" t="s">
        <v>29</v>
      </c>
      <c r="B1121" s="12"/>
      <c r="C1121" s="335"/>
      <c r="D1121" s="336"/>
      <c r="E1121" s="337"/>
      <c r="F1121" s="335"/>
      <c r="G1121" s="338"/>
      <c r="H1121" s="335"/>
      <c r="I1121" s="338"/>
      <c r="J1121" s="13"/>
      <c r="M1121" s="5" t="s">
        <v>42</v>
      </c>
    </row>
    <row r="1122" spans="1:13" ht="33" customHeight="1" x14ac:dyDescent="0.25">
      <c r="A1122" s="14"/>
      <c r="B1122" s="15" t="s">
        <v>0</v>
      </c>
      <c r="C1122" s="339"/>
      <c r="D1122" s="340"/>
      <c r="E1122" s="341"/>
      <c r="F1122" s="342"/>
      <c r="G1122" s="343"/>
      <c r="H1122" s="344">
        <f>SUM(H1116:I1121)</f>
        <v>745000</v>
      </c>
      <c r="I1122" s="345"/>
      <c r="J1122" s="16"/>
      <c r="M1122" s="5" t="s">
        <v>39</v>
      </c>
    </row>
    <row r="1123" spans="1:13" x14ac:dyDescent="0.25">
      <c r="A1123" s="2"/>
      <c r="M1123" s="5" t="s">
        <v>44</v>
      </c>
    </row>
    <row r="1124" spans="1:13" x14ac:dyDescent="0.25">
      <c r="A1124" s="2"/>
      <c r="F1124" s="321" t="s">
        <v>95</v>
      </c>
      <c r="G1124" s="321"/>
      <c r="H1124" s="321"/>
      <c r="I1124" s="321"/>
      <c r="J1124" s="321"/>
      <c r="M1124" s="5" t="s">
        <v>76</v>
      </c>
    </row>
    <row r="1125" spans="1:13" x14ac:dyDescent="0.25">
      <c r="B1125" s="2" t="s">
        <v>31</v>
      </c>
      <c r="F1125" s="321" t="s">
        <v>32</v>
      </c>
      <c r="G1125" s="321"/>
      <c r="H1125" s="321"/>
      <c r="I1125" s="321"/>
      <c r="J1125" s="321"/>
      <c r="M1125" s="5" t="s">
        <v>43</v>
      </c>
    </row>
    <row r="1126" spans="1:13" x14ac:dyDescent="0.25">
      <c r="B1126" s="2" t="s">
        <v>33</v>
      </c>
      <c r="F1126" s="321" t="s">
        <v>34</v>
      </c>
      <c r="G1126" s="321"/>
      <c r="H1126" s="321"/>
      <c r="I1126" s="321"/>
      <c r="J1126" s="321"/>
      <c r="M1126" s="4" t="s">
        <v>40</v>
      </c>
    </row>
    <row r="1130" spans="1:13" x14ac:dyDescent="0.25">
      <c r="B1130" s="3" t="s">
        <v>2</v>
      </c>
      <c r="F1130" s="322" t="s">
        <v>1</v>
      </c>
      <c r="G1130" s="322"/>
      <c r="H1130" s="322"/>
      <c r="I1130" s="322"/>
      <c r="J1130" s="322"/>
    </row>
    <row r="1131" spans="1:13" x14ac:dyDescent="0.25">
      <c r="B1131" s="2" t="s">
        <v>35</v>
      </c>
      <c r="F1131" s="321" t="s">
        <v>36</v>
      </c>
      <c r="G1131" s="321"/>
      <c r="H1131" s="321"/>
      <c r="I1131" s="321"/>
      <c r="J1131" s="321"/>
    </row>
    <row r="1181" spans="1:10" ht="15.75" x14ac:dyDescent="0.25">
      <c r="A1181" s="323" t="s">
        <v>3</v>
      </c>
      <c r="B1181" s="323"/>
      <c r="C1181" s="323"/>
      <c r="D1181" s="323"/>
      <c r="E1181" s="323"/>
      <c r="F1181" s="323"/>
      <c r="G1181" s="323"/>
      <c r="H1181" s="323"/>
      <c r="I1181" s="323"/>
      <c r="J1181" s="323"/>
    </row>
    <row r="1182" spans="1:10" ht="21.75" customHeight="1" x14ac:dyDescent="0.25">
      <c r="A1182" s="324" t="s">
        <v>96</v>
      </c>
      <c r="B1182" s="324"/>
      <c r="C1182" s="324"/>
      <c r="D1182" s="324"/>
      <c r="E1182" s="324"/>
      <c r="F1182" s="324"/>
      <c r="G1182" s="324"/>
      <c r="H1182" s="324"/>
      <c r="I1182" s="324"/>
      <c r="J1182" s="324"/>
    </row>
    <row r="1183" spans="1:10" x14ac:dyDescent="0.25">
      <c r="A1183" s="327" t="s">
        <v>97</v>
      </c>
      <c r="B1183" s="324"/>
      <c r="C1183" s="324"/>
      <c r="D1183" s="324"/>
      <c r="E1183" s="324"/>
      <c r="F1183" s="324"/>
      <c r="G1183" s="324"/>
      <c r="H1183" s="324"/>
      <c r="I1183" s="324"/>
      <c r="J1183" s="324"/>
    </row>
    <row r="1185" spans="1:13" ht="52.5" customHeight="1" x14ac:dyDescent="0.25">
      <c r="A1185" s="6" t="s">
        <v>8</v>
      </c>
      <c r="B1185" s="6" t="s">
        <v>9</v>
      </c>
      <c r="C1185" s="328" t="s">
        <v>10</v>
      </c>
      <c r="D1185" s="329"/>
      <c r="E1185" s="330"/>
      <c r="F1185" s="331" t="s">
        <v>11</v>
      </c>
      <c r="G1185" s="332"/>
      <c r="H1185" s="331" t="s">
        <v>12</v>
      </c>
      <c r="I1185" s="332"/>
      <c r="J1185" s="6" t="s">
        <v>13</v>
      </c>
    </row>
    <row r="1186" spans="1:13" ht="52.5" customHeight="1" x14ac:dyDescent="0.25">
      <c r="A1186" s="7" t="s">
        <v>14</v>
      </c>
      <c r="B1186" s="5" t="s">
        <v>42</v>
      </c>
      <c r="C1186" s="325">
        <v>85000</v>
      </c>
      <c r="D1186" s="333"/>
      <c r="E1186" s="334"/>
      <c r="F1186" s="325">
        <v>180000</v>
      </c>
      <c r="G1186" s="326"/>
      <c r="H1186" s="325">
        <f>C1186+F1186</f>
        <v>265000</v>
      </c>
      <c r="I1186" s="326"/>
      <c r="J1186" s="8" t="s">
        <v>16</v>
      </c>
    </row>
    <row r="1187" spans="1:13" ht="52.5" customHeight="1" x14ac:dyDescent="0.25">
      <c r="A1187" s="7" t="s">
        <v>18</v>
      </c>
      <c r="B1187" s="4" t="s">
        <v>40</v>
      </c>
      <c r="C1187" s="325">
        <v>85000</v>
      </c>
      <c r="D1187" s="333"/>
      <c r="E1187" s="334"/>
      <c r="F1187" s="325">
        <v>160000</v>
      </c>
      <c r="G1187" s="326"/>
      <c r="H1187" s="325">
        <f>C1187+F1187</f>
        <v>245000</v>
      </c>
      <c r="I1187" s="326"/>
      <c r="J1187" s="8" t="s">
        <v>19</v>
      </c>
    </row>
    <row r="1188" spans="1:13" ht="52.5" customHeight="1" x14ac:dyDescent="0.25">
      <c r="A1188" s="10" t="s">
        <v>22</v>
      </c>
      <c r="B1188" s="5" t="s">
        <v>44</v>
      </c>
      <c r="C1188" s="325">
        <v>85000</v>
      </c>
      <c r="D1188" s="333"/>
      <c r="E1188" s="334"/>
      <c r="F1188" s="325">
        <v>150000</v>
      </c>
      <c r="G1188" s="326"/>
      <c r="H1188" s="325">
        <f>C1188+F1188</f>
        <v>235000</v>
      </c>
      <c r="I1188" s="326"/>
      <c r="J1188" s="8" t="s">
        <v>24</v>
      </c>
    </row>
    <row r="1189" spans="1:13" ht="52.5" customHeight="1" x14ac:dyDescent="0.25">
      <c r="A1189" s="10"/>
      <c r="B1189" s="5"/>
      <c r="C1189" s="325"/>
      <c r="D1189" s="333"/>
      <c r="E1189" s="334"/>
      <c r="F1189" s="325"/>
      <c r="G1189" s="326"/>
      <c r="H1189" s="325"/>
      <c r="I1189" s="326"/>
      <c r="J1189" s="8"/>
      <c r="M1189" s="5" t="s">
        <v>41</v>
      </c>
    </row>
    <row r="1190" spans="1:13" ht="52.5" customHeight="1" x14ac:dyDescent="0.25">
      <c r="A1190" s="11" t="s">
        <v>27</v>
      </c>
      <c r="B1190" s="12" t="s">
        <v>6</v>
      </c>
      <c r="C1190" s="335">
        <v>120000</v>
      </c>
      <c r="D1190" s="336"/>
      <c r="E1190" s="337"/>
      <c r="F1190" s="335">
        <v>200000</v>
      </c>
      <c r="G1190" s="338"/>
      <c r="H1190" s="335"/>
      <c r="I1190" s="338"/>
      <c r="J1190" s="13" t="s">
        <v>28</v>
      </c>
      <c r="M1190" s="5" t="s">
        <v>20</v>
      </c>
    </row>
    <row r="1191" spans="1:13" ht="52.5" customHeight="1" x14ac:dyDescent="0.25">
      <c r="A1191" s="11" t="s">
        <v>29</v>
      </c>
      <c r="B1191" s="12"/>
      <c r="C1191" s="335"/>
      <c r="D1191" s="336"/>
      <c r="E1191" s="337"/>
      <c r="F1191" s="335"/>
      <c r="G1191" s="338"/>
      <c r="H1191" s="335"/>
      <c r="I1191" s="338"/>
      <c r="J1191" s="13"/>
      <c r="M1191" s="5" t="s">
        <v>42</v>
      </c>
    </row>
    <row r="1192" spans="1:13" ht="33" customHeight="1" x14ac:dyDescent="0.25">
      <c r="A1192" s="14"/>
      <c r="B1192" s="15" t="s">
        <v>0</v>
      </c>
      <c r="C1192" s="339"/>
      <c r="D1192" s="340"/>
      <c r="E1192" s="341"/>
      <c r="F1192" s="342"/>
      <c r="G1192" s="343"/>
      <c r="H1192" s="344">
        <f>SUM(H1186:I1191)</f>
        <v>745000</v>
      </c>
      <c r="I1192" s="345"/>
      <c r="J1192" s="16"/>
      <c r="M1192" s="5" t="s">
        <v>39</v>
      </c>
    </row>
    <row r="1193" spans="1:13" x14ac:dyDescent="0.25">
      <c r="A1193" s="2"/>
      <c r="M1193" s="5" t="s">
        <v>44</v>
      </c>
    </row>
    <row r="1194" spans="1:13" x14ac:dyDescent="0.25">
      <c r="A1194" s="2"/>
      <c r="F1194" s="321" t="s">
        <v>98</v>
      </c>
      <c r="G1194" s="321"/>
      <c r="H1194" s="321"/>
      <c r="I1194" s="321"/>
      <c r="J1194" s="321"/>
      <c r="M1194" s="5" t="s">
        <v>76</v>
      </c>
    </row>
    <row r="1195" spans="1:13" x14ac:dyDescent="0.25">
      <c r="B1195" s="2" t="s">
        <v>31</v>
      </c>
      <c r="F1195" s="321" t="s">
        <v>32</v>
      </c>
      <c r="G1195" s="321"/>
      <c r="H1195" s="321"/>
      <c r="I1195" s="321"/>
      <c r="J1195" s="321"/>
      <c r="M1195" s="5" t="s">
        <v>43</v>
      </c>
    </row>
    <row r="1196" spans="1:13" x14ac:dyDescent="0.25">
      <c r="B1196" s="2" t="s">
        <v>33</v>
      </c>
      <c r="F1196" s="321" t="s">
        <v>34</v>
      </c>
      <c r="G1196" s="321"/>
      <c r="H1196" s="321"/>
      <c r="I1196" s="321"/>
      <c r="J1196" s="321"/>
      <c r="M1196" s="4" t="s">
        <v>40</v>
      </c>
    </row>
    <row r="1200" spans="1:13" x14ac:dyDescent="0.25">
      <c r="B1200" s="3" t="s">
        <v>2</v>
      </c>
      <c r="F1200" s="322" t="s">
        <v>1</v>
      </c>
      <c r="G1200" s="322"/>
      <c r="H1200" s="322"/>
      <c r="I1200" s="322"/>
      <c r="J1200" s="322"/>
    </row>
    <row r="1201" spans="2:10" x14ac:dyDescent="0.25">
      <c r="B1201" s="2" t="s">
        <v>35</v>
      </c>
      <c r="F1201" s="321" t="s">
        <v>36</v>
      </c>
      <c r="G1201" s="321"/>
      <c r="H1201" s="321"/>
      <c r="I1201" s="321"/>
      <c r="J1201" s="321"/>
    </row>
    <row r="1259" spans="1:10" ht="15.75" x14ac:dyDescent="0.25">
      <c r="A1259" s="323" t="s">
        <v>3</v>
      </c>
      <c r="B1259" s="323"/>
      <c r="C1259" s="323"/>
      <c r="D1259" s="323"/>
      <c r="E1259" s="323"/>
      <c r="F1259" s="323"/>
      <c r="G1259" s="323"/>
      <c r="H1259" s="323"/>
      <c r="I1259" s="323"/>
      <c r="J1259" s="323"/>
    </row>
    <row r="1260" spans="1:10" x14ac:dyDescent="0.25">
      <c r="A1260" s="324" t="s">
        <v>99</v>
      </c>
      <c r="B1260" s="324"/>
      <c r="C1260" s="324"/>
      <c r="D1260" s="324"/>
      <c r="E1260" s="324"/>
      <c r="F1260" s="324"/>
      <c r="G1260" s="324"/>
      <c r="H1260" s="324"/>
      <c r="I1260" s="324"/>
      <c r="J1260" s="324"/>
    </row>
    <row r="1261" spans="1:10" x14ac:dyDescent="0.25">
      <c r="A1261" s="327" t="s">
        <v>100</v>
      </c>
      <c r="B1261" s="324"/>
      <c r="C1261" s="324"/>
      <c r="D1261" s="324"/>
      <c r="E1261" s="324"/>
      <c r="F1261" s="324"/>
      <c r="G1261" s="324"/>
      <c r="H1261" s="324"/>
      <c r="I1261" s="324"/>
      <c r="J1261" s="324"/>
    </row>
    <row r="1263" spans="1:10" ht="59.25" customHeight="1" x14ac:dyDescent="0.25">
      <c r="A1263" s="6" t="s">
        <v>8</v>
      </c>
      <c r="B1263" s="6" t="s">
        <v>9</v>
      </c>
      <c r="C1263" s="328" t="s">
        <v>10</v>
      </c>
      <c r="D1263" s="329"/>
      <c r="E1263" s="330"/>
      <c r="F1263" s="331" t="s">
        <v>11</v>
      </c>
      <c r="G1263" s="332"/>
      <c r="H1263" s="331" t="s">
        <v>12</v>
      </c>
      <c r="I1263" s="332"/>
      <c r="J1263" s="6" t="s">
        <v>13</v>
      </c>
    </row>
    <row r="1264" spans="1:10" ht="59.25" customHeight="1" x14ac:dyDescent="0.25">
      <c r="A1264" s="7" t="s">
        <v>14</v>
      </c>
      <c r="B1264" s="5" t="s">
        <v>42</v>
      </c>
      <c r="C1264" s="325">
        <v>85000</v>
      </c>
      <c r="D1264" s="333"/>
      <c r="E1264" s="334"/>
      <c r="F1264" s="325">
        <v>180000</v>
      </c>
      <c r="G1264" s="326"/>
      <c r="H1264" s="325">
        <f>C1264+F1264</f>
        <v>265000</v>
      </c>
      <c r="I1264" s="326"/>
      <c r="J1264" s="8" t="s">
        <v>16</v>
      </c>
    </row>
    <row r="1265" spans="1:13" ht="59.25" customHeight="1" x14ac:dyDescent="0.25">
      <c r="A1265" s="7" t="s">
        <v>18</v>
      </c>
      <c r="B1265" s="4" t="s">
        <v>40</v>
      </c>
      <c r="C1265" s="325">
        <v>85000</v>
      </c>
      <c r="D1265" s="333"/>
      <c r="E1265" s="334"/>
      <c r="F1265" s="325">
        <v>160000</v>
      </c>
      <c r="G1265" s="326"/>
      <c r="H1265" s="325">
        <f>C1265+F1265</f>
        <v>245000</v>
      </c>
      <c r="I1265" s="326"/>
      <c r="J1265" s="8" t="s">
        <v>19</v>
      </c>
    </row>
    <row r="1266" spans="1:13" ht="59.25" customHeight="1" x14ac:dyDescent="0.25">
      <c r="A1266" s="10" t="s">
        <v>22</v>
      </c>
      <c r="B1266" s="5" t="s">
        <v>43</v>
      </c>
      <c r="C1266" s="325">
        <v>85000</v>
      </c>
      <c r="D1266" s="333"/>
      <c r="E1266" s="334"/>
      <c r="F1266" s="325">
        <v>160000</v>
      </c>
      <c r="G1266" s="326"/>
      <c r="H1266" s="325">
        <f>C1266+F1266</f>
        <v>245000</v>
      </c>
      <c r="I1266" s="326"/>
      <c r="J1266" s="8" t="s">
        <v>24</v>
      </c>
    </row>
    <row r="1267" spans="1:13" ht="59.25" customHeight="1" x14ac:dyDescent="0.25">
      <c r="A1267" s="10"/>
      <c r="B1267" s="5"/>
      <c r="C1267" s="325"/>
      <c r="D1267" s="333"/>
      <c r="E1267" s="334"/>
      <c r="F1267" s="325"/>
      <c r="G1267" s="326"/>
      <c r="H1267" s="325"/>
      <c r="I1267" s="326"/>
      <c r="J1267" s="8"/>
      <c r="M1267" s="5" t="s">
        <v>41</v>
      </c>
    </row>
    <row r="1268" spans="1:13" ht="59.25" customHeight="1" x14ac:dyDescent="0.25">
      <c r="A1268" s="11" t="s">
        <v>27</v>
      </c>
      <c r="B1268" s="12" t="s">
        <v>6</v>
      </c>
      <c r="C1268" s="335">
        <v>120000</v>
      </c>
      <c r="D1268" s="336"/>
      <c r="E1268" s="337"/>
      <c r="F1268" s="335">
        <v>200000</v>
      </c>
      <c r="G1268" s="338"/>
      <c r="H1268" s="335"/>
      <c r="I1268" s="338"/>
      <c r="J1268" s="13" t="s">
        <v>28</v>
      </c>
      <c r="M1268" s="5" t="s">
        <v>20</v>
      </c>
    </row>
    <row r="1269" spans="1:13" ht="59.25" customHeight="1" x14ac:dyDescent="0.25">
      <c r="A1269" s="11" t="s">
        <v>29</v>
      </c>
      <c r="B1269" s="12"/>
      <c r="C1269" s="335"/>
      <c r="D1269" s="336"/>
      <c r="E1269" s="337"/>
      <c r="F1269" s="335"/>
      <c r="G1269" s="338"/>
      <c r="H1269" s="335"/>
      <c r="I1269" s="338"/>
      <c r="J1269" s="13"/>
      <c r="M1269" s="5" t="s">
        <v>42</v>
      </c>
    </row>
    <row r="1270" spans="1:13" ht="33" customHeight="1" x14ac:dyDescent="0.25">
      <c r="A1270" s="14"/>
      <c r="B1270" s="15" t="s">
        <v>0</v>
      </c>
      <c r="C1270" s="339"/>
      <c r="D1270" s="340"/>
      <c r="E1270" s="341"/>
      <c r="F1270" s="342"/>
      <c r="G1270" s="343"/>
      <c r="H1270" s="344">
        <f>SUM(H1264:I1269)</f>
        <v>755000</v>
      </c>
      <c r="I1270" s="345"/>
      <c r="J1270" s="16"/>
      <c r="M1270" s="5" t="s">
        <v>39</v>
      </c>
    </row>
    <row r="1271" spans="1:13" x14ac:dyDescent="0.25">
      <c r="A1271" s="2"/>
      <c r="M1271" s="5" t="s">
        <v>44</v>
      </c>
    </row>
    <row r="1272" spans="1:13" x14ac:dyDescent="0.25">
      <c r="A1272" s="2"/>
      <c r="F1272" s="321" t="s">
        <v>101</v>
      </c>
      <c r="G1272" s="321"/>
      <c r="H1272" s="321"/>
      <c r="I1272" s="321"/>
      <c r="J1272" s="321"/>
      <c r="M1272" s="5" t="s">
        <v>76</v>
      </c>
    </row>
    <row r="1273" spans="1:13" x14ac:dyDescent="0.25">
      <c r="B1273" s="2" t="s">
        <v>31</v>
      </c>
      <c r="F1273" s="321" t="s">
        <v>32</v>
      </c>
      <c r="G1273" s="321"/>
      <c r="H1273" s="321"/>
      <c r="I1273" s="321"/>
      <c r="J1273" s="321"/>
      <c r="M1273" s="5" t="s">
        <v>43</v>
      </c>
    </row>
    <row r="1274" spans="1:13" x14ac:dyDescent="0.25">
      <c r="B1274" s="2" t="s">
        <v>33</v>
      </c>
      <c r="F1274" s="321" t="s">
        <v>34</v>
      </c>
      <c r="G1274" s="321"/>
      <c r="H1274" s="321"/>
      <c r="I1274" s="321"/>
      <c r="J1274" s="321"/>
      <c r="M1274" s="4" t="s">
        <v>40</v>
      </c>
    </row>
    <row r="1278" spans="1:13" x14ac:dyDescent="0.25">
      <c r="B1278" s="3" t="s">
        <v>2</v>
      </c>
      <c r="F1278" s="322" t="s">
        <v>1</v>
      </c>
      <c r="G1278" s="322"/>
      <c r="H1278" s="322"/>
      <c r="I1278" s="322"/>
      <c r="J1278" s="322"/>
    </row>
    <row r="1279" spans="1:13" x14ac:dyDescent="0.25">
      <c r="B1279" s="2" t="s">
        <v>35</v>
      </c>
      <c r="F1279" s="321" t="s">
        <v>36</v>
      </c>
      <c r="G1279" s="321"/>
      <c r="H1279" s="321"/>
      <c r="I1279" s="321"/>
      <c r="J1279" s="321"/>
    </row>
    <row r="1306" spans="1:10" ht="15.75" x14ac:dyDescent="0.25">
      <c r="A1306" s="323" t="s">
        <v>3</v>
      </c>
      <c r="B1306" s="323"/>
      <c r="C1306" s="323"/>
      <c r="D1306" s="323"/>
      <c r="E1306" s="323"/>
      <c r="F1306" s="323"/>
      <c r="G1306" s="323"/>
      <c r="H1306" s="323"/>
      <c r="I1306" s="323"/>
      <c r="J1306" s="323"/>
    </row>
    <row r="1307" spans="1:10" ht="23.25" customHeight="1" x14ac:dyDescent="0.25">
      <c r="A1307" s="324" t="s">
        <v>102</v>
      </c>
      <c r="B1307" s="324"/>
      <c r="C1307" s="324"/>
      <c r="D1307" s="324"/>
      <c r="E1307" s="324"/>
      <c r="F1307" s="324"/>
      <c r="G1307" s="324"/>
      <c r="H1307" s="324"/>
      <c r="I1307" s="324"/>
      <c r="J1307" s="324"/>
    </row>
    <row r="1308" spans="1:10" x14ac:dyDescent="0.25">
      <c r="A1308" s="327" t="s">
        <v>103</v>
      </c>
      <c r="B1308" s="324"/>
      <c r="C1308" s="324"/>
      <c r="D1308" s="324"/>
      <c r="E1308" s="324"/>
      <c r="F1308" s="324"/>
      <c r="G1308" s="324"/>
      <c r="H1308" s="324"/>
      <c r="I1308" s="324"/>
      <c r="J1308" s="324"/>
    </row>
    <row r="1309" spans="1:10" ht="21.75" customHeight="1" x14ac:dyDescent="0.25"/>
    <row r="1310" spans="1:10" ht="62.25" customHeight="1" x14ac:dyDescent="0.25">
      <c r="A1310" s="6" t="s">
        <v>8</v>
      </c>
      <c r="B1310" s="6" t="s">
        <v>9</v>
      </c>
      <c r="C1310" s="328" t="s">
        <v>10</v>
      </c>
      <c r="D1310" s="329"/>
      <c r="E1310" s="330"/>
      <c r="F1310" s="331" t="s">
        <v>11</v>
      </c>
      <c r="G1310" s="332"/>
      <c r="H1310" s="331" t="s">
        <v>12</v>
      </c>
      <c r="I1310" s="332"/>
      <c r="J1310" s="6" t="s">
        <v>13</v>
      </c>
    </row>
    <row r="1311" spans="1:10" ht="62.25" customHeight="1" x14ac:dyDescent="0.25">
      <c r="A1311" s="7" t="s">
        <v>14</v>
      </c>
      <c r="B1311" s="5" t="s">
        <v>41</v>
      </c>
      <c r="C1311" s="325">
        <v>85000</v>
      </c>
      <c r="D1311" s="333"/>
      <c r="E1311" s="334"/>
      <c r="F1311" s="325">
        <v>180000</v>
      </c>
      <c r="G1311" s="326"/>
      <c r="H1311" s="325">
        <f>C1311+F1311</f>
        <v>265000</v>
      </c>
      <c r="I1311" s="326"/>
      <c r="J1311" s="8" t="s">
        <v>16</v>
      </c>
    </row>
    <row r="1312" spans="1:10" ht="62.25" customHeight="1" x14ac:dyDescent="0.25">
      <c r="A1312" s="7" t="s">
        <v>18</v>
      </c>
      <c r="B1312" s="4" t="s">
        <v>40</v>
      </c>
      <c r="C1312" s="325">
        <v>85000</v>
      </c>
      <c r="D1312" s="333"/>
      <c r="E1312" s="334"/>
      <c r="F1312" s="325">
        <v>160000</v>
      </c>
      <c r="G1312" s="326"/>
      <c r="H1312" s="325">
        <f>C1312+F1312</f>
        <v>245000</v>
      </c>
      <c r="I1312" s="326"/>
      <c r="J1312" s="8" t="s">
        <v>19</v>
      </c>
    </row>
    <row r="1313" spans="1:13" ht="62.25" customHeight="1" x14ac:dyDescent="0.25">
      <c r="A1313" s="10" t="s">
        <v>22</v>
      </c>
      <c r="B1313" s="5" t="s">
        <v>76</v>
      </c>
      <c r="C1313" s="325">
        <v>85000</v>
      </c>
      <c r="D1313" s="333"/>
      <c r="E1313" s="334"/>
      <c r="F1313" s="325">
        <v>150000</v>
      </c>
      <c r="G1313" s="326"/>
      <c r="H1313" s="325">
        <f>C1313+F1313</f>
        <v>235000</v>
      </c>
      <c r="I1313" s="326"/>
      <c r="J1313" s="8" t="s">
        <v>24</v>
      </c>
    </row>
    <row r="1314" spans="1:13" ht="62.25" customHeight="1" x14ac:dyDescent="0.25">
      <c r="A1314" s="10"/>
      <c r="B1314" s="5"/>
      <c r="C1314" s="325"/>
      <c r="D1314" s="333"/>
      <c r="E1314" s="334"/>
      <c r="F1314" s="325"/>
      <c r="G1314" s="326"/>
      <c r="H1314" s="325"/>
      <c r="I1314" s="326"/>
      <c r="J1314" s="8"/>
      <c r="M1314" s="5" t="s">
        <v>41</v>
      </c>
    </row>
    <row r="1315" spans="1:13" ht="62.25" customHeight="1" x14ac:dyDescent="0.25">
      <c r="A1315" s="11" t="s">
        <v>27</v>
      </c>
      <c r="B1315" s="12" t="s">
        <v>6</v>
      </c>
      <c r="C1315" s="335">
        <v>120000</v>
      </c>
      <c r="D1315" s="336"/>
      <c r="E1315" s="337"/>
      <c r="F1315" s="335">
        <v>200000</v>
      </c>
      <c r="G1315" s="338"/>
      <c r="H1315" s="335"/>
      <c r="I1315" s="338"/>
      <c r="J1315" s="13" t="s">
        <v>28</v>
      </c>
      <c r="M1315" s="5" t="s">
        <v>20</v>
      </c>
    </row>
    <row r="1316" spans="1:13" ht="62.25" customHeight="1" x14ac:dyDescent="0.25">
      <c r="A1316" s="11" t="s">
        <v>29</v>
      </c>
      <c r="B1316" s="12"/>
      <c r="C1316" s="335"/>
      <c r="D1316" s="336"/>
      <c r="E1316" s="337"/>
      <c r="F1316" s="335"/>
      <c r="G1316" s="338"/>
      <c r="H1316" s="335"/>
      <c r="I1316" s="338"/>
      <c r="J1316" s="13"/>
      <c r="M1316" s="5" t="s">
        <v>42</v>
      </c>
    </row>
    <row r="1317" spans="1:13" ht="36" customHeight="1" x14ac:dyDescent="0.25">
      <c r="A1317" s="14"/>
      <c r="B1317" s="15" t="s">
        <v>0</v>
      </c>
      <c r="C1317" s="339"/>
      <c r="D1317" s="340"/>
      <c r="E1317" s="341"/>
      <c r="F1317" s="342"/>
      <c r="G1317" s="343"/>
      <c r="H1317" s="344">
        <f>SUM(H1311:I1316)</f>
        <v>745000</v>
      </c>
      <c r="I1317" s="345"/>
      <c r="J1317" s="16"/>
      <c r="M1317" s="5" t="s">
        <v>39</v>
      </c>
    </row>
    <row r="1318" spans="1:13" x14ac:dyDescent="0.25">
      <c r="A1318" s="2"/>
      <c r="M1318" s="5" t="s">
        <v>44</v>
      </c>
    </row>
    <row r="1319" spans="1:13" x14ac:dyDescent="0.25">
      <c r="A1319" s="2"/>
      <c r="F1319" s="321" t="s">
        <v>104</v>
      </c>
      <c r="G1319" s="321"/>
      <c r="H1319" s="321"/>
      <c r="I1319" s="321"/>
      <c r="J1319" s="321"/>
      <c r="M1319" s="5" t="s">
        <v>76</v>
      </c>
    </row>
    <row r="1320" spans="1:13" x14ac:dyDescent="0.25">
      <c r="B1320" s="2" t="s">
        <v>31</v>
      </c>
      <c r="F1320" s="321" t="s">
        <v>32</v>
      </c>
      <c r="G1320" s="321"/>
      <c r="H1320" s="321"/>
      <c r="I1320" s="321"/>
      <c r="J1320" s="321"/>
      <c r="M1320" s="5" t="s">
        <v>43</v>
      </c>
    </row>
    <row r="1321" spans="1:13" x14ac:dyDescent="0.25">
      <c r="B1321" s="2" t="s">
        <v>33</v>
      </c>
      <c r="F1321" s="321" t="s">
        <v>34</v>
      </c>
      <c r="G1321" s="321"/>
      <c r="H1321" s="321"/>
      <c r="I1321" s="321"/>
      <c r="J1321" s="321"/>
      <c r="M1321" s="4" t="s">
        <v>40</v>
      </c>
    </row>
    <row r="1325" spans="1:13" x14ac:dyDescent="0.25">
      <c r="B1325" s="3" t="s">
        <v>2</v>
      </c>
      <c r="F1325" s="322" t="s">
        <v>1</v>
      </c>
      <c r="G1325" s="322"/>
      <c r="H1325" s="322"/>
      <c r="I1325" s="322"/>
      <c r="J1325" s="322"/>
    </row>
    <row r="1326" spans="1:13" x14ac:dyDescent="0.25">
      <c r="B1326" s="2" t="s">
        <v>35</v>
      </c>
      <c r="F1326" s="321" t="s">
        <v>36</v>
      </c>
      <c r="G1326" s="321"/>
      <c r="H1326" s="321"/>
      <c r="I1326" s="321"/>
      <c r="J1326" s="321"/>
    </row>
    <row r="1381" spans="1:13" ht="15.75" x14ac:dyDescent="0.25">
      <c r="A1381" s="323" t="s">
        <v>3</v>
      </c>
      <c r="B1381" s="323"/>
      <c r="C1381" s="323"/>
      <c r="D1381" s="323"/>
      <c r="E1381" s="323"/>
      <c r="F1381" s="323"/>
      <c r="G1381" s="323"/>
      <c r="H1381" s="323"/>
      <c r="I1381" s="323"/>
      <c r="J1381" s="323"/>
    </row>
    <row r="1382" spans="1:13" ht="21.75" customHeight="1" x14ac:dyDescent="0.25">
      <c r="A1382" s="324" t="s">
        <v>105</v>
      </c>
      <c r="B1382" s="324"/>
      <c r="C1382" s="324"/>
      <c r="D1382" s="324"/>
      <c r="E1382" s="324"/>
      <c r="F1382" s="324"/>
      <c r="G1382" s="324"/>
      <c r="H1382" s="324"/>
      <c r="I1382" s="324"/>
      <c r="J1382" s="324"/>
    </row>
    <row r="1383" spans="1:13" x14ac:dyDescent="0.25">
      <c r="A1383" s="327" t="s">
        <v>106</v>
      </c>
      <c r="B1383" s="324"/>
      <c r="C1383" s="324"/>
      <c r="D1383" s="324"/>
      <c r="E1383" s="324"/>
      <c r="F1383" s="324"/>
      <c r="G1383" s="324"/>
      <c r="H1383" s="324"/>
      <c r="I1383" s="324"/>
      <c r="J1383" s="324"/>
    </row>
    <row r="1385" spans="1:13" ht="49.5" customHeight="1" x14ac:dyDescent="0.25">
      <c r="A1385" s="6" t="s">
        <v>8</v>
      </c>
      <c r="B1385" s="6" t="s">
        <v>9</v>
      </c>
      <c r="C1385" s="328" t="s">
        <v>10</v>
      </c>
      <c r="D1385" s="329"/>
      <c r="E1385" s="330"/>
      <c r="F1385" s="331" t="s">
        <v>11</v>
      </c>
      <c r="G1385" s="332"/>
      <c r="H1385" s="331" t="s">
        <v>12</v>
      </c>
      <c r="I1385" s="332"/>
      <c r="J1385" s="6" t="s">
        <v>13</v>
      </c>
    </row>
    <row r="1386" spans="1:13" ht="49.5" customHeight="1" x14ac:dyDescent="0.25">
      <c r="A1386" s="7" t="s">
        <v>14</v>
      </c>
      <c r="B1386" s="5" t="s">
        <v>42</v>
      </c>
      <c r="C1386" s="325">
        <v>85000</v>
      </c>
      <c r="D1386" s="333"/>
      <c r="E1386" s="334"/>
      <c r="F1386" s="325">
        <v>180000</v>
      </c>
      <c r="G1386" s="326"/>
      <c r="H1386" s="325">
        <f>C1386+F1386</f>
        <v>265000</v>
      </c>
      <c r="I1386" s="326"/>
      <c r="J1386" s="8" t="s">
        <v>16</v>
      </c>
    </row>
    <row r="1387" spans="1:13" ht="49.5" customHeight="1" x14ac:dyDescent="0.25">
      <c r="A1387" s="7" t="s">
        <v>18</v>
      </c>
      <c r="B1387" s="4" t="s">
        <v>40</v>
      </c>
      <c r="C1387" s="325">
        <v>85000</v>
      </c>
      <c r="D1387" s="333"/>
      <c r="E1387" s="334"/>
      <c r="F1387" s="325">
        <v>160000</v>
      </c>
      <c r="G1387" s="326"/>
      <c r="H1387" s="325">
        <f>C1387+F1387</f>
        <v>245000</v>
      </c>
      <c r="I1387" s="326"/>
      <c r="J1387" s="8" t="s">
        <v>19</v>
      </c>
    </row>
    <row r="1388" spans="1:13" ht="49.5" customHeight="1" x14ac:dyDescent="0.25">
      <c r="A1388" s="10" t="s">
        <v>22</v>
      </c>
      <c r="B1388" s="5" t="s">
        <v>76</v>
      </c>
      <c r="C1388" s="325">
        <v>85000</v>
      </c>
      <c r="D1388" s="333"/>
      <c r="E1388" s="334"/>
      <c r="F1388" s="325">
        <v>150000</v>
      </c>
      <c r="G1388" s="326"/>
      <c r="H1388" s="325">
        <f>C1388+F1388</f>
        <v>235000</v>
      </c>
      <c r="I1388" s="326"/>
      <c r="J1388" s="8" t="s">
        <v>24</v>
      </c>
    </row>
    <row r="1389" spans="1:13" ht="49.5" customHeight="1" x14ac:dyDescent="0.25">
      <c r="A1389" s="10"/>
      <c r="B1389" s="5"/>
      <c r="C1389" s="325"/>
      <c r="D1389" s="333"/>
      <c r="E1389" s="334"/>
      <c r="F1389" s="325"/>
      <c r="G1389" s="326"/>
      <c r="H1389" s="325"/>
      <c r="I1389" s="326"/>
      <c r="J1389" s="8"/>
      <c r="M1389" s="5" t="s">
        <v>41</v>
      </c>
    </row>
    <row r="1390" spans="1:13" ht="49.5" customHeight="1" x14ac:dyDescent="0.25">
      <c r="A1390" s="11" t="s">
        <v>27</v>
      </c>
      <c r="B1390" s="12" t="s">
        <v>6</v>
      </c>
      <c r="C1390" s="335">
        <v>120000</v>
      </c>
      <c r="D1390" s="336"/>
      <c r="E1390" s="337"/>
      <c r="F1390" s="335">
        <v>200000</v>
      </c>
      <c r="G1390" s="338"/>
      <c r="H1390" s="335"/>
      <c r="I1390" s="338"/>
      <c r="J1390" s="13" t="s">
        <v>28</v>
      </c>
      <c r="M1390" s="5" t="s">
        <v>20</v>
      </c>
    </row>
    <row r="1391" spans="1:13" ht="49.5" customHeight="1" x14ac:dyDescent="0.25">
      <c r="A1391" s="11" t="s">
        <v>29</v>
      </c>
      <c r="B1391" s="12"/>
      <c r="C1391" s="335"/>
      <c r="D1391" s="336"/>
      <c r="E1391" s="337"/>
      <c r="F1391" s="335"/>
      <c r="G1391" s="338"/>
      <c r="H1391" s="335"/>
      <c r="I1391" s="338"/>
      <c r="J1391" s="13"/>
      <c r="M1391" s="5" t="s">
        <v>42</v>
      </c>
    </row>
    <row r="1392" spans="1:13" ht="31.5" customHeight="1" x14ac:dyDescent="0.25">
      <c r="A1392" s="14"/>
      <c r="B1392" s="15" t="s">
        <v>0</v>
      </c>
      <c r="C1392" s="339"/>
      <c r="D1392" s="340"/>
      <c r="E1392" s="341"/>
      <c r="F1392" s="342"/>
      <c r="G1392" s="343"/>
      <c r="H1392" s="344">
        <f>SUM(H1386:I1391)</f>
        <v>745000</v>
      </c>
      <c r="I1392" s="345"/>
      <c r="J1392" s="16"/>
      <c r="M1392" s="5" t="s">
        <v>39</v>
      </c>
    </row>
    <row r="1393" spans="1:13" x14ac:dyDescent="0.25">
      <c r="A1393" s="2"/>
      <c r="M1393" s="5" t="s">
        <v>44</v>
      </c>
    </row>
    <row r="1394" spans="1:13" x14ac:dyDescent="0.25">
      <c r="A1394" s="2"/>
      <c r="F1394" s="321" t="s">
        <v>107</v>
      </c>
      <c r="G1394" s="321"/>
      <c r="H1394" s="321"/>
      <c r="I1394" s="321"/>
      <c r="J1394" s="321"/>
      <c r="M1394" s="5" t="s">
        <v>76</v>
      </c>
    </row>
    <row r="1395" spans="1:13" x14ac:dyDescent="0.25">
      <c r="B1395" s="2" t="s">
        <v>31</v>
      </c>
      <c r="F1395" s="321" t="s">
        <v>32</v>
      </c>
      <c r="G1395" s="321"/>
      <c r="H1395" s="321"/>
      <c r="I1395" s="321"/>
      <c r="J1395" s="321"/>
      <c r="M1395" s="5" t="s">
        <v>43</v>
      </c>
    </row>
    <row r="1396" spans="1:13" x14ac:dyDescent="0.25">
      <c r="B1396" s="2" t="s">
        <v>33</v>
      </c>
      <c r="F1396" s="321" t="s">
        <v>34</v>
      </c>
      <c r="G1396" s="321"/>
      <c r="H1396" s="321"/>
      <c r="I1396" s="321"/>
      <c r="J1396" s="321"/>
      <c r="M1396" s="4" t="s">
        <v>40</v>
      </c>
    </row>
    <row r="1400" spans="1:13" x14ac:dyDescent="0.25">
      <c r="B1400" s="3" t="s">
        <v>2</v>
      </c>
      <c r="F1400" s="322" t="s">
        <v>1</v>
      </c>
      <c r="G1400" s="322"/>
      <c r="H1400" s="322"/>
      <c r="I1400" s="322"/>
      <c r="J1400" s="322"/>
    </row>
    <row r="1401" spans="1:13" x14ac:dyDescent="0.25">
      <c r="B1401" s="2" t="s">
        <v>35</v>
      </c>
      <c r="F1401" s="321" t="s">
        <v>36</v>
      </c>
      <c r="G1401" s="321"/>
      <c r="H1401" s="321"/>
      <c r="I1401" s="321"/>
      <c r="J1401" s="321"/>
    </row>
    <row r="1424" spans="1:10" ht="15.75" x14ac:dyDescent="0.25">
      <c r="A1424" s="323" t="s">
        <v>3</v>
      </c>
      <c r="B1424" s="323"/>
      <c r="C1424" s="323"/>
      <c r="D1424" s="323"/>
      <c r="E1424" s="323"/>
      <c r="F1424" s="323"/>
      <c r="G1424" s="323"/>
      <c r="H1424" s="323"/>
      <c r="I1424" s="323"/>
      <c r="J1424" s="323"/>
    </row>
    <row r="1425" spans="1:13" x14ac:dyDescent="0.25">
      <c r="A1425" s="324" t="s">
        <v>108</v>
      </c>
      <c r="B1425" s="324"/>
      <c r="C1425" s="324"/>
      <c r="D1425" s="324"/>
      <c r="E1425" s="324"/>
      <c r="F1425" s="324"/>
      <c r="G1425" s="324"/>
      <c r="H1425" s="324"/>
      <c r="I1425" s="324"/>
      <c r="J1425" s="324"/>
    </row>
    <row r="1426" spans="1:13" x14ac:dyDescent="0.25">
      <c r="A1426" s="327" t="s">
        <v>109</v>
      </c>
      <c r="B1426" s="324"/>
      <c r="C1426" s="324"/>
      <c r="D1426" s="324"/>
      <c r="E1426" s="324"/>
      <c r="F1426" s="324"/>
      <c r="G1426" s="324"/>
      <c r="H1426" s="324"/>
      <c r="I1426" s="324"/>
      <c r="J1426" s="324"/>
    </row>
    <row r="1428" spans="1:13" ht="53.25" customHeight="1" x14ac:dyDescent="0.25">
      <c r="A1428" s="6" t="s">
        <v>8</v>
      </c>
      <c r="B1428" s="6" t="s">
        <v>9</v>
      </c>
      <c r="C1428" s="328" t="s">
        <v>10</v>
      </c>
      <c r="D1428" s="329"/>
      <c r="E1428" s="330"/>
      <c r="F1428" s="331" t="s">
        <v>11</v>
      </c>
      <c r="G1428" s="332"/>
      <c r="H1428" s="331" t="s">
        <v>12</v>
      </c>
      <c r="I1428" s="332"/>
      <c r="J1428" s="6" t="s">
        <v>13</v>
      </c>
    </row>
    <row r="1429" spans="1:13" ht="53.25" customHeight="1" x14ac:dyDescent="0.25">
      <c r="A1429" s="7" t="s">
        <v>14</v>
      </c>
      <c r="B1429" s="5" t="s">
        <v>42</v>
      </c>
      <c r="C1429" s="325">
        <v>85000</v>
      </c>
      <c r="D1429" s="333"/>
      <c r="E1429" s="334"/>
      <c r="F1429" s="325">
        <f>180000*4</f>
        <v>720000</v>
      </c>
      <c r="G1429" s="326"/>
      <c r="H1429" s="325">
        <f>C1429+F1429</f>
        <v>805000</v>
      </c>
      <c r="I1429" s="326"/>
      <c r="J1429" s="8" t="s">
        <v>16</v>
      </c>
    </row>
    <row r="1430" spans="1:13" ht="53.25" customHeight="1" x14ac:dyDescent="0.25">
      <c r="A1430" s="7" t="s">
        <v>18</v>
      </c>
      <c r="B1430" s="5" t="s">
        <v>41</v>
      </c>
      <c r="C1430" s="325">
        <v>85000</v>
      </c>
      <c r="D1430" s="333"/>
      <c r="E1430" s="334"/>
      <c r="F1430" s="325">
        <f>180000*4</f>
        <v>720000</v>
      </c>
      <c r="G1430" s="326"/>
      <c r="H1430" s="325">
        <f>C1430+F1430</f>
        <v>805000</v>
      </c>
      <c r="I1430" s="326"/>
      <c r="J1430" s="8" t="s">
        <v>19</v>
      </c>
    </row>
    <row r="1431" spans="1:13" ht="53.25" customHeight="1" x14ac:dyDescent="0.25">
      <c r="A1431" s="10" t="s">
        <v>22</v>
      </c>
      <c r="B1431" s="4" t="s">
        <v>40</v>
      </c>
      <c r="C1431" s="325">
        <v>85000</v>
      </c>
      <c r="D1431" s="333"/>
      <c r="E1431" s="334"/>
      <c r="F1431" s="325">
        <f>160000*4</f>
        <v>640000</v>
      </c>
      <c r="G1431" s="326"/>
      <c r="H1431" s="325">
        <f>C1431+F1431</f>
        <v>725000</v>
      </c>
      <c r="I1431" s="326"/>
      <c r="J1431" s="8" t="s">
        <v>24</v>
      </c>
    </row>
    <row r="1432" spans="1:13" ht="53.25" customHeight="1" x14ac:dyDescent="0.25">
      <c r="A1432" s="10"/>
      <c r="B1432" s="5"/>
      <c r="C1432" s="325"/>
      <c r="D1432" s="333"/>
      <c r="E1432" s="334"/>
      <c r="F1432" s="325"/>
      <c r="G1432" s="326"/>
      <c r="H1432" s="325"/>
      <c r="I1432" s="326"/>
      <c r="J1432" s="8"/>
      <c r="M1432" s="5" t="s">
        <v>41</v>
      </c>
    </row>
    <row r="1433" spans="1:13" ht="53.25" customHeight="1" x14ac:dyDescent="0.25">
      <c r="A1433" s="11" t="s">
        <v>27</v>
      </c>
      <c r="B1433" s="12" t="s">
        <v>6</v>
      </c>
      <c r="C1433" s="335">
        <v>120000</v>
      </c>
      <c r="D1433" s="336"/>
      <c r="E1433" s="337"/>
      <c r="F1433" s="335">
        <v>200000</v>
      </c>
      <c r="G1433" s="338"/>
      <c r="H1433" s="335"/>
      <c r="I1433" s="338"/>
      <c r="J1433" s="13" t="s">
        <v>28</v>
      </c>
      <c r="M1433" s="5" t="s">
        <v>20</v>
      </c>
    </row>
    <row r="1434" spans="1:13" ht="53.25" customHeight="1" x14ac:dyDescent="0.25">
      <c r="A1434" s="11" t="s">
        <v>29</v>
      </c>
      <c r="B1434" s="12"/>
      <c r="C1434" s="335"/>
      <c r="D1434" s="336"/>
      <c r="E1434" s="337"/>
      <c r="F1434" s="335"/>
      <c r="G1434" s="338"/>
      <c r="H1434" s="335"/>
      <c r="I1434" s="338"/>
      <c r="J1434" s="13"/>
      <c r="M1434" s="5" t="s">
        <v>42</v>
      </c>
    </row>
    <row r="1435" spans="1:13" ht="37.5" customHeight="1" x14ac:dyDescent="0.25">
      <c r="A1435" s="14"/>
      <c r="B1435" s="15" t="s">
        <v>0</v>
      </c>
      <c r="C1435" s="339"/>
      <c r="D1435" s="340"/>
      <c r="E1435" s="341"/>
      <c r="F1435" s="342"/>
      <c r="G1435" s="343"/>
      <c r="H1435" s="344">
        <f>SUM(H1429:I1434)</f>
        <v>2335000</v>
      </c>
      <c r="I1435" s="345"/>
      <c r="J1435" s="16"/>
      <c r="M1435" s="5" t="s">
        <v>39</v>
      </c>
    </row>
    <row r="1436" spans="1:13" x14ac:dyDescent="0.25">
      <c r="A1436" s="2"/>
      <c r="M1436" s="5" t="s">
        <v>44</v>
      </c>
    </row>
    <row r="1437" spans="1:13" x14ac:dyDescent="0.25">
      <c r="A1437" s="2"/>
      <c r="F1437" s="321" t="s">
        <v>110</v>
      </c>
      <c r="G1437" s="321"/>
      <c r="H1437" s="321"/>
      <c r="I1437" s="321"/>
      <c r="J1437" s="321"/>
      <c r="M1437" s="5" t="s">
        <v>76</v>
      </c>
    </row>
    <row r="1438" spans="1:13" x14ac:dyDescent="0.25">
      <c r="B1438" s="2" t="s">
        <v>31</v>
      </c>
      <c r="F1438" s="321" t="s">
        <v>32</v>
      </c>
      <c r="G1438" s="321"/>
      <c r="H1438" s="321"/>
      <c r="I1438" s="321"/>
      <c r="J1438" s="321"/>
      <c r="M1438" s="5" t="s">
        <v>43</v>
      </c>
    </row>
    <row r="1439" spans="1:13" x14ac:dyDescent="0.25">
      <c r="B1439" s="2" t="s">
        <v>33</v>
      </c>
      <c r="F1439" s="321" t="s">
        <v>34</v>
      </c>
      <c r="G1439" s="321"/>
      <c r="H1439" s="321"/>
      <c r="I1439" s="321"/>
      <c r="J1439" s="321"/>
      <c r="M1439" s="4" t="s">
        <v>40</v>
      </c>
    </row>
    <row r="1443" spans="2:10" x14ac:dyDescent="0.25">
      <c r="B1443" s="3" t="s">
        <v>2</v>
      </c>
      <c r="F1443" s="322" t="s">
        <v>1</v>
      </c>
      <c r="G1443" s="322"/>
      <c r="H1443" s="322"/>
      <c r="I1443" s="322"/>
      <c r="J1443" s="322"/>
    </row>
    <row r="1444" spans="2:10" x14ac:dyDescent="0.25">
      <c r="B1444" s="2" t="s">
        <v>35</v>
      </c>
      <c r="F1444" s="321" t="s">
        <v>36</v>
      </c>
      <c r="G1444" s="321"/>
      <c r="H1444" s="321"/>
      <c r="I1444" s="321"/>
      <c r="J1444" s="321"/>
    </row>
    <row r="1497" spans="1:10" ht="15.75" x14ac:dyDescent="0.25">
      <c r="A1497" s="323" t="s">
        <v>3</v>
      </c>
      <c r="B1497" s="323"/>
      <c r="C1497" s="323"/>
      <c r="D1497" s="323"/>
      <c r="E1497" s="323"/>
      <c r="F1497" s="323"/>
      <c r="G1497" s="323"/>
      <c r="H1497" s="323"/>
      <c r="I1497" s="323"/>
      <c r="J1497" s="323"/>
    </row>
    <row r="1498" spans="1:10" x14ac:dyDescent="0.25">
      <c r="A1498" s="324" t="s">
        <v>111</v>
      </c>
      <c r="B1498" s="324"/>
      <c r="C1498" s="324"/>
      <c r="D1498" s="324"/>
      <c r="E1498" s="324"/>
      <c r="F1498" s="324"/>
      <c r="G1498" s="324"/>
      <c r="H1498" s="324"/>
      <c r="I1498" s="324"/>
      <c r="J1498" s="324"/>
    </row>
    <row r="1499" spans="1:10" x14ac:dyDescent="0.25">
      <c r="A1499" s="327" t="s">
        <v>112</v>
      </c>
      <c r="B1499" s="324"/>
      <c r="C1499" s="324"/>
      <c r="D1499" s="324"/>
      <c r="E1499" s="324"/>
      <c r="F1499" s="324"/>
      <c r="G1499" s="324"/>
      <c r="H1499" s="324"/>
      <c r="I1499" s="324"/>
      <c r="J1499" s="324"/>
    </row>
    <row r="1501" spans="1:10" ht="54" customHeight="1" x14ac:dyDescent="0.25">
      <c r="A1501" s="6" t="s">
        <v>8</v>
      </c>
      <c r="B1501" s="6" t="s">
        <v>9</v>
      </c>
      <c r="C1501" s="328" t="s">
        <v>10</v>
      </c>
      <c r="D1501" s="329"/>
      <c r="E1501" s="330"/>
      <c r="F1501" s="331" t="s">
        <v>11</v>
      </c>
      <c r="G1501" s="332"/>
      <c r="H1501" s="331" t="s">
        <v>12</v>
      </c>
      <c r="I1501" s="332"/>
      <c r="J1501" s="6" t="s">
        <v>13</v>
      </c>
    </row>
    <row r="1502" spans="1:10" ht="54" customHeight="1" x14ac:dyDescent="0.25">
      <c r="A1502" s="7" t="s">
        <v>14</v>
      </c>
      <c r="B1502" s="5" t="s">
        <v>42</v>
      </c>
      <c r="C1502" s="325">
        <v>85000</v>
      </c>
      <c r="D1502" s="333"/>
      <c r="E1502" s="334"/>
      <c r="F1502" s="325">
        <f>180000*2</f>
        <v>360000</v>
      </c>
      <c r="G1502" s="326"/>
      <c r="H1502" s="325">
        <f>C1502+F1502</f>
        <v>445000</v>
      </c>
      <c r="I1502" s="326"/>
      <c r="J1502" s="8" t="s">
        <v>16</v>
      </c>
    </row>
    <row r="1503" spans="1:10" ht="54" customHeight="1" x14ac:dyDescent="0.25">
      <c r="A1503" s="7" t="s">
        <v>18</v>
      </c>
      <c r="B1503" s="5" t="s">
        <v>41</v>
      </c>
      <c r="C1503" s="325">
        <v>85000</v>
      </c>
      <c r="D1503" s="333"/>
      <c r="E1503" s="334"/>
      <c r="F1503" s="325">
        <f>180000*2</f>
        <v>360000</v>
      </c>
      <c r="G1503" s="326"/>
      <c r="H1503" s="325">
        <f>C1503+F1503</f>
        <v>445000</v>
      </c>
      <c r="I1503" s="326"/>
      <c r="J1503" s="8" t="s">
        <v>19</v>
      </c>
    </row>
    <row r="1504" spans="1:10" ht="54" customHeight="1" x14ac:dyDescent="0.25">
      <c r="A1504" s="10" t="s">
        <v>22</v>
      </c>
      <c r="B1504" s="4" t="s">
        <v>40</v>
      </c>
      <c r="C1504" s="325">
        <v>85000</v>
      </c>
      <c r="D1504" s="333"/>
      <c r="E1504" s="334"/>
      <c r="F1504" s="325">
        <f>160000*2</f>
        <v>320000</v>
      </c>
      <c r="G1504" s="326"/>
      <c r="H1504" s="325">
        <f>C1504+F1504</f>
        <v>405000</v>
      </c>
      <c r="I1504" s="326"/>
      <c r="J1504" s="8" t="s">
        <v>24</v>
      </c>
    </row>
    <row r="1505" spans="1:13" ht="54" customHeight="1" x14ac:dyDescent="0.25">
      <c r="A1505" s="10"/>
      <c r="B1505" s="5"/>
      <c r="C1505" s="325"/>
      <c r="D1505" s="333"/>
      <c r="E1505" s="334"/>
      <c r="F1505" s="325"/>
      <c r="G1505" s="326"/>
      <c r="H1505" s="325"/>
      <c r="I1505" s="326"/>
      <c r="J1505" s="8"/>
      <c r="M1505" s="5" t="s">
        <v>41</v>
      </c>
    </row>
    <row r="1506" spans="1:13" ht="54" customHeight="1" x14ac:dyDescent="0.25">
      <c r="A1506" s="11" t="s">
        <v>27</v>
      </c>
      <c r="B1506" s="12" t="s">
        <v>6</v>
      </c>
      <c r="C1506" s="335">
        <v>120000</v>
      </c>
      <c r="D1506" s="336"/>
      <c r="E1506" s="337"/>
      <c r="F1506" s="335">
        <v>200000</v>
      </c>
      <c r="G1506" s="338"/>
      <c r="H1506" s="335"/>
      <c r="I1506" s="338"/>
      <c r="J1506" s="13" t="s">
        <v>28</v>
      </c>
      <c r="M1506" s="5" t="s">
        <v>20</v>
      </c>
    </row>
    <row r="1507" spans="1:13" ht="54" customHeight="1" x14ac:dyDescent="0.25">
      <c r="A1507" s="11" t="s">
        <v>29</v>
      </c>
      <c r="B1507" s="12"/>
      <c r="C1507" s="335"/>
      <c r="D1507" s="336"/>
      <c r="E1507" s="337"/>
      <c r="F1507" s="335"/>
      <c r="G1507" s="338"/>
      <c r="H1507" s="335"/>
      <c r="I1507" s="338"/>
      <c r="J1507" s="13"/>
      <c r="M1507" s="5" t="s">
        <v>42</v>
      </c>
    </row>
    <row r="1508" spans="1:13" ht="33" customHeight="1" x14ac:dyDescent="0.25">
      <c r="A1508" s="14"/>
      <c r="B1508" s="15" t="s">
        <v>0</v>
      </c>
      <c r="C1508" s="339"/>
      <c r="D1508" s="340"/>
      <c r="E1508" s="341"/>
      <c r="F1508" s="342"/>
      <c r="G1508" s="343"/>
      <c r="H1508" s="344">
        <f>SUM(H1502:I1507)</f>
        <v>1295000</v>
      </c>
      <c r="I1508" s="345"/>
      <c r="J1508" s="16"/>
      <c r="M1508" s="5" t="s">
        <v>39</v>
      </c>
    </row>
    <row r="1509" spans="1:13" x14ac:dyDescent="0.25">
      <c r="A1509" s="2"/>
      <c r="M1509" s="5" t="s">
        <v>44</v>
      </c>
    </row>
    <row r="1510" spans="1:13" x14ac:dyDescent="0.25">
      <c r="A1510" s="2"/>
      <c r="F1510" s="321" t="s">
        <v>113</v>
      </c>
      <c r="G1510" s="321"/>
      <c r="H1510" s="321"/>
      <c r="I1510" s="321"/>
      <c r="J1510" s="321"/>
      <c r="M1510" s="5" t="s">
        <v>76</v>
      </c>
    </row>
    <row r="1511" spans="1:13" x14ac:dyDescent="0.25">
      <c r="B1511" s="2" t="s">
        <v>31</v>
      </c>
      <c r="F1511" s="321" t="s">
        <v>32</v>
      </c>
      <c r="G1511" s="321"/>
      <c r="H1511" s="321"/>
      <c r="I1511" s="321"/>
      <c r="J1511" s="321"/>
      <c r="M1511" s="5" t="s">
        <v>43</v>
      </c>
    </row>
    <row r="1512" spans="1:13" x14ac:dyDescent="0.25">
      <c r="B1512" s="2" t="s">
        <v>33</v>
      </c>
      <c r="F1512" s="321" t="s">
        <v>34</v>
      </c>
      <c r="G1512" s="321"/>
      <c r="H1512" s="321"/>
      <c r="I1512" s="321"/>
      <c r="J1512" s="321"/>
      <c r="M1512" s="4" t="s">
        <v>40</v>
      </c>
    </row>
    <row r="1516" spans="1:13" x14ac:dyDescent="0.25">
      <c r="B1516" s="3" t="s">
        <v>2</v>
      </c>
      <c r="F1516" s="322" t="s">
        <v>1</v>
      </c>
      <c r="G1516" s="322"/>
      <c r="H1516" s="322"/>
      <c r="I1516" s="322"/>
      <c r="J1516" s="322"/>
    </row>
    <row r="1517" spans="1:13" x14ac:dyDescent="0.25">
      <c r="B1517" s="2" t="s">
        <v>35</v>
      </c>
      <c r="F1517" s="321" t="s">
        <v>36</v>
      </c>
      <c r="G1517" s="321"/>
      <c r="H1517" s="321"/>
      <c r="I1517" s="321"/>
      <c r="J1517" s="321"/>
    </row>
  </sheetData>
  <mergeCells count="1019">
    <mergeCell ref="C11:E11"/>
    <mergeCell ref="F11:G11"/>
    <mergeCell ref="H11:I11"/>
    <mergeCell ref="C14:E14"/>
    <mergeCell ref="F14:G14"/>
    <mergeCell ref="H14:I14"/>
    <mergeCell ref="C339:E339"/>
    <mergeCell ref="F339:G339"/>
    <mergeCell ref="H339:I339"/>
    <mergeCell ref="C15:E15"/>
    <mergeCell ref="F15:G15"/>
    <mergeCell ref="H15:I15"/>
    <mergeCell ref="C13:E13"/>
    <mergeCell ref="F13:G13"/>
    <mergeCell ref="H13:I13"/>
    <mergeCell ref="C337:E337"/>
    <mergeCell ref="F337:G337"/>
    <mergeCell ref="H337:I337"/>
    <mergeCell ref="C334:E334"/>
    <mergeCell ref="F334:G334"/>
    <mergeCell ref="H334:I334"/>
    <mergeCell ref="C307:E307"/>
    <mergeCell ref="F307:G307"/>
    <mergeCell ref="H307:I307"/>
    <mergeCell ref="C278:E278"/>
    <mergeCell ref="F278:G278"/>
    <mergeCell ref="H278:I278"/>
    <mergeCell ref="F289:J289"/>
    <mergeCell ref="F290:J290"/>
    <mergeCell ref="A301:J301"/>
    <mergeCell ref="A302:J302"/>
    <mergeCell ref="A303:J303"/>
    <mergeCell ref="F348:J348"/>
    <mergeCell ref="F349:J349"/>
    <mergeCell ref="C280:E280"/>
    <mergeCell ref="F280:G280"/>
    <mergeCell ref="H280:I280"/>
    <mergeCell ref="C305:E305"/>
    <mergeCell ref="F305:G305"/>
    <mergeCell ref="H305:I305"/>
    <mergeCell ref="C281:E281"/>
    <mergeCell ref="F281:G281"/>
    <mergeCell ref="H281:I281"/>
    <mergeCell ref="F283:J283"/>
    <mergeCell ref="F284:J284"/>
    <mergeCell ref="F285:J285"/>
    <mergeCell ref="C277:E277"/>
    <mergeCell ref="F277:G277"/>
    <mergeCell ref="H277:I277"/>
    <mergeCell ref="C310:E310"/>
    <mergeCell ref="F310:G310"/>
    <mergeCell ref="H310:I310"/>
    <mergeCell ref="C308:E308"/>
    <mergeCell ref="F308:G308"/>
    <mergeCell ref="H308:I308"/>
    <mergeCell ref="C309:E309"/>
    <mergeCell ref="F309:G309"/>
    <mergeCell ref="H309:I309"/>
    <mergeCell ref="C306:E306"/>
    <mergeCell ref="F306:G306"/>
    <mergeCell ref="H306:I306"/>
    <mergeCell ref="C311:E311"/>
    <mergeCell ref="F311:G311"/>
    <mergeCell ref="H311:I311"/>
    <mergeCell ref="F379:J379"/>
    <mergeCell ref="F380:J380"/>
    <mergeCell ref="C371:E371"/>
    <mergeCell ref="F371:G371"/>
    <mergeCell ref="H371:I371"/>
    <mergeCell ref="F373:J373"/>
    <mergeCell ref="F374:J374"/>
    <mergeCell ref="F375:J375"/>
    <mergeCell ref="C369:E369"/>
    <mergeCell ref="F369:G369"/>
    <mergeCell ref="H369:I369"/>
    <mergeCell ref="C370:E370"/>
    <mergeCell ref="F370:G370"/>
    <mergeCell ref="H370:I370"/>
    <mergeCell ref="C279:E279"/>
    <mergeCell ref="F279:G279"/>
    <mergeCell ref="H279:I279"/>
    <mergeCell ref="C365:E365"/>
    <mergeCell ref="F365:G365"/>
    <mergeCell ref="H365:I365"/>
    <mergeCell ref="C366:E366"/>
    <mergeCell ref="F366:G366"/>
    <mergeCell ref="H366:I366"/>
    <mergeCell ref="F312:G312"/>
    <mergeCell ref="H312:I312"/>
    <mergeCell ref="F314:J314"/>
    <mergeCell ref="F315:J315"/>
    <mergeCell ref="F316:J316"/>
    <mergeCell ref="F320:J320"/>
    <mergeCell ref="F321:J321"/>
    <mergeCell ref="A329:J329"/>
    <mergeCell ref="A330:J330"/>
    <mergeCell ref="C367:E367"/>
    <mergeCell ref="F367:G367"/>
    <mergeCell ref="H367:I367"/>
    <mergeCell ref="C368:E368"/>
    <mergeCell ref="F368:G368"/>
    <mergeCell ref="H368:I368"/>
    <mergeCell ref="C336:E336"/>
    <mergeCell ref="F336:G336"/>
    <mergeCell ref="H336:I336"/>
    <mergeCell ref="A331:J331"/>
    <mergeCell ref="C333:E333"/>
    <mergeCell ref="F333:G333"/>
    <mergeCell ref="H333:I333"/>
    <mergeCell ref="C312:E312"/>
    <mergeCell ref="C364:E364"/>
    <mergeCell ref="F364:G364"/>
    <mergeCell ref="H364:I364"/>
    <mergeCell ref="C338:E338"/>
    <mergeCell ref="F338:G338"/>
    <mergeCell ref="H338:I338"/>
    <mergeCell ref="A360:J360"/>
    <mergeCell ref="A361:J361"/>
    <mergeCell ref="A362:J362"/>
    <mergeCell ref="C340:E340"/>
    <mergeCell ref="F340:G340"/>
    <mergeCell ref="H340:I340"/>
    <mergeCell ref="C335:E335"/>
    <mergeCell ref="F335:G335"/>
    <mergeCell ref="H335:I335"/>
    <mergeCell ref="F342:J342"/>
    <mergeCell ref="F343:J343"/>
    <mergeCell ref="F344:J344"/>
    <mergeCell ref="C252:E252"/>
    <mergeCell ref="F252:G252"/>
    <mergeCell ref="H252:I252"/>
    <mergeCell ref="F254:J254"/>
    <mergeCell ref="F255:J255"/>
    <mergeCell ref="F256:J256"/>
    <mergeCell ref="C250:E250"/>
    <mergeCell ref="F250:G250"/>
    <mergeCell ref="H250:I250"/>
    <mergeCell ref="C251:E251"/>
    <mergeCell ref="F251:G251"/>
    <mergeCell ref="H251:I251"/>
    <mergeCell ref="C275:E275"/>
    <mergeCell ref="F275:G275"/>
    <mergeCell ref="H275:I275"/>
    <mergeCell ref="C276:E276"/>
    <mergeCell ref="F276:G276"/>
    <mergeCell ref="H276:I276"/>
    <mergeCell ref="F260:J260"/>
    <mergeCell ref="F261:J261"/>
    <mergeCell ref="A270:J270"/>
    <mergeCell ref="A271:J271"/>
    <mergeCell ref="A272:J272"/>
    <mergeCell ref="C274:E274"/>
    <mergeCell ref="F274:G274"/>
    <mergeCell ref="H274:I274"/>
    <mergeCell ref="C245:E245"/>
    <mergeCell ref="F245:G245"/>
    <mergeCell ref="H245:I245"/>
    <mergeCell ref="C220:E220"/>
    <mergeCell ref="F220:G220"/>
    <mergeCell ref="H220:I220"/>
    <mergeCell ref="F222:J222"/>
    <mergeCell ref="F223:J223"/>
    <mergeCell ref="F224:J224"/>
    <mergeCell ref="C248:E248"/>
    <mergeCell ref="F248:G248"/>
    <mergeCell ref="H248:I248"/>
    <mergeCell ref="C249:E249"/>
    <mergeCell ref="F249:G249"/>
    <mergeCell ref="H249:I249"/>
    <mergeCell ref="C246:E246"/>
    <mergeCell ref="F246:G246"/>
    <mergeCell ref="H246:I246"/>
    <mergeCell ref="C247:E247"/>
    <mergeCell ref="F247:G247"/>
    <mergeCell ref="H247:I247"/>
    <mergeCell ref="C218:E218"/>
    <mergeCell ref="F218:G218"/>
    <mergeCell ref="H218:I218"/>
    <mergeCell ref="C219:E219"/>
    <mergeCell ref="F219:G219"/>
    <mergeCell ref="H219:I219"/>
    <mergeCell ref="C216:E216"/>
    <mergeCell ref="F216:G216"/>
    <mergeCell ref="H216:I216"/>
    <mergeCell ref="C217:E217"/>
    <mergeCell ref="F217:G217"/>
    <mergeCell ref="H217:I217"/>
    <mergeCell ref="F228:J228"/>
    <mergeCell ref="F229:J229"/>
    <mergeCell ref="A241:J241"/>
    <mergeCell ref="A242:J242"/>
    <mergeCell ref="A243:J243"/>
    <mergeCell ref="C192:E192"/>
    <mergeCell ref="F192:G192"/>
    <mergeCell ref="H192:I192"/>
    <mergeCell ref="F194:J194"/>
    <mergeCell ref="F195:J195"/>
    <mergeCell ref="F196:J196"/>
    <mergeCell ref="C190:E190"/>
    <mergeCell ref="F190:G190"/>
    <mergeCell ref="H190:I190"/>
    <mergeCell ref="C191:E191"/>
    <mergeCell ref="F191:G191"/>
    <mergeCell ref="H191:I191"/>
    <mergeCell ref="C214:E214"/>
    <mergeCell ref="F214:G214"/>
    <mergeCell ref="H214:I214"/>
    <mergeCell ref="C215:E215"/>
    <mergeCell ref="F215:G215"/>
    <mergeCell ref="H215:I215"/>
    <mergeCell ref="F200:J200"/>
    <mergeCell ref="F201:J201"/>
    <mergeCell ref="A209:J209"/>
    <mergeCell ref="A210:J210"/>
    <mergeCell ref="A211:J211"/>
    <mergeCell ref="C213:E213"/>
    <mergeCell ref="F213:G213"/>
    <mergeCell ref="H213:I213"/>
    <mergeCell ref="C185:E185"/>
    <mergeCell ref="F185:G185"/>
    <mergeCell ref="H185:I185"/>
    <mergeCell ref="C163:E163"/>
    <mergeCell ref="F163:G163"/>
    <mergeCell ref="H163:I163"/>
    <mergeCell ref="F165:J165"/>
    <mergeCell ref="F166:J166"/>
    <mergeCell ref="F167:J167"/>
    <mergeCell ref="C188:E188"/>
    <mergeCell ref="F188:G188"/>
    <mergeCell ref="H188:I188"/>
    <mergeCell ref="C189:E189"/>
    <mergeCell ref="F189:G189"/>
    <mergeCell ref="H189:I189"/>
    <mergeCell ref="C186:E186"/>
    <mergeCell ref="F186:G186"/>
    <mergeCell ref="H186:I186"/>
    <mergeCell ref="C187:E187"/>
    <mergeCell ref="F187:G187"/>
    <mergeCell ref="H187:I187"/>
    <mergeCell ref="C161:E161"/>
    <mergeCell ref="F161:G161"/>
    <mergeCell ref="H161:I161"/>
    <mergeCell ref="C162:E162"/>
    <mergeCell ref="F162:G162"/>
    <mergeCell ref="H162:I162"/>
    <mergeCell ref="C159:E159"/>
    <mergeCell ref="F159:G159"/>
    <mergeCell ref="H159:I159"/>
    <mergeCell ref="C160:E160"/>
    <mergeCell ref="F160:G160"/>
    <mergeCell ref="H160:I160"/>
    <mergeCell ref="F171:J171"/>
    <mergeCell ref="F172:J172"/>
    <mergeCell ref="A181:J181"/>
    <mergeCell ref="A182:J182"/>
    <mergeCell ref="A183:J183"/>
    <mergeCell ref="C157:E157"/>
    <mergeCell ref="F157:G157"/>
    <mergeCell ref="H157:I157"/>
    <mergeCell ref="F112:J112"/>
    <mergeCell ref="F113:J113"/>
    <mergeCell ref="A124:J124"/>
    <mergeCell ref="A125:J125"/>
    <mergeCell ref="A126:J126"/>
    <mergeCell ref="C128:E128"/>
    <mergeCell ref="F128:G128"/>
    <mergeCell ref="H128:I128"/>
    <mergeCell ref="C158:E158"/>
    <mergeCell ref="F158:G158"/>
    <mergeCell ref="H158:I158"/>
    <mergeCell ref="F142:J142"/>
    <mergeCell ref="F143:J143"/>
    <mergeCell ref="A152:J152"/>
    <mergeCell ref="A153:J153"/>
    <mergeCell ref="A154:J154"/>
    <mergeCell ref="C156:E156"/>
    <mergeCell ref="F156:G156"/>
    <mergeCell ref="H156:I156"/>
    <mergeCell ref="C134:E134"/>
    <mergeCell ref="F134:G134"/>
    <mergeCell ref="H134:I134"/>
    <mergeCell ref="F136:J136"/>
    <mergeCell ref="F137:J137"/>
    <mergeCell ref="F108:J108"/>
    <mergeCell ref="F138:J138"/>
    <mergeCell ref="C132:E132"/>
    <mergeCell ref="F132:G132"/>
    <mergeCell ref="H132:I132"/>
    <mergeCell ref="C133:E133"/>
    <mergeCell ref="F133:G133"/>
    <mergeCell ref="H133:I133"/>
    <mergeCell ref="C131:E131"/>
    <mergeCell ref="F131:G131"/>
    <mergeCell ref="H131:I131"/>
    <mergeCell ref="C129:E129"/>
    <mergeCell ref="F129:G129"/>
    <mergeCell ref="H129:I129"/>
    <mergeCell ref="C130:E130"/>
    <mergeCell ref="F130:G130"/>
    <mergeCell ref="H130:I130"/>
    <mergeCell ref="C102:E102"/>
    <mergeCell ref="F102:G102"/>
    <mergeCell ref="H102:I102"/>
    <mergeCell ref="C100:E100"/>
    <mergeCell ref="F100:G100"/>
    <mergeCell ref="H100:I100"/>
    <mergeCell ref="C101:E101"/>
    <mergeCell ref="F101:G101"/>
    <mergeCell ref="H101:I101"/>
    <mergeCell ref="C103:E103"/>
    <mergeCell ref="F103:G103"/>
    <mergeCell ref="H103:I103"/>
    <mergeCell ref="C104:E104"/>
    <mergeCell ref="F104:G104"/>
    <mergeCell ref="H104:I104"/>
    <mergeCell ref="F106:J106"/>
    <mergeCell ref="F107:J107"/>
    <mergeCell ref="C17:E17"/>
    <mergeCell ref="F17:G17"/>
    <mergeCell ref="H17:I17"/>
    <mergeCell ref="C74:E74"/>
    <mergeCell ref="F74:G74"/>
    <mergeCell ref="H74:I74"/>
    <mergeCell ref="C72:E72"/>
    <mergeCell ref="F72:G72"/>
    <mergeCell ref="H72:I72"/>
    <mergeCell ref="C73:E73"/>
    <mergeCell ref="F73:G73"/>
    <mergeCell ref="H73:I73"/>
    <mergeCell ref="C70:E70"/>
    <mergeCell ref="F70:G70"/>
    <mergeCell ref="H70:I70"/>
    <mergeCell ref="H19:I19"/>
    <mergeCell ref="C71:E71"/>
    <mergeCell ref="F71:G71"/>
    <mergeCell ref="H68:I68"/>
    <mergeCell ref="C69:E69"/>
    <mergeCell ref="F69:G69"/>
    <mergeCell ref="H69:I69"/>
    <mergeCell ref="E21:J21"/>
    <mergeCell ref="E22:J22"/>
    <mergeCell ref="E26:J26"/>
    <mergeCell ref="E27:J27"/>
    <mergeCell ref="F77:J77"/>
    <mergeCell ref="F78:J78"/>
    <mergeCell ref="C98:E98"/>
    <mergeCell ref="F98:G98"/>
    <mergeCell ref="H98:I98"/>
    <mergeCell ref="A93:J93"/>
    <mergeCell ref="A94:J94"/>
    <mergeCell ref="A95:J95"/>
    <mergeCell ref="C97:E97"/>
    <mergeCell ref="F97:G97"/>
    <mergeCell ref="H97:I97"/>
    <mergeCell ref="C99:E99"/>
    <mergeCell ref="F99:G99"/>
    <mergeCell ref="H99:I99"/>
    <mergeCell ref="F82:J82"/>
    <mergeCell ref="F83:J83"/>
    <mergeCell ref="A63:J63"/>
    <mergeCell ref="A64:J64"/>
    <mergeCell ref="A65:J65"/>
    <mergeCell ref="C67:E67"/>
    <mergeCell ref="F67:G67"/>
    <mergeCell ref="H67:I67"/>
    <mergeCell ref="C12:E12"/>
    <mergeCell ref="F12:G12"/>
    <mergeCell ref="H12:I12"/>
    <mergeCell ref="A1:J1"/>
    <mergeCell ref="C10:E10"/>
    <mergeCell ref="F10:G10"/>
    <mergeCell ref="H10:I10"/>
    <mergeCell ref="C396:E396"/>
    <mergeCell ref="F396:G396"/>
    <mergeCell ref="H396:I396"/>
    <mergeCell ref="C397:E397"/>
    <mergeCell ref="F397:G397"/>
    <mergeCell ref="H397:I397"/>
    <mergeCell ref="C398:E398"/>
    <mergeCell ref="F398:G398"/>
    <mergeCell ref="H398:I398"/>
    <mergeCell ref="A390:J390"/>
    <mergeCell ref="A391:J391"/>
    <mergeCell ref="A392:J392"/>
    <mergeCell ref="C394:E394"/>
    <mergeCell ref="F394:G394"/>
    <mergeCell ref="H394:I394"/>
    <mergeCell ref="C395:E395"/>
    <mergeCell ref="F395:G395"/>
    <mergeCell ref="H395:I395"/>
    <mergeCell ref="H71:I71"/>
    <mergeCell ref="C68:E68"/>
    <mergeCell ref="F68:G68"/>
    <mergeCell ref="F76:J76"/>
    <mergeCell ref="C16:E16"/>
    <mergeCell ref="F16:G16"/>
    <mergeCell ref="H16:I16"/>
    <mergeCell ref="F403:J403"/>
    <mergeCell ref="F404:J404"/>
    <mergeCell ref="F405:J405"/>
    <mergeCell ref="F409:J409"/>
    <mergeCell ref="F410:J410"/>
    <mergeCell ref="A436:J436"/>
    <mergeCell ref="A437:J437"/>
    <mergeCell ref="A438:J438"/>
    <mergeCell ref="C440:E440"/>
    <mergeCell ref="F440:G440"/>
    <mergeCell ref="H440:I440"/>
    <mergeCell ref="C399:E399"/>
    <mergeCell ref="F399:G399"/>
    <mergeCell ref="H399:I399"/>
    <mergeCell ref="C400:E400"/>
    <mergeCell ref="F400:G400"/>
    <mergeCell ref="H400:I400"/>
    <mergeCell ref="C401:E401"/>
    <mergeCell ref="F401:G401"/>
    <mergeCell ref="H401:I401"/>
    <mergeCell ref="C444:E444"/>
    <mergeCell ref="F444:G444"/>
    <mergeCell ref="H444:I444"/>
    <mergeCell ref="C445:E445"/>
    <mergeCell ref="F445:G445"/>
    <mergeCell ref="H445:I445"/>
    <mergeCell ref="C446:E446"/>
    <mergeCell ref="F446:G446"/>
    <mergeCell ref="H446:I446"/>
    <mergeCell ref="C441:E441"/>
    <mergeCell ref="F441:G441"/>
    <mergeCell ref="H441:I441"/>
    <mergeCell ref="C442:E442"/>
    <mergeCell ref="F442:G442"/>
    <mergeCell ref="H442:I442"/>
    <mergeCell ref="C443:E443"/>
    <mergeCell ref="F443:G443"/>
    <mergeCell ref="H443:I443"/>
    <mergeCell ref="A495:J495"/>
    <mergeCell ref="A496:J496"/>
    <mergeCell ref="C498:E498"/>
    <mergeCell ref="F498:G498"/>
    <mergeCell ref="H498:I498"/>
    <mergeCell ref="C499:E499"/>
    <mergeCell ref="F499:G499"/>
    <mergeCell ref="H499:I499"/>
    <mergeCell ref="C500:E500"/>
    <mergeCell ref="F500:G500"/>
    <mergeCell ref="H500:I500"/>
    <mergeCell ref="C447:E447"/>
    <mergeCell ref="F447:G447"/>
    <mergeCell ref="H447:I447"/>
    <mergeCell ref="F449:J449"/>
    <mergeCell ref="F450:J450"/>
    <mergeCell ref="F451:J451"/>
    <mergeCell ref="F455:J455"/>
    <mergeCell ref="F456:J456"/>
    <mergeCell ref="A494:J494"/>
    <mergeCell ref="C504:E504"/>
    <mergeCell ref="F504:G504"/>
    <mergeCell ref="H504:I504"/>
    <mergeCell ref="C505:E505"/>
    <mergeCell ref="F505:G505"/>
    <mergeCell ref="H505:I505"/>
    <mergeCell ref="F507:J507"/>
    <mergeCell ref="F508:J508"/>
    <mergeCell ref="F509:J509"/>
    <mergeCell ref="C501:E501"/>
    <mergeCell ref="F501:G501"/>
    <mergeCell ref="H501:I501"/>
    <mergeCell ref="C502:E502"/>
    <mergeCell ref="F502:G502"/>
    <mergeCell ref="H502:I502"/>
    <mergeCell ref="C503:E503"/>
    <mergeCell ref="F503:G503"/>
    <mergeCell ref="H503:I503"/>
    <mergeCell ref="C532:E532"/>
    <mergeCell ref="F532:G532"/>
    <mergeCell ref="H532:I532"/>
    <mergeCell ref="C533:E533"/>
    <mergeCell ref="F533:G533"/>
    <mergeCell ref="H533:I533"/>
    <mergeCell ref="C534:E534"/>
    <mergeCell ref="F534:G534"/>
    <mergeCell ref="H534:I534"/>
    <mergeCell ref="F513:J513"/>
    <mergeCell ref="F514:J514"/>
    <mergeCell ref="A526:J526"/>
    <mergeCell ref="A527:J527"/>
    <mergeCell ref="A528:J528"/>
    <mergeCell ref="C530:E530"/>
    <mergeCell ref="F530:G530"/>
    <mergeCell ref="H530:I530"/>
    <mergeCell ref="C531:E531"/>
    <mergeCell ref="F531:G531"/>
    <mergeCell ref="H531:I531"/>
    <mergeCell ref="F539:J539"/>
    <mergeCell ref="F540:J540"/>
    <mergeCell ref="F541:J541"/>
    <mergeCell ref="F545:J545"/>
    <mergeCell ref="F546:J546"/>
    <mergeCell ref="A562:J562"/>
    <mergeCell ref="A563:J563"/>
    <mergeCell ref="A564:J564"/>
    <mergeCell ref="C566:E566"/>
    <mergeCell ref="F566:G566"/>
    <mergeCell ref="H566:I566"/>
    <mergeCell ref="C535:E535"/>
    <mergeCell ref="F535:G535"/>
    <mergeCell ref="H535:I535"/>
    <mergeCell ref="C536:E536"/>
    <mergeCell ref="F536:G536"/>
    <mergeCell ref="H536:I536"/>
    <mergeCell ref="C537:E537"/>
    <mergeCell ref="F537:G537"/>
    <mergeCell ref="H537:I537"/>
    <mergeCell ref="C570:E570"/>
    <mergeCell ref="F570:G570"/>
    <mergeCell ref="H570:I570"/>
    <mergeCell ref="C571:E571"/>
    <mergeCell ref="F571:G571"/>
    <mergeCell ref="H571:I571"/>
    <mergeCell ref="C572:E572"/>
    <mergeCell ref="F572:G572"/>
    <mergeCell ref="H572:I572"/>
    <mergeCell ref="C567:E567"/>
    <mergeCell ref="F567:G567"/>
    <mergeCell ref="H567:I567"/>
    <mergeCell ref="C568:E568"/>
    <mergeCell ref="F568:G568"/>
    <mergeCell ref="H568:I568"/>
    <mergeCell ref="C569:E569"/>
    <mergeCell ref="F569:G569"/>
    <mergeCell ref="H569:I569"/>
    <mergeCell ref="A629:J629"/>
    <mergeCell ref="A630:J630"/>
    <mergeCell ref="C632:E632"/>
    <mergeCell ref="F632:G632"/>
    <mergeCell ref="H632:I632"/>
    <mergeCell ref="C633:E633"/>
    <mergeCell ref="F633:G633"/>
    <mergeCell ref="H633:I633"/>
    <mergeCell ref="C634:E634"/>
    <mergeCell ref="F634:G634"/>
    <mergeCell ref="H634:I634"/>
    <mergeCell ref="C573:E573"/>
    <mergeCell ref="F573:G573"/>
    <mergeCell ref="H573:I573"/>
    <mergeCell ref="F575:J575"/>
    <mergeCell ref="F576:J576"/>
    <mergeCell ref="F577:J577"/>
    <mergeCell ref="F581:J581"/>
    <mergeCell ref="F582:J582"/>
    <mergeCell ref="A628:J628"/>
    <mergeCell ref="C638:E638"/>
    <mergeCell ref="F638:G638"/>
    <mergeCell ref="H638:I638"/>
    <mergeCell ref="C639:E639"/>
    <mergeCell ref="F639:G639"/>
    <mergeCell ref="H639:I639"/>
    <mergeCell ref="F641:J641"/>
    <mergeCell ref="F642:J642"/>
    <mergeCell ref="F643:J643"/>
    <mergeCell ref="C635:E635"/>
    <mergeCell ref="F635:G635"/>
    <mergeCell ref="H635:I635"/>
    <mergeCell ref="C636:E636"/>
    <mergeCell ref="F636:G636"/>
    <mergeCell ref="H636:I636"/>
    <mergeCell ref="C637:E637"/>
    <mergeCell ref="F637:G637"/>
    <mergeCell ref="H637:I637"/>
    <mergeCell ref="C680:E680"/>
    <mergeCell ref="F680:G680"/>
    <mergeCell ref="H680:I680"/>
    <mergeCell ref="C681:E681"/>
    <mergeCell ref="F681:G681"/>
    <mergeCell ref="H681:I681"/>
    <mergeCell ref="C682:E682"/>
    <mergeCell ref="F682:G682"/>
    <mergeCell ref="H682:I682"/>
    <mergeCell ref="F647:J647"/>
    <mergeCell ref="F648:J648"/>
    <mergeCell ref="A674:J674"/>
    <mergeCell ref="A675:J675"/>
    <mergeCell ref="A676:J676"/>
    <mergeCell ref="C678:E678"/>
    <mergeCell ref="F678:G678"/>
    <mergeCell ref="H678:I678"/>
    <mergeCell ref="C679:E679"/>
    <mergeCell ref="F679:G679"/>
    <mergeCell ref="H679:I679"/>
    <mergeCell ref="F687:J687"/>
    <mergeCell ref="F688:J688"/>
    <mergeCell ref="F689:J689"/>
    <mergeCell ref="F693:J693"/>
    <mergeCell ref="F694:J694"/>
    <mergeCell ref="A718:J718"/>
    <mergeCell ref="A719:J719"/>
    <mergeCell ref="A720:J720"/>
    <mergeCell ref="C722:E722"/>
    <mergeCell ref="F722:G722"/>
    <mergeCell ref="H722:I722"/>
    <mergeCell ref="C683:E683"/>
    <mergeCell ref="F683:G683"/>
    <mergeCell ref="H683:I683"/>
    <mergeCell ref="C684:E684"/>
    <mergeCell ref="F684:G684"/>
    <mergeCell ref="H684:I684"/>
    <mergeCell ref="C685:E685"/>
    <mergeCell ref="F685:G685"/>
    <mergeCell ref="H685:I685"/>
    <mergeCell ref="C726:E726"/>
    <mergeCell ref="F726:G726"/>
    <mergeCell ref="H726:I726"/>
    <mergeCell ref="C727:E727"/>
    <mergeCell ref="F727:G727"/>
    <mergeCell ref="H727:I727"/>
    <mergeCell ref="C728:E728"/>
    <mergeCell ref="F728:G728"/>
    <mergeCell ref="H728:I728"/>
    <mergeCell ref="C723:E723"/>
    <mergeCell ref="F723:G723"/>
    <mergeCell ref="H723:I723"/>
    <mergeCell ref="C724:E724"/>
    <mergeCell ref="F724:G724"/>
    <mergeCell ref="H724:I724"/>
    <mergeCell ref="C725:E725"/>
    <mergeCell ref="F725:G725"/>
    <mergeCell ref="H725:I725"/>
    <mergeCell ref="A782:J782"/>
    <mergeCell ref="A783:J783"/>
    <mergeCell ref="C785:E785"/>
    <mergeCell ref="F785:G785"/>
    <mergeCell ref="H785:I785"/>
    <mergeCell ref="C786:E786"/>
    <mergeCell ref="F786:G786"/>
    <mergeCell ref="H786:I786"/>
    <mergeCell ref="C787:E787"/>
    <mergeCell ref="F787:G787"/>
    <mergeCell ref="H787:I787"/>
    <mergeCell ref="C729:E729"/>
    <mergeCell ref="F729:G729"/>
    <mergeCell ref="H729:I729"/>
    <mergeCell ref="F731:J731"/>
    <mergeCell ref="F732:J732"/>
    <mergeCell ref="F733:J733"/>
    <mergeCell ref="F737:J737"/>
    <mergeCell ref="F738:J738"/>
    <mergeCell ref="A781:J781"/>
    <mergeCell ref="C791:E791"/>
    <mergeCell ref="F791:G791"/>
    <mergeCell ref="H791:I791"/>
    <mergeCell ref="C792:E792"/>
    <mergeCell ref="F792:G792"/>
    <mergeCell ref="H792:I792"/>
    <mergeCell ref="F794:J794"/>
    <mergeCell ref="F795:J795"/>
    <mergeCell ref="F796:J796"/>
    <mergeCell ref="C788:E788"/>
    <mergeCell ref="F788:G788"/>
    <mergeCell ref="H788:I788"/>
    <mergeCell ref="C789:E789"/>
    <mergeCell ref="F789:G789"/>
    <mergeCell ref="H789:I789"/>
    <mergeCell ref="C790:E790"/>
    <mergeCell ref="F790:G790"/>
    <mergeCell ref="H790:I790"/>
    <mergeCell ref="C864:E864"/>
    <mergeCell ref="F864:G864"/>
    <mergeCell ref="H864:I864"/>
    <mergeCell ref="C865:E865"/>
    <mergeCell ref="F865:G865"/>
    <mergeCell ref="H865:I865"/>
    <mergeCell ref="C866:E866"/>
    <mergeCell ref="F866:G866"/>
    <mergeCell ref="H866:I866"/>
    <mergeCell ref="F800:J800"/>
    <mergeCell ref="F801:J801"/>
    <mergeCell ref="A858:J858"/>
    <mergeCell ref="A859:J859"/>
    <mergeCell ref="A860:J860"/>
    <mergeCell ref="C862:E862"/>
    <mergeCell ref="F862:G862"/>
    <mergeCell ref="H862:I862"/>
    <mergeCell ref="C863:E863"/>
    <mergeCell ref="F863:G863"/>
    <mergeCell ref="H863:I863"/>
    <mergeCell ref="F871:J871"/>
    <mergeCell ref="F872:J872"/>
    <mergeCell ref="F873:J873"/>
    <mergeCell ref="F877:J877"/>
    <mergeCell ref="F878:J878"/>
    <mergeCell ref="A907:J907"/>
    <mergeCell ref="A908:J908"/>
    <mergeCell ref="A909:J909"/>
    <mergeCell ref="C911:E911"/>
    <mergeCell ref="F911:G911"/>
    <mergeCell ref="H911:I911"/>
    <mergeCell ref="C867:E867"/>
    <mergeCell ref="F867:G867"/>
    <mergeCell ref="H867:I867"/>
    <mergeCell ref="C868:E868"/>
    <mergeCell ref="F868:G868"/>
    <mergeCell ref="H868:I868"/>
    <mergeCell ref="C869:E869"/>
    <mergeCell ref="F869:G869"/>
    <mergeCell ref="H869:I869"/>
    <mergeCell ref="C915:E915"/>
    <mergeCell ref="F915:G915"/>
    <mergeCell ref="H915:I915"/>
    <mergeCell ref="C916:E916"/>
    <mergeCell ref="F916:G916"/>
    <mergeCell ref="H916:I916"/>
    <mergeCell ref="C917:E917"/>
    <mergeCell ref="F917:G917"/>
    <mergeCell ref="H917:I917"/>
    <mergeCell ref="C912:E912"/>
    <mergeCell ref="F912:G912"/>
    <mergeCell ref="H912:I912"/>
    <mergeCell ref="C913:E913"/>
    <mergeCell ref="F913:G913"/>
    <mergeCell ref="H913:I913"/>
    <mergeCell ref="C914:E914"/>
    <mergeCell ref="F914:G914"/>
    <mergeCell ref="H914:I914"/>
    <mergeCell ref="A987:J987"/>
    <mergeCell ref="A988:J988"/>
    <mergeCell ref="C990:E990"/>
    <mergeCell ref="F990:G990"/>
    <mergeCell ref="H990:I990"/>
    <mergeCell ref="C991:E991"/>
    <mergeCell ref="F991:G991"/>
    <mergeCell ref="H991:I991"/>
    <mergeCell ref="C992:E992"/>
    <mergeCell ref="F992:G992"/>
    <mergeCell ref="H992:I992"/>
    <mergeCell ref="C918:E918"/>
    <mergeCell ref="F918:G918"/>
    <mergeCell ref="H918:I918"/>
    <mergeCell ref="F920:J920"/>
    <mergeCell ref="F921:J921"/>
    <mergeCell ref="F922:J922"/>
    <mergeCell ref="F926:J926"/>
    <mergeCell ref="F927:J927"/>
    <mergeCell ref="A986:J986"/>
    <mergeCell ref="C996:E996"/>
    <mergeCell ref="F996:G996"/>
    <mergeCell ref="H996:I996"/>
    <mergeCell ref="C997:E997"/>
    <mergeCell ref="F997:G997"/>
    <mergeCell ref="H997:I997"/>
    <mergeCell ref="F999:J999"/>
    <mergeCell ref="F1000:J1000"/>
    <mergeCell ref="F1001:J1001"/>
    <mergeCell ref="C993:E993"/>
    <mergeCell ref="F993:G993"/>
    <mergeCell ref="H993:I993"/>
    <mergeCell ref="C994:E994"/>
    <mergeCell ref="F994:G994"/>
    <mergeCell ref="H994:I994"/>
    <mergeCell ref="C995:E995"/>
    <mergeCell ref="F995:G995"/>
    <mergeCell ref="H995:I995"/>
    <mergeCell ref="C1039:E1039"/>
    <mergeCell ref="F1039:G1039"/>
    <mergeCell ref="H1039:I1039"/>
    <mergeCell ref="C1040:E1040"/>
    <mergeCell ref="F1040:G1040"/>
    <mergeCell ref="H1040:I1040"/>
    <mergeCell ref="C1041:E1041"/>
    <mergeCell ref="F1041:G1041"/>
    <mergeCell ref="H1041:I1041"/>
    <mergeCell ref="F1005:J1005"/>
    <mergeCell ref="F1006:J1006"/>
    <mergeCell ref="A1033:J1033"/>
    <mergeCell ref="A1034:J1034"/>
    <mergeCell ref="A1035:J1035"/>
    <mergeCell ref="C1037:E1037"/>
    <mergeCell ref="F1037:G1037"/>
    <mergeCell ref="H1037:I1037"/>
    <mergeCell ref="C1038:E1038"/>
    <mergeCell ref="F1038:G1038"/>
    <mergeCell ref="H1038:I1038"/>
    <mergeCell ref="F1046:J1046"/>
    <mergeCell ref="F1047:J1047"/>
    <mergeCell ref="F1048:J1048"/>
    <mergeCell ref="F1052:J1052"/>
    <mergeCell ref="F1053:J1053"/>
    <mergeCell ref="A1111:J1111"/>
    <mergeCell ref="A1112:J1112"/>
    <mergeCell ref="A1113:J1113"/>
    <mergeCell ref="C1115:E1115"/>
    <mergeCell ref="F1115:G1115"/>
    <mergeCell ref="H1115:I1115"/>
    <mergeCell ref="C1042:E1042"/>
    <mergeCell ref="F1042:G1042"/>
    <mergeCell ref="H1042:I1042"/>
    <mergeCell ref="C1043:E1043"/>
    <mergeCell ref="F1043:G1043"/>
    <mergeCell ref="H1043:I1043"/>
    <mergeCell ref="C1044:E1044"/>
    <mergeCell ref="F1044:G1044"/>
    <mergeCell ref="H1044:I1044"/>
    <mergeCell ref="C1119:E1119"/>
    <mergeCell ref="F1119:G1119"/>
    <mergeCell ref="H1119:I1119"/>
    <mergeCell ref="C1120:E1120"/>
    <mergeCell ref="F1120:G1120"/>
    <mergeCell ref="H1120:I1120"/>
    <mergeCell ref="C1121:E1121"/>
    <mergeCell ref="F1121:G1121"/>
    <mergeCell ref="H1121:I1121"/>
    <mergeCell ref="C1116:E1116"/>
    <mergeCell ref="F1116:G1116"/>
    <mergeCell ref="H1116:I1116"/>
    <mergeCell ref="C1117:E1117"/>
    <mergeCell ref="F1117:G1117"/>
    <mergeCell ref="H1117:I1117"/>
    <mergeCell ref="C1118:E1118"/>
    <mergeCell ref="F1118:G1118"/>
    <mergeCell ref="H1118:I1118"/>
    <mergeCell ref="A1182:J1182"/>
    <mergeCell ref="A1183:J1183"/>
    <mergeCell ref="C1185:E1185"/>
    <mergeCell ref="F1185:G1185"/>
    <mergeCell ref="H1185:I1185"/>
    <mergeCell ref="C1186:E1186"/>
    <mergeCell ref="F1186:G1186"/>
    <mergeCell ref="H1186:I1186"/>
    <mergeCell ref="C1187:E1187"/>
    <mergeCell ref="F1187:G1187"/>
    <mergeCell ref="H1187:I1187"/>
    <mergeCell ref="C1122:E1122"/>
    <mergeCell ref="F1122:G1122"/>
    <mergeCell ref="H1122:I1122"/>
    <mergeCell ref="F1124:J1124"/>
    <mergeCell ref="F1125:J1125"/>
    <mergeCell ref="F1126:J1126"/>
    <mergeCell ref="F1130:J1130"/>
    <mergeCell ref="F1131:J1131"/>
    <mergeCell ref="A1181:J1181"/>
    <mergeCell ref="F1270:G1270"/>
    <mergeCell ref="H1270:I1270"/>
    <mergeCell ref="C1191:E1191"/>
    <mergeCell ref="F1191:G1191"/>
    <mergeCell ref="H1191:I1191"/>
    <mergeCell ref="C1192:E1192"/>
    <mergeCell ref="F1192:G1192"/>
    <mergeCell ref="H1192:I1192"/>
    <mergeCell ref="F1194:J1194"/>
    <mergeCell ref="F1195:J1195"/>
    <mergeCell ref="F1196:J1196"/>
    <mergeCell ref="C1188:E1188"/>
    <mergeCell ref="F1188:G1188"/>
    <mergeCell ref="H1188:I1188"/>
    <mergeCell ref="C1189:E1189"/>
    <mergeCell ref="F1189:G1189"/>
    <mergeCell ref="H1189:I1189"/>
    <mergeCell ref="C1190:E1190"/>
    <mergeCell ref="F1190:G1190"/>
    <mergeCell ref="H1190:I1190"/>
    <mergeCell ref="H1431:I1431"/>
    <mergeCell ref="C1432:E1432"/>
    <mergeCell ref="F1311:G1311"/>
    <mergeCell ref="H1311:I1311"/>
    <mergeCell ref="C1312:E1312"/>
    <mergeCell ref="F1200:J1200"/>
    <mergeCell ref="F1201:J1201"/>
    <mergeCell ref="A1259:J1259"/>
    <mergeCell ref="A1260:J1260"/>
    <mergeCell ref="A1261:J1261"/>
    <mergeCell ref="C1263:E1263"/>
    <mergeCell ref="F1263:G1263"/>
    <mergeCell ref="H1263:I1263"/>
    <mergeCell ref="C1264:E1264"/>
    <mergeCell ref="F1264:G1264"/>
    <mergeCell ref="H1264:I1264"/>
    <mergeCell ref="C1268:E1268"/>
    <mergeCell ref="F1268:G1268"/>
    <mergeCell ref="H1268:I1268"/>
    <mergeCell ref="C1269:E1269"/>
    <mergeCell ref="F1269:G1269"/>
    <mergeCell ref="H1269:I1269"/>
    <mergeCell ref="C1265:E1265"/>
    <mergeCell ref="F1265:G1265"/>
    <mergeCell ref="H1265:I1265"/>
    <mergeCell ref="C1266:E1266"/>
    <mergeCell ref="F1266:G1266"/>
    <mergeCell ref="H1266:I1266"/>
    <mergeCell ref="C1267:E1267"/>
    <mergeCell ref="F1267:G1267"/>
    <mergeCell ref="H1267:I1267"/>
    <mergeCell ref="C1270:E1270"/>
    <mergeCell ref="F1510:J1510"/>
    <mergeCell ref="F1511:J1511"/>
    <mergeCell ref="H1501:I1501"/>
    <mergeCell ref="C1502:E1502"/>
    <mergeCell ref="F1502:G1502"/>
    <mergeCell ref="H1502:I1502"/>
    <mergeCell ref="H1387:I1387"/>
    <mergeCell ref="F1391:G1391"/>
    <mergeCell ref="H1391:I1391"/>
    <mergeCell ref="C1392:E1392"/>
    <mergeCell ref="F1392:G1392"/>
    <mergeCell ref="H1392:I1392"/>
    <mergeCell ref="F1394:J1394"/>
    <mergeCell ref="F1395:J1395"/>
    <mergeCell ref="F1396:J1396"/>
    <mergeCell ref="C1388:E1388"/>
    <mergeCell ref="F1388:G1388"/>
    <mergeCell ref="C1435:E1435"/>
    <mergeCell ref="F1435:G1435"/>
    <mergeCell ref="H1435:I1435"/>
    <mergeCell ref="C1430:E1430"/>
    <mergeCell ref="F1430:G1430"/>
    <mergeCell ref="H1430:I1430"/>
    <mergeCell ref="C1434:E1434"/>
    <mergeCell ref="C1389:E1389"/>
    <mergeCell ref="F1434:G1434"/>
    <mergeCell ref="H1434:I1434"/>
    <mergeCell ref="F1432:G1432"/>
    <mergeCell ref="H1432:I1432"/>
    <mergeCell ref="F1428:G1428"/>
    <mergeCell ref="H1428:I1428"/>
    <mergeCell ref="C1429:E1429"/>
    <mergeCell ref="A1425:J1425"/>
    <mergeCell ref="F1516:J1516"/>
    <mergeCell ref="F1517:J1517"/>
    <mergeCell ref="C1505:E1505"/>
    <mergeCell ref="F1505:G1505"/>
    <mergeCell ref="H1505:I1505"/>
    <mergeCell ref="C1506:E1506"/>
    <mergeCell ref="F1506:G1506"/>
    <mergeCell ref="H1506:I1506"/>
    <mergeCell ref="C1507:E1507"/>
    <mergeCell ref="F1507:G1507"/>
    <mergeCell ref="H1507:I1507"/>
    <mergeCell ref="F1437:J1437"/>
    <mergeCell ref="F1438:J1438"/>
    <mergeCell ref="F1439:J1439"/>
    <mergeCell ref="F1443:J1443"/>
    <mergeCell ref="F1444:J1444"/>
    <mergeCell ref="A1497:J1497"/>
    <mergeCell ref="A1498:J1498"/>
    <mergeCell ref="A1499:J1499"/>
    <mergeCell ref="C1501:E1501"/>
    <mergeCell ref="F1501:G1501"/>
    <mergeCell ref="F1503:G1503"/>
    <mergeCell ref="H1503:I1503"/>
    <mergeCell ref="C1504:E1504"/>
    <mergeCell ref="F1504:G1504"/>
    <mergeCell ref="F1512:J1512"/>
    <mergeCell ref="C1503:E1503"/>
    <mergeCell ref="H1504:I1504"/>
    <mergeCell ref="C1508:E1508"/>
    <mergeCell ref="F1508:G1508"/>
    <mergeCell ref="H1508:I1508"/>
    <mergeCell ref="C1433:E1433"/>
    <mergeCell ref="F1433:G1433"/>
    <mergeCell ref="H1433:I1433"/>
    <mergeCell ref="F1326:J1326"/>
    <mergeCell ref="A1381:J1381"/>
    <mergeCell ref="H1316:I1316"/>
    <mergeCell ref="F1385:G1385"/>
    <mergeCell ref="H1385:I1385"/>
    <mergeCell ref="C1386:E1386"/>
    <mergeCell ref="F1386:G1386"/>
    <mergeCell ref="F1320:J1320"/>
    <mergeCell ref="F1321:J1321"/>
    <mergeCell ref="F1389:G1389"/>
    <mergeCell ref="H1389:I1389"/>
    <mergeCell ref="C1390:E1390"/>
    <mergeCell ref="C1431:E1431"/>
    <mergeCell ref="F1431:G1431"/>
    <mergeCell ref="H1429:I1429"/>
    <mergeCell ref="C1391:E1391"/>
    <mergeCell ref="F1325:J1325"/>
    <mergeCell ref="C1317:E1317"/>
    <mergeCell ref="F1317:G1317"/>
    <mergeCell ref="H1317:I1317"/>
    <mergeCell ref="C1316:E1316"/>
    <mergeCell ref="F1316:G1316"/>
    <mergeCell ref="A1382:J1382"/>
    <mergeCell ref="A1383:J1383"/>
    <mergeCell ref="C1385:E1385"/>
    <mergeCell ref="F1429:G1429"/>
    <mergeCell ref="H1388:I1388"/>
    <mergeCell ref="F1390:G1390"/>
    <mergeCell ref="H1390:I1390"/>
    <mergeCell ref="F1272:J1272"/>
    <mergeCell ref="F1273:J1273"/>
    <mergeCell ref="F1274:J1274"/>
    <mergeCell ref="F1278:J1278"/>
    <mergeCell ref="F1279:J1279"/>
    <mergeCell ref="A1306:J1306"/>
    <mergeCell ref="A1307:J1307"/>
    <mergeCell ref="F1313:G1313"/>
    <mergeCell ref="H1313:I1313"/>
    <mergeCell ref="A1308:J1308"/>
    <mergeCell ref="A1426:J1426"/>
    <mergeCell ref="C1428:E1428"/>
    <mergeCell ref="C1310:E1310"/>
    <mergeCell ref="F1310:G1310"/>
    <mergeCell ref="H1310:I1310"/>
    <mergeCell ref="F1319:J1319"/>
    <mergeCell ref="C1311:E1311"/>
    <mergeCell ref="H1312:I1312"/>
    <mergeCell ref="C1313:E1313"/>
    <mergeCell ref="F1312:G1312"/>
    <mergeCell ref="C1314:E1314"/>
    <mergeCell ref="F1314:G1314"/>
    <mergeCell ref="H1314:I1314"/>
    <mergeCell ref="F1387:G1387"/>
    <mergeCell ref="C1315:E1315"/>
    <mergeCell ref="F1315:G1315"/>
    <mergeCell ref="H1315:I1315"/>
    <mergeCell ref="H1386:I1386"/>
    <mergeCell ref="C1387:E1387"/>
    <mergeCell ref="F1400:J1400"/>
    <mergeCell ref="F1401:J1401"/>
    <mergeCell ref="A1424:J1424"/>
  </mergeCells>
  <pageMargins left="0.54" right="0.28999999999999998" top="0.74803149606299213" bottom="0.74803149606299213" header="0.31496062992125984" footer="0.31496062992125984"/>
  <pageSetup paperSize="5" scale="95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7"/>
  <sheetViews>
    <sheetView topLeftCell="A29" workbookViewId="0">
      <selection activeCell="C36" sqref="C36:H37"/>
    </sheetView>
  </sheetViews>
  <sheetFormatPr defaultRowHeight="15" x14ac:dyDescent="0.25"/>
  <cols>
    <col min="1" max="1" width="4.5703125" customWidth="1"/>
    <col min="3" max="3" width="5.5703125" customWidth="1"/>
    <col min="4" max="4" width="5.85546875" customWidth="1"/>
    <col min="5" max="5" width="7.140625" customWidth="1"/>
    <col min="6" max="6" width="3.28515625" customWidth="1"/>
    <col min="7" max="7" width="14.85546875" customWidth="1"/>
    <col min="9" max="9" width="13.5703125" customWidth="1"/>
    <col min="10" max="10" width="7" customWidth="1"/>
    <col min="11" max="11" width="11.140625" customWidth="1"/>
  </cols>
  <sheetData>
    <row r="1" spans="1:32" ht="20.25" x14ac:dyDescent="0.3">
      <c r="A1" s="289" t="s">
        <v>477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</row>
    <row r="2" spans="1:32" ht="20.25" x14ac:dyDescent="0.3">
      <c r="A2" s="289" t="s">
        <v>476</v>
      </c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</row>
    <row r="3" spans="1:32" ht="19.5" customHeight="1" thickBot="1" x14ac:dyDescent="0.3">
      <c r="A3" s="376" t="s">
        <v>116</v>
      </c>
      <c r="B3" s="376"/>
      <c r="C3" s="376"/>
      <c r="D3" s="376"/>
      <c r="E3" s="376"/>
      <c r="F3" s="376"/>
      <c r="G3" s="376"/>
      <c r="H3" s="376"/>
      <c r="I3" s="376"/>
      <c r="J3" s="376"/>
      <c r="K3" s="376"/>
      <c r="L3" s="376"/>
    </row>
    <row r="6" spans="1:32" ht="18" customHeight="1" x14ac:dyDescent="0.3">
      <c r="A6" s="383" t="s">
        <v>127</v>
      </c>
      <c r="B6" s="383"/>
      <c r="C6" s="383"/>
      <c r="D6" s="383"/>
      <c r="E6" s="383"/>
      <c r="F6" s="383"/>
      <c r="G6" s="383"/>
      <c r="H6" s="383"/>
      <c r="I6" s="383"/>
      <c r="J6" s="383"/>
      <c r="K6" s="383"/>
    </row>
    <row r="7" spans="1:32" ht="15.75" x14ac:dyDescent="0.25">
      <c r="E7" s="19"/>
    </row>
    <row r="8" spans="1:32" ht="18.75" x14ac:dyDescent="0.3">
      <c r="B8" s="213" t="s">
        <v>121</v>
      </c>
      <c r="C8" s="213" t="s">
        <v>14</v>
      </c>
      <c r="D8" s="214" t="s">
        <v>474</v>
      </c>
      <c r="E8" s="193"/>
      <c r="F8" s="193"/>
      <c r="G8" s="193"/>
      <c r="H8" s="193"/>
      <c r="I8" s="193"/>
      <c r="J8" s="193"/>
      <c r="K8" s="193"/>
    </row>
    <row r="9" spans="1:32" ht="19.5" customHeight="1" x14ac:dyDescent="0.3">
      <c r="B9" s="193"/>
      <c r="C9" s="193"/>
      <c r="D9" s="370" t="s">
        <v>475</v>
      </c>
      <c r="E9" s="370"/>
      <c r="F9" s="370"/>
      <c r="G9" s="370"/>
      <c r="H9" s="370"/>
      <c r="I9" s="370"/>
      <c r="J9" s="370"/>
      <c r="K9" s="370"/>
      <c r="N9" t="s">
        <v>367</v>
      </c>
    </row>
    <row r="10" spans="1:32" ht="18.75" x14ac:dyDescent="0.3">
      <c r="B10" s="193"/>
      <c r="C10" s="215" t="s">
        <v>18</v>
      </c>
      <c r="D10" s="213" t="s">
        <v>587</v>
      </c>
      <c r="E10" s="213"/>
      <c r="F10" s="213"/>
      <c r="G10" s="213"/>
      <c r="H10" s="213"/>
      <c r="I10" s="213"/>
      <c r="J10" s="213"/>
      <c r="K10" s="213"/>
      <c r="L10" s="19"/>
      <c r="M10" s="19"/>
      <c r="N10" t="s">
        <v>368</v>
      </c>
    </row>
    <row r="11" spans="1:32" ht="18.75" x14ac:dyDescent="0.3">
      <c r="B11" s="193"/>
      <c r="C11" s="215"/>
      <c r="D11" s="213" t="s">
        <v>586</v>
      </c>
      <c r="E11" s="193"/>
      <c r="F11" s="193"/>
      <c r="G11" s="193"/>
      <c r="H11" s="193"/>
      <c r="I11" s="193"/>
      <c r="J11" s="193"/>
      <c r="K11" s="193"/>
      <c r="N11" t="s">
        <v>369</v>
      </c>
    </row>
    <row r="12" spans="1:32" x14ac:dyDescent="0.25">
      <c r="N12" t="s">
        <v>370</v>
      </c>
    </row>
    <row r="13" spans="1:32" ht="19.5" customHeight="1" x14ac:dyDescent="0.3">
      <c r="B13" s="213" t="s">
        <v>128</v>
      </c>
      <c r="C13" s="19"/>
      <c r="D13" s="19"/>
      <c r="E13" s="19" t="s">
        <v>118</v>
      </c>
      <c r="F13" s="370" t="str">
        <f>'RINCIAN STAF'!D2</f>
        <v>Mengikuti Pelatihan Aplikasi Sistem Informasi</v>
      </c>
      <c r="G13" s="370"/>
      <c r="H13" s="370"/>
      <c r="I13" s="370"/>
      <c r="J13" s="370"/>
      <c r="K13" s="370"/>
      <c r="L13" s="370"/>
      <c r="M13" s="223"/>
      <c r="N13" s="223"/>
      <c r="O13" s="223"/>
      <c r="P13" s="223"/>
      <c r="Q13" s="223"/>
      <c r="R13" s="223"/>
      <c r="S13" s="223"/>
      <c r="T13" s="223"/>
      <c r="U13" s="223"/>
      <c r="V13" s="223"/>
      <c r="W13" s="223"/>
      <c r="X13" s="223"/>
      <c r="Y13" s="223"/>
    </row>
    <row r="14" spans="1:32" ht="19.5" customHeight="1" x14ac:dyDescent="0.25">
      <c r="B14" s="19"/>
      <c r="C14" s="19"/>
      <c r="D14" s="19"/>
      <c r="E14" s="19"/>
      <c r="F14" s="370" t="str">
        <f>'RINCIAN STAF'!D3</f>
        <v>Kepegawaian Lingkup Pemerintah Kabupaten</v>
      </c>
      <c r="G14" s="370"/>
      <c r="H14" s="370"/>
      <c r="I14" s="370"/>
      <c r="J14" s="370"/>
      <c r="K14" s="370"/>
      <c r="L14" s="370"/>
      <c r="M14" s="370"/>
      <c r="N14" s="370"/>
      <c r="O14" s="223"/>
      <c r="P14" s="223"/>
      <c r="Q14" s="223"/>
      <c r="R14" s="223"/>
      <c r="S14" s="223"/>
      <c r="T14" s="223"/>
      <c r="U14" s="223"/>
      <c r="V14" s="223"/>
      <c r="W14" s="223"/>
      <c r="X14" s="223"/>
      <c r="Y14" s="223"/>
    </row>
    <row r="15" spans="1:32" ht="19.5" customHeight="1" x14ac:dyDescent="0.25">
      <c r="B15" s="19"/>
      <c r="C15" s="19"/>
      <c r="D15" s="19"/>
      <c r="E15" s="19"/>
      <c r="F15" s="375" t="str">
        <f>'RINCIAN STAF'!D4</f>
        <v>Konawe Selatan</v>
      </c>
      <c r="G15" s="375"/>
      <c r="H15" s="375"/>
      <c r="I15" s="375"/>
      <c r="J15" s="375"/>
      <c r="K15" s="375"/>
      <c r="L15" s="375"/>
      <c r="N15" t="s">
        <v>371</v>
      </c>
    </row>
    <row r="16" spans="1:32" ht="19.5" customHeight="1" x14ac:dyDescent="0.25">
      <c r="B16" s="19"/>
      <c r="C16" s="19"/>
      <c r="D16" s="19"/>
      <c r="E16" s="19"/>
      <c r="F16" s="115"/>
      <c r="G16" s="24"/>
      <c r="H16" s="24"/>
      <c r="I16" s="24"/>
      <c r="J16" s="19"/>
      <c r="L16" s="37"/>
    </row>
    <row r="17" spans="1:25" ht="19.5" customHeight="1" x14ac:dyDescent="0.3">
      <c r="B17" s="213" t="s">
        <v>122</v>
      </c>
      <c r="C17" s="213"/>
      <c r="D17" s="213"/>
      <c r="E17" s="19" t="s">
        <v>118</v>
      </c>
      <c r="F17" s="370" t="str">
        <f>'SPT. STAF'!J43</f>
        <v>Jakarta</v>
      </c>
      <c r="G17" s="370"/>
      <c r="H17" s="370"/>
      <c r="I17" s="370"/>
      <c r="J17" s="370"/>
      <c r="K17" s="370"/>
      <c r="L17" s="223"/>
      <c r="M17" s="223"/>
      <c r="N17" s="223"/>
      <c r="O17" s="223"/>
      <c r="P17" s="223"/>
      <c r="Q17" s="223"/>
      <c r="R17" s="223"/>
      <c r="S17" s="223"/>
      <c r="T17" s="223"/>
      <c r="U17" s="223"/>
      <c r="V17" s="223"/>
      <c r="W17" s="223"/>
      <c r="X17" s="223"/>
      <c r="Y17" s="223"/>
    </row>
    <row r="18" spans="1:25" ht="19.5" customHeight="1" x14ac:dyDescent="0.3">
      <c r="B18" s="213" t="s">
        <v>123</v>
      </c>
      <c r="C18" s="213"/>
      <c r="D18" s="213"/>
      <c r="E18" s="19" t="s">
        <v>118</v>
      </c>
      <c r="F18" s="216" t="str">
        <f>'RINCIAN STAF'!D7</f>
        <v>13 Oktober 2022</v>
      </c>
      <c r="G18" s="21"/>
      <c r="H18" s="21"/>
      <c r="N18" s="24" t="s">
        <v>378</v>
      </c>
    </row>
    <row r="19" spans="1:25" ht="19.5" customHeight="1" x14ac:dyDescent="0.3">
      <c r="B19" s="213" t="s">
        <v>124</v>
      </c>
      <c r="C19" s="213"/>
      <c r="D19" s="213"/>
      <c r="E19" s="19" t="s">
        <v>118</v>
      </c>
      <c r="F19" s="216" t="str">
        <f>'RINCIAN STAF'!D8</f>
        <v>13 Oktober 2022</v>
      </c>
      <c r="G19" s="21"/>
      <c r="H19" s="21"/>
      <c r="N19" s="24" t="s">
        <v>379</v>
      </c>
    </row>
    <row r="20" spans="1:25" ht="19.5" customHeight="1" x14ac:dyDescent="0.3">
      <c r="B20" s="193"/>
      <c r="C20" s="193"/>
      <c r="D20" s="193"/>
      <c r="N20" s="24" t="s">
        <v>380</v>
      </c>
    </row>
    <row r="21" spans="1:25" ht="19.5" customHeight="1" x14ac:dyDescent="0.3">
      <c r="B21" s="374" t="s">
        <v>129</v>
      </c>
      <c r="C21" s="374"/>
      <c r="D21" s="374"/>
      <c r="E21" t="s">
        <v>118</v>
      </c>
      <c r="F21" s="217" t="s">
        <v>588</v>
      </c>
      <c r="G21" s="213" t="s">
        <v>650</v>
      </c>
      <c r="N21" t="s">
        <v>381</v>
      </c>
    </row>
    <row r="22" spans="1:25" ht="19.5" hidden="1" customHeight="1" x14ac:dyDescent="0.3">
      <c r="F22" s="217"/>
      <c r="G22" s="213" t="s">
        <v>635</v>
      </c>
      <c r="N22" t="s">
        <v>382</v>
      </c>
    </row>
    <row r="23" spans="1:25" ht="19.5" hidden="1" customHeight="1" x14ac:dyDescent="0.3">
      <c r="F23" s="217"/>
      <c r="G23" s="213" t="s">
        <v>636</v>
      </c>
      <c r="N23" t="s">
        <v>383</v>
      </c>
    </row>
    <row r="24" spans="1:25" ht="19.149999999999999" customHeight="1" x14ac:dyDescent="0.3">
      <c r="F24" s="217"/>
      <c r="G24" s="213" t="s">
        <v>652</v>
      </c>
    </row>
    <row r="25" spans="1:25" ht="19.5" customHeight="1" x14ac:dyDescent="0.3">
      <c r="F25" s="217" t="s">
        <v>588</v>
      </c>
      <c r="G25" s="213" t="s">
        <v>651</v>
      </c>
      <c r="N25" t="s">
        <v>377</v>
      </c>
    </row>
    <row r="26" spans="1:25" ht="19.5" customHeight="1" x14ac:dyDescent="0.3">
      <c r="F26" s="217"/>
      <c r="G26" s="213" t="s">
        <v>653</v>
      </c>
    </row>
    <row r="27" spans="1:25" ht="19.5" hidden="1" customHeight="1" x14ac:dyDescent="0.3">
      <c r="F27" s="217"/>
      <c r="G27" s="213"/>
    </row>
    <row r="28" spans="1:25" ht="19.5" hidden="1" customHeight="1" x14ac:dyDescent="0.3">
      <c r="F28" s="217"/>
      <c r="G28" s="213"/>
      <c r="Q28" s="213" t="s">
        <v>638</v>
      </c>
    </row>
    <row r="29" spans="1:25" ht="19.5" customHeight="1" x14ac:dyDescent="0.3">
      <c r="F29" s="217"/>
      <c r="G29" s="213"/>
      <c r="Q29" s="213" t="s">
        <v>639</v>
      </c>
    </row>
    <row r="30" spans="1:25" ht="19.5" customHeight="1" x14ac:dyDescent="0.3">
      <c r="B30" s="213" t="s">
        <v>601</v>
      </c>
      <c r="C30" s="213"/>
      <c r="D30" s="213"/>
      <c r="F30" s="217"/>
      <c r="G30" s="213"/>
      <c r="Q30" s="213" t="s">
        <v>640</v>
      </c>
    </row>
    <row r="31" spans="1:25" ht="19.5" customHeight="1" x14ac:dyDescent="0.3">
      <c r="F31" s="217"/>
      <c r="G31" s="213"/>
    </row>
    <row r="32" spans="1:25" ht="18.75" x14ac:dyDescent="0.3">
      <c r="A32" s="19"/>
      <c r="B32" s="19"/>
      <c r="C32" s="19"/>
      <c r="D32" s="19"/>
      <c r="E32" s="19"/>
      <c r="F32" s="19"/>
      <c r="G32" s="19"/>
      <c r="I32" s="218" t="s">
        <v>131</v>
      </c>
      <c r="J32" s="23" t="str">
        <f>F19</f>
        <v>13 Oktober 2022</v>
      </c>
    </row>
    <row r="33" spans="1:14" ht="18.75" x14ac:dyDescent="0.3">
      <c r="A33" s="19"/>
      <c r="B33" s="213" t="s">
        <v>130</v>
      </c>
      <c r="C33" s="19"/>
      <c r="D33" s="19"/>
      <c r="E33" s="19" t="s">
        <v>118</v>
      </c>
      <c r="F33" s="19"/>
      <c r="G33" s="19"/>
      <c r="H33" s="19"/>
      <c r="I33" s="19"/>
      <c r="N33" s="24" t="s">
        <v>352</v>
      </c>
    </row>
    <row r="34" spans="1:14" ht="15.75" x14ac:dyDescent="0.25">
      <c r="N34" s="24" t="s">
        <v>353</v>
      </c>
    </row>
    <row r="35" spans="1:14" ht="29.25" customHeight="1" x14ac:dyDescent="0.25">
      <c r="B35" s="219" t="s">
        <v>406</v>
      </c>
      <c r="C35" s="371" t="s">
        <v>119</v>
      </c>
      <c r="D35" s="372"/>
      <c r="E35" s="372"/>
      <c r="F35" s="372"/>
      <c r="G35" s="372"/>
      <c r="H35" s="373"/>
      <c r="I35" s="371" t="s">
        <v>13</v>
      </c>
      <c r="J35" s="372"/>
      <c r="K35" s="372"/>
      <c r="L35" s="373"/>
      <c r="N35" s="24" t="s">
        <v>354</v>
      </c>
    </row>
    <row r="36" spans="1:14" ht="25.15" customHeight="1" x14ac:dyDescent="0.25">
      <c r="B36" s="365" t="s">
        <v>14</v>
      </c>
      <c r="C36" s="368" t="s">
        <v>479</v>
      </c>
      <c r="D36" s="366"/>
      <c r="E36" s="366"/>
      <c r="F36" s="366"/>
      <c r="G36" s="366"/>
      <c r="H36" s="366"/>
      <c r="I36" s="369" t="s">
        <v>544</v>
      </c>
      <c r="J36" s="369"/>
      <c r="K36" s="369"/>
      <c r="L36" s="369"/>
      <c r="N36" s="24" t="s">
        <v>355</v>
      </c>
    </row>
    <row r="37" spans="1:14" ht="25.15" customHeight="1" x14ac:dyDescent="0.25">
      <c r="B37" s="365"/>
      <c r="C37" s="366"/>
      <c r="D37" s="366"/>
      <c r="E37" s="366"/>
      <c r="F37" s="366"/>
      <c r="G37" s="366"/>
      <c r="H37" s="366"/>
      <c r="I37" s="369"/>
      <c r="J37" s="369"/>
      <c r="K37" s="369"/>
      <c r="L37" s="369"/>
      <c r="N37" s="24"/>
    </row>
    <row r="38" spans="1:14" ht="25.15" customHeight="1" x14ac:dyDescent="0.25">
      <c r="B38" s="365" t="s">
        <v>18</v>
      </c>
      <c r="C38" s="366" t="s">
        <v>627</v>
      </c>
      <c r="D38" s="366"/>
      <c r="E38" s="366"/>
      <c r="F38" s="366"/>
      <c r="G38" s="366"/>
      <c r="H38" s="366"/>
      <c r="I38" s="367" t="s">
        <v>545</v>
      </c>
      <c r="J38" s="367"/>
      <c r="K38" s="367"/>
      <c r="L38" s="367"/>
      <c r="N38" s="24"/>
    </row>
    <row r="39" spans="1:14" ht="25.15" customHeight="1" x14ac:dyDescent="0.25">
      <c r="B39" s="365"/>
      <c r="C39" s="366"/>
      <c r="D39" s="366"/>
      <c r="E39" s="366"/>
      <c r="F39" s="366"/>
      <c r="G39" s="366"/>
      <c r="H39" s="366"/>
      <c r="I39" s="367"/>
      <c r="J39" s="367"/>
      <c r="K39" s="367"/>
      <c r="L39" s="367"/>
      <c r="N39" s="24"/>
    </row>
    <row r="40" spans="1:14" ht="25.15" customHeight="1" x14ac:dyDescent="0.25">
      <c r="B40" s="365" t="s">
        <v>22</v>
      </c>
      <c r="C40" s="377" t="s">
        <v>478</v>
      </c>
      <c r="D40" s="378"/>
      <c r="E40" s="378"/>
      <c r="F40" s="378"/>
      <c r="G40" s="378"/>
      <c r="H40" s="379"/>
      <c r="I40" s="369" t="s">
        <v>546</v>
      </c>
      <c r="J40" s="369"/>
      <c r="K40" s="369"/>
      <c r="L40" s="369"/>
      <c r="N40" s="24"/>
    </row>
    <row r="41" spans="1:14" ht="25.15" customHeight="1" x14ac:dyDescent="0.25">
      <c r="B41" s="365"/>
      <c r="C41" s="380"/>
      <c r="D41" s="381"/>
      <c r="E41" s="381"/>
      <c r="F41" s="381"/>
      <c r="G41" s="381"/>
      <c r="H41" s="382"/>
      <c r="I41" s="369"/>
      <c r="J41" s="369"/>
      <c r="K41" s="369"/>
      <c r="L41" s="369"/>
      <c r="N41" s="24"/>
    </row>
    <row r="42" spans="1:14" ht="25.15" customHeight="1" x14ac:dyDescent="0.25">
      <c r="B42" s="365" t="s">
        <v>37</v>
      </c>
      <c r="C42" s="366" t="s">
        <v>648</v>
      </c>
      <c r="D42" s="366"/>
      <c r="E42" s="366"/>
      <c r="F42" s="366"/>
      <c r="G42" s="366"/>
      <c r="H42" s="366"/>
      <c r="I42" s="367" t="s">
        <v>547</v>
      </c>
      <c r="J42" s="367"/>
      <c r="K42" s="367"/>
      <c r="L42" s="367"/>
    </row>
    <row r="43" spans="1:14" ht="25.15" customHeight="1" x14ac:dyDescent="0.25">
      <c r="B43" s="365"/>
      <c r="C43" s="366"/>
      <c r="D43" s="366"/>
      <c r="E43" s="366"/>
      <c r="F43" s="366"/>
      <c r="G43" s="366"/>
      <c r="H43" s="366"/>
      <c r="I43" s="367"/>
      <c r="J43" s="367"/>
      <c r="K43" s="367"/>
      <c r="L43" s="367"/>
    </row>
    <row r="44" spans="1:14" ht="25.15" hidden="1" customHeight="1" x14ac:dyDescent="0.25">
      <c r="B44" s="365" t="s">
        <v>48</v>
      </c>
      <c r="C44" s="366" t="s">
        <v>611</v>
      </c>
      <c r="D44" s="366"/>
      <c r="E44" s="366"/>
      <c r="F44" s="366"/>
      <c r="G44" s="366"/>
      <c r="H44" s="366"/>
      <c r="I44" s="369" t="s">
        <v>552</v>
      </c>
      <c r="J44" s="369"/>
      <c r="K44" s="369"/>
      <c r="L44" s="369"/>
    </row>
    <row r="45" spans="1:14" ht="25.15" hidden="1" customHeight="1" x14ac:dyDescent="0.25">
      <c r="B45" s="365"/>
      <c r="C45" s="366"/>
      <c r="D45" s="366"/>
      <c r="E45" s="366"/>
      <c r="F45" s="366"/>
      <c r="G45" s="366"/>
      <c r="H45" s="366"/>
      <c r="I45" s="369"/>
      <c r="J45" s="369"/>
      <c r="K45" s="369"/>
      <c r="L45" s="369"/>
    </row>
    <row r="46" spans="1:14" ht="25.15" hidden="1" customHeight="1" x14ac:dyDescent="0.25">
      <c r="B46" s="365" t="s">
        <v>231</v>
      </c>
      <c r="C46" s="366" t="s">
        <v>611</v>
      </c>
      <c r="D46" s="366"/>
      <c r="E46" s="366"/>
      <c r="F46" s="366"/>
      <c r="G46" s="366"/>
      <c r="H46" s="366"/>
      <c r="I46" s="367" t="s">
        <v>617</v>
      </c>
      <c r="J46" s="367"/>
      <c r="K46" s="367"/>
      <c r="L46" s="367"/>
    </row>
    <row r="47" spans="1:14" ht="25.15" hidden="1" customHeight="1" x14ac:dyDescent="0.25">
      <c r="B47" s="365"/>
      <c r="C47" s="366"/>
      <c r="D47" s="366"/>
      <c r="E47" s="366"/>
      <c r="F47" s="366"/>
      <c r="G47" s="366"/>
      <c r="H47" s="366"/>
      <c r="I47" s="367"/>
      <c r="J47" s="367"/>
      <c r="K47" s="367"/>
      <c r="L47" s="367"/>
    </row>
  </sheetData>
  <mergeCells count="30">
    <mergeCell ref="A2:L2"/>
    <mergeCell ref="A1:L1"/>
    <mergeCell ref="A3:L3"/>
    <mergeCell ref="F13:L13"/>
    <mergeCell ref="B42:B43"/>
    <mergeCell ref="C42:H43"/>
    <mergeCell ref="I42:L43"/>
    <mergeCell ref="B40:B41"/>
    <mergeCell ref="C40:H41"/>
    <mergeCell ref="I40:L41"/>
    <mergeCell ref="B38:B39"/>
    <mergeCell ref="C38:H39"/>
    <mergeCell ref="A6:K6"/>
    <mergeCell ref="D9:K9"/>
    <mergeCell ref="I36:L37"/>
    <mergeCell ref="I38:L39"/>
    <mergeCell ref="F14:N14"/>
    <mergeCell ref="C35:H35"/>
    <mergeCell ref="I35:L35"/>
    <mergeCell ref="B21:D21"/>
    <mergeCell ref="F17:K17"/>
    <mergeCell ref="F15:L15"/>
    <mergeCell ref="B46:B47"/>
    <mergeCell ref="C46:H47"/>
    <mergeCell ref="I46:L47"/>
    <mergeCell ref="B36:B37"/>
    <mergeCell ref="C36:H37"/>
    <mergeCell ref="B44:B45"/>
    <mergeCell ref="C44:H45"/>
    <mergeCell ref="I44:L45"/>
  </mergeCells>
  <pageMargins left="0.70866141732283472" right="0.55000000000000004" top="0.47244094488188981" bottom="0.74803149606299213" header="0.31496062992125984" footer="0.31496062992125984"/>
  <pageSetup paperSize="5" scale="90" orientation="portrait" horizontalDpi="4294967293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93"/>
  <sheetViews>
    <sheetView tabSelected="1" topLeftCell="A10" workbookViewId="0">
      <selection activeCell="F27" sqref="F27:G29"/>
    </sheetView>
  </sheetViews>
  <sheetFormatPr defaultRowHeight="15" x14ac:dyDescent="0.25"/>
  <cols>
    <col min="1" max="1" width="3.5703125" customWidth="1"/>
    <col min="6" max="6" width="3.140625" customWidth="1"/>
    <col min="7" max="7" width="9.42578125" customWidth="1"/>
    <col min="10" max="10" width="10.85546875" customWidth="1"/>
    <col min="11" max="11" width="2.28515625" customWidth="1"/>
    <col min="12" max="12" width="3.140625" customWidth="1"/>
    <col min="18" max="18" width="7.5703125" customWidth="1"/>
    <col min="20" max="21" width="10.85546875" customWidth="1"/>
  </cols>
  <sheetData>
    <row r="1" spans="1:39" ht="10.5" customHeight="1" x14ac:dyDescent="0.25">
      <c r="C1" s="424" t="s">
        <v>114</v>
      </c>
      <c r="D1" s="424"/>
      <c r="E1" s="424"/>
      <c r="F1" s="424"/>
      <c r="G1" s="424"/>
      <c r="H1" s="424"/>
      <c r="I1" s="424"/>
      <c r="J1" s="39"/>
      <c r="L1" s="1"/>
      <c r="M1" s="40"/>
      <c r="N1" s="41"/>
      <c r="O1" s="41"/>
      <c r="P1" s="42"/>
      <c r="Q1" s="425" t="s">
        <v>191</v>
      </c>
      <c r="R1" s="426"/>
      <c r="S1" s="427" t="s">
        <v>192</v>
      </c>
      <c r="T1" s="42"/>
    </row>
    <row r="2" spans="1:39" ht="8.25" customHeight="1" x14ac:dyDescent="0.25">
      <c r="C2" s="424"/>
      <c r="D2" s="424"/>
      <c r="E2" s="424"/>
      <c r="F2" s="424"/>
      <c r="G2" s="424"/>
      <c r="H2" s="424"/>
      <c r="I2" s="424"/>
      <c r="J2" s="39"/>
      <c r="L2" s="43"/>
      <c r="M2" s="44"/>
      <c r="P2" s="45"/>
      <c r="Q2" s="417"/>
      <c r="R2" s="418"/>
      <c r="S2" s="428"/>
      <c r="T2" s="45"/>
    </row>
    <row r="3" spans="1:39" ht="8.25" customHeight="1" x14ac:dyDescent="0.25">
      <c r="C3" s="429" t="s">
        <v>449</v>
      </c>
      <c r="D3" s="429"/>
      <c r="E3" s="429"/>
      <c r="F3" s="429"/>
      <c r="G3" s="429"/>
      <c r="H3" s="429"/>
      <c r="I3" s="429"/>
      <c r="J3" s="39"/>
      <c r="L3" s="43"/>
      <c r="M3" s="44"/>
      <c r="P3" s="45"/>
      <c r="Q3" s="417" t="s">
        <v>193</v>
      </c>
      <c r="R3" s="418"/>
      <c r="S3" s="418"/>
      <c r="T3" s="45"/>
    </row>
    <row r="4" spans="1:39" ht="5.25" customHeight="1" x14ac:dyDescent="0.25">
      <c r="C4" s="429"/>
      <c r="D4" s="429"/>
      <c r="E4" s="429"/>
      <c r="F4" s="429"/>
      <c r="G4" s="429"/>
      <c r="H4" s="429"/>
      <c r="I4" s="429"/>
      <c r="J4" s="46"/>
      <c r="L4" s="43"/>
      <c r="M4" s="44"/>
      <c r="P4" s="45"/>
      <c r="Q4" s="417"/>
      <c r="R4" s="418"/>
      <c r="S4" s="418"/>
      <c r="T4" s="45"/>
    </row>
    <row r="5" spans="1:39" ht="12.75" customHeight="1" x14ac:dyDescent="0.25">
      <c r="C5" s="429"/>
      <c r="D5" s="429"/>
      <c r="E5" s="429"/>
      <c r="F5" s="429"/>
      <c r="G5" s="429"/>
      <c r="H5" s="429"/>
      <c r="I5" s="429"/>
      <c r="J5" s="38"/>
      <c r="L5" s="43"/>
      <c r="M5" s="44"/>
      <c r="P5" s="45"/>
      <c r="Q5" s="47" t="s">
        <v>194</v>
      </c>
      <c r="S5" s="164" t="str">
        <f>G28</f>
        <v>18/12/2022</v>
      </c>
      <c r="T5" s="45"/>
    </row>
    <row r="6" spans="1:39" ht="3.75" customHeight="1" x14ac:dyDescent="0.25">
      <c r="C6" s="416" t="s">
        <v>196</v>
      </c>
      <c r="D6" s="416"/>
      <c r="E6" s="416"/>
      <c r="F6" s="416"/>
      <c r="G6" s="416"/>
      <c r="H6" s="416"/>
      <c r="I6" s="416"/>
      <c r="L6" s="43"/>
      <c r="M6" s="44"/>
      <c r="P6" s="45"/>
      <c r="Q6" s="417" t="s">
        <v>195</v>
      </c>
      <c r="R6" s="418"/>
      <c r="S6" s="419" t="s">
        <v>451</v>
      </c>
      <c r="T6" s="420"/>
      <c r="U6" s="269"/>
    </row>
    <row r="7" spans="1:39" ht="3" customHeight="1" x14ac:dyDescent="0.25">
      <c r="C7" s="416"/>
      <c r="D7" s="416"/>
      <c r="E7" s="416"/>
      <c r="F7" s="416"/>
      <c r="G7" s="416"/>
      <c r="H7" s="416"/>
      <c r="I7" s="416"/>
      <c r="L7" s="43"/>
      <c r="M7" s="44"/>
      <c r="P7" s="45"/>
      <c r="Q7" s="417"/>
      <c r="R7" s="418"/>
      <c r="S7" s="419"/>
      <c r="T7" s="420"/>
      <c r="U7" s="269"/>
    </row>
    <row r="8" spans="1:39" ht="7.5" customHeight="1" x14ac:dyDescent="0.25">
      <c r="C8" s="416"/>
      <c r="D8" s="416"/>
      <c r="E8" s="416"/>
      <c r="F8" s="416"/>
      <c r="G8" s="416"/>
      <c r="H8" s="416"/>
      <c r="I8" s="416"/>
      <c r="L8" s="43"/>
      <c r="M8" s="44"/>
      <c r="P8" s="45"/>
      <c r="Q8" s="417"/>
      <c r="R8" s="418"/>
      <c r="S8" s="419"/>
      <c r="T8" s="420"/>
      <c r="U8" s="269"/>
    </row>
    <row r="9" spans="1:39" ht="13.5" customHeight="1" thickBot="1" x14ac:dyDescent="0.3">
      <c r="A9" s="49"/>
      <c r="B9" s="49"/>
      <c r="C9" s="421"/>
      <c r="D9" s="421"/>
      <c r="E9" s="421"/>
      <c r="F9" s="421"/>
      <c r="G9" s="421"/>
      <c r="H9" s="421"/>
      <c r="I9" s="421"/>
      <c r="J9" s="50"/>
      <c r="L9" s="43"/>
      <c r="M9" s="44"/>
      <c r="P9" s="45"/>
      <c r="Q9" s="47"/>
      <c r="S9" s="51"/>
      <c r="T9" s="45"/>
      <c r="W9" s="51" t="s">
        <v>467</v>
      </c>
    </row>
    <row r="10" spans="1:39" ht="12.75" customHeight="1" thickTop="1" x14ac:dyDescent="0.25">
      <c r="H10" s="51"/>
      <c r="I10" s="51"/>
      <c r="L10" s="43"/>
      <c r="M10" s="44"/>
      <c r="P10" s="45"/>
      <c r="Q10" s="44"/>
      <c r="T10" s="45"/>
      <c r="W10" s="51" t="s">
        <v>612</v>
      </c>
      <c r="X10" s="100"/>
    </row>
    <row r="11" spans="1:39" ht="12" customHeight="1" x14ac:dyDescent="0.25">
      <c r="H11" s="51" t="s">
        <v>198</v>
      </c>
      <c r="I11" s="51" t="s">
        <v>118</v>
      </c>
      <c r="L11" s="43"/>
      <c r="M11" s="44"/>
      <c r="P11" s="45"/>
      <c r="Q11" s="422" t="s">
        <v>450</v>
      </c>
      <c r="R11" s="384"/>
      <c r="S11" s="384"/>
      <c r="T11" s="423"/>
      <c r="U11" s="267"/>
      <c r="W11" s="51" t="s">
        <v>466</v>
      </c>
      <c r="X11" s="51"/>
    </row>
    <row r="12" spans="1:39" ht="12" customHeight="1" x14ac:dyDescent="0.25">
      <c r="H12" s="51" t="s">
        <v>200</v>
      </c>
      <c r="I12" s="51" t="s">
        <v>118</v>
      </c>
      <c r="L12" s="54"/>
      <c r="M12" s="44"/>
      <c r="P12" s="45"/>
      <c r="Q12" s="398" t="str">
        <f>H46</f>
        <v>Pembina Utama Muda IV/c</v>
      </c>
      <c r="R12" s="385"/>
      <c r="S12" s="385"/>
      <c r="T12" s="399"/>
      <c r="U12" s="268"/>
      <c r="W12" s="51"/>
      <c r="X12" s="51"/>
    </row>
    <row r="13" spans="1:39" ht="12" customHeight="1" x14ac:dyDescent="0.25">
      <c r="A13" s="400" t="s">
        <v>202</v>
      </c>
      <c r="B13" s="400"/>
      <c r="C13" s="400"/>
      <c r="D13" s="400"/>
      <c r="E13" s="400"/>
      <c r="F13" s="400"/>
      <c r="G13" s="400"/>
      <c r="H13" s="400"/>
      <c r="I13" s="400"/>
      <c r="J13" s="400"/>
      <c r="L13" s="54"/>
      <c r="M13" s="44"/>
      <c r="P13" s="45"/>
      <c r="Q13" s="402" t="s">
        <v>469</v>
      </c>
      <c r="R13" s="393"/>
      <c r="S13" s="393"/>
      <c r="T13" s="403"/>
      <c r="U13" s="268"/>
      <c r="W13" s="430" t="s">
        <v>589</v>
      </c>
      <c r="X13" s="430"/>
      <c r="Y13" s="430"/>
      <c r="Z13" s="430"/>
      <c r="AA13" s="233"/>
      <c r="AB13" s="233"/>
      <c r="AC13" s="233"/>
      <c r="AD13" s="233"/>
      <c r="AE13" s="233"/>
      <c r="AF13" s="233"/>
      <c r="AG13" s="233"/>
      <c r="AH13" s="233"/>
      <c r="AI13" s="233"/>
      <c r="AJ13" s="233"/>
      <c r="AK13" s="233"/>
      <c r="AL13" s="233"/>
      <c r="AM13" s="233"/>
    </row>
    <row r="14" spans="1:39" ht="13.5" customHeight="1" x14ac:dyDescent="0.25">
      <c r="A14" s="401"/>
      <c r="B14" s="401"/>
      <c r="C14" s="401"/>
      <c r="D14" s="401"/>
      <c r="E14" s="401"/>
      <c r="F14" s="401"/>
      <c r="G14" s="401"/>
      <c r="H14" s="401"/>
      <c r="I14" s="401"/>
      <c r="J14" s="401"/>
      <c r="K14" s="51"/>
      <c r="L14" s="55" t="s">
        <v>203</v>
      </c>
      <c r="M14" s="56" t="s">
        <v>204</v>
      </c>
      <c r="N14" s="57"/>
      <c r="O14" s="56" t="str">
        <f>G26</f>
        <v>Jakarta</v>
      </c>
      <c r="P14" s="56"/>
      <c r="Q14" s="53" t="s">
        <v>205</v>
      </c>
      <c r="R14" s="56"/>
      <c r="S14" s="56" t="str">
        <f>O14</f>
        <v>Jakarta</v>
      </c>
      <c r="T14" s="42"/>
      <c r="W14" s="431" t="s">
        <v>591</v>
      </c>
      <c r="X14" s="431"/>
      <c r="Y14" s="431"/>
      <c r="Z14" s="431"/>
      <c r="AA14" s="249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</row>
    <row r="15" spans="1:39" ht="14.45" customHeight="1" x14ac:dyDescent="0.25">
      <c r="A15" s="55" t="s">
        <v>14</v>
      </c>
      <c r="B15" s="58" t="s">
        <v>206</v>
      </c>
      <c r="C15" s="59"/>
      <c r="D15" s="59"/>
      <c r="E15" s="59"/>
      <c r="F15" s="162" t="s">
        <v>606</v>
      </c>
      <c r="G15" s="61"/>
      <c r="H15" s="61"/>
      <c r="I15" s="59"/>
      <c r="J15" s="62"/>
      <c r="K15" s="51"/>
      <c r="L15" s="63"/>
      <c r="M15" s="51" t="s">
        <v>207</v>
      </c>
      <c r="N15" s="64"/>
      <c r="O15" s="48" t="str">
        <f>S5</f>
        <v>18/12/2022</v>
      </c>
      <c r="P15" s="51"/>
      <c r="Q15" s="47" t="s">
        <v>208</v>
      </c>
      <c r="R15" s="51"/>
      <c r="S15" s="48" t="str">
        <f>G29</f>
        <v>18/12/2022</v>
      </c>
      <c r="T15" s="45"/>
      <c r="W15" s="431" t="s">
        <v>590</v>
      </c>
      <c r="X15" s="431"/>
      <c r="Y15" s="431"/>
      <c r="Z15" s="431"/>
      <c r="AA15" s="249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</row>
    <row r="16" spans="1:39" ht="13.5" customHeight="1" x14ac:dyDescent="0.25">
      <c r="A16" s="65" t="s">
        <v>18</v>
      </c>
      <c r="B16" s="58" t="s">
        <v>373</v>
      </c>
      <c r="C16" s="59"/>
      <c r="D16" s="59"/>
      <c r="E16" s="59"/>
      <c r="F16" s="52" t="s">
        <v>210</v>
      </c>
      <c r="G16" s="235" t="str">
        <f>W28</f>
        <v>Kiken Sukma B, S.Si.,MT/19851120 201406 1 001</v>
      </c>
      <c r="H16" s="127"/>
      <c r="I16" s="127"/>
      <c r="J16" s="62"/>
      <c r="K16" s="51"/>
      <c r="L16" s="63"/>
      <c r="M16" s="51" t="s">
        <v>211</v>
      </c>
      <c r="N16" s="391"/>
      <c r="O16" s="391"/>
      <c r="P16" s="433"/>
      <c r="Q16" s="51" t="s">
        <v>211</v>
      </c>
      <c r="R16" s="391"/>
      <c r="S16" s="391"/>
      <c r="T16" s="433"/>
      <c r="U16" s="96"/>
      <c r="W16" s="232" t="s">
        <v>543</v>
      </c>
      <c r="AA16" s="67"/>
    </row>
    <row r="17" spans="1:27" ht="13.5" customHeight="1" x14ac:dyDescent="0.25">
      <c r="A17" s="55" t="s">
        <v>22</v>
      </c>
      <c r="B17" s="51" t="s">
        <v>213</v>
      </c>
      <c r="C17" s="51"/>
      <c r="D17" s="51"/>
      <c r="E17" s="51"/>
      <c r="F17" s="53" t="s">
        <v>214</v>
      </c>
      <c r="G17" s="463" t="str">
        <f>W30</f>
        <v>Penata III/c</v>
      </c>
      <c r="H17" s="56"/>
      <c r="I17" s="56"/>
      <c r="J17" s="68"/>
      <c r="K17" s="51"/>
      <c r="L17" s="43"/>
      <c r="N17" s="392"/>
      <c r="O17" s="392"/>
      <c r="P17" s="392"/>
      <c r="Q17" s="119"/>
      <c r="R17" s="392"/>
      <c r="S17" s="392"/>
      <c r="T17" s="432"/>
      <c r="U17" s="270"/>
      <c r="W17" s="232" t="s">
        <v>540</v>
      </c>
      <c r="X17" s="132"/>
      <c r="Y17" s="128"/>
      <c r="Z17" s="128"/>
    </row>
    <row r="18" spans="1:27" ht="13.5" customHeight="1" x14ac:dyDescent="0.25">
      <c r="A18" s="63"/>
      <c r="B18" s="51" t="s">
        <v>215</v>
      </c>
      <c r="C18" s="51"/>
      <c r="D18" s="51"/>
      <c r="E18" s="51"/>
      <c r="F18" s="47" t="s">
        <v>216</v>
      </c>
      <c r="G18" s="464" t="str">
        <f>W27</f>
        <v>Kabid. Aplikasi dan TIK</v>
      </c>
      <c r="H18" s="51"/>
      <c r="I18" s="51"/>
      <c r="J18" s="70"/>
      <c r="K18" s="51"/>
      <c r="L18" s="43"/>
      <c r="Q18" s="69"/>
      <c r="T18" s="45"/>
      <c r="W18" s="51" t="s">
        <v>541</v>
      </c>
      <c r="X18" s="51"/>
    </row>
    <row r="19" spans="1:27" ht="13.5" customHeight="1" x14ac:dyDescent="0.25">
      <c r="A19" s="63"/>
      <c r="B19" s="47" t="s">
        <v>217</v>
      </c>
      <c r="C19" s="51"/>
      <c r="D19" s="51"/>
      <c r="E19" s="51"/>
      <c r="F19" s="47" t="s">
        <v>218</v>
      </c>
      <c r="G19" s="51"/>
      <c r="H19" s="51"/>
      <c r="I19" s="51"/>
      <c r="J19" s="70"/>
      <c r="K19" s="51"/>
      <c r="L19" s="63"/>
      <c r="M19" s="51"/>
      <c r="N19" s="397"/>
      <c r="O19" s="397"/>
      <c r="P19" s="397"/>
      <c r="Q19" s="69"/>
      <c r="R19" s="397"/>
      <c r="S19" s="397"/>
      <c r="T19" s="407"/>
      <c r="U19" s="265"/>
      <c r="X19" s="51"/>
    </row>
    <row r="20" spans="1:27" ht="13.5" customHeight="1" x14ac:dyDescent="0.25">
      <c r="A20" s="71"/>
      <c r="B20" s="72"/>
      <c r="C20" s="72"/>
      <c r="D20" s="72"/>
      <c r="E20" s="72"/>
      <c r="F20" s="73"/>
      <c r="G20" s="72"/>
      <c r="H20" s="72"/>
      <c r="I20" s="72"/>
      <c r="J20" s="74"/>
      <c r="K20" s="51"/>
      <c r="L20" s="71"/>
      <c r="M20" s="72" t="s">
        <v>220</v>
      </c>
      <c r="N20" s="390"/>
      <c r="O20" s="390"/>
      <c r="P20" s="390"/>
      <c r="Q20" s="75" t="s">
        <v>236</v>
      </c>
      <c r="R20" s="408"/>
      <c r="S20" s="408"/>
      <c r="T20" s="409"/>
      <c r="U20" s="266"/>
      <c r="W20" s="232" t="s">
        <v>553</v>
      </c>
      <c r="X20" s="128"/>
      <c r="Y20" s="128"/>
      <c r="Z20" s="128"/>
    </row>
    <row r="21" spans="1:27" ht="13.5" customHeight="1" x14ac:dyDescent="0.25">
      <c r="A21" s="63" t="s">
        <v>37</v>
      </c>
      <c r="B21" s="51" t="s">
        <v>222</v>
      </c>
      <c r="C21" s="51"/>
      <c r="D21" s="51"/>
      <c r="E21" s="51"/>
      <c r="F21" s="277"/>
      <c r="G21" s="465" t="s">
        <v>665</v>
      </c>
      <c r="H21" s="278"/>
      <c r="I21" s="278"/>
      <c r="J21" s="279"/>
      <c r="K21" s="51"/>
      <c r="L21" s="55"/>
      <c r="M21" s="56"/>
      <c r="N21" s="56"/>
      <c r="O21" s="56"/>
      <c r="P21" s="56"/>
      <c r="Q21" s="53"/>
      <c r="R21" s="56"/>
      <c r="S21" s="56"/>
      <c r="T21" s="42"/>
      <c r="W21" s="233" t="s">
        <v>549</v>
      </c>
      <c r="X21" s="51"/>
    </row>
    <row r="22" spans="1:27" ht="13.5" customHeight="1" x14ac:dyDescent="0.25">
      <c r="A22" s="63"/>
      <c r="B22" s="51"/>
      <c r="C22" s="51"/>
      <c r="D22" s="51"/>
      <c r="E22" s="51"/>
      <c r="F22" s="197"/>
      <c r="G22" s="466" t="s">
        <v>661</v>
      </c>
      <c r="H22" s="105"/>
      <c r="I22" s="105"/>
      <c r="J22" s="198"/>
      <c r="K22" s="51"/>
      <c r="L22" s="63"/>
      <c r="M22" s="51"/>
      <c r="N22" s="51"/>
      <c r="O22" s="51"/>
      <c r="P22" s="51"/>
      <c r="Q22" s="47"/>
      <c r="R22" s="51"/>
      <c r="S22" s="51"/>
      <c r="T22" s="45"/>
      <c r="W22" s="235" t="s">
        <v>571</v>
      </c>
      <c r="X22" s="100"/>
    </row>
    <row r="23" spans="1:27" ht="13.5" customHeight="1" x14ac:dyDescent="0.25">
      <c r="A23" s="63"/>
      <c r="B23" s="51"/>
      <c r="C23" s="51"/>
      <c r="D23" s="51"/>
      <c r="E23" s="51"/>
      <c r="F23" s="80"/>
      <c r="G23" s="81" t="str">
        <f>'RINCIAN STAF'!D4</f>
        <v>Konawe Selatan</v>
      </c>
      <c r="H23" s="81"/>
      <c r="I23" s="81"/>
      <c r="J23" s="276"/>
      <c r="K23" s="51"/>
      <c r="L23" s="63"/>
      <c r="M23" s="51"/>
      <c r="N23" s="51"/>
      <c r="O23" s="51"/>
      <c r="P23" s="51"/>
      <c r="Q23" s="47"/>
      <c r="R23" s="51"/>
      <c r="S23" s="51"/>
      <c r="T23" s="45"/>
      <c r="W23" s="232" t="s">
        <v>572</v>
      </c>
      <c r="X23" s="128"/>
      <c r="Y23" s="128"/>
      <c r="Z23" s="128"/>
      <c r="AA23" s="128"/>
    </row>
    <row r="24" spans="1:27" ht="13.5" customHeight="1" x14ac:dyDescent="0.25">
      <c r="A24" s="65" t="s">
        <v>48</v>
      </c>
      <c r="B24" s="59" t="s">
        <v>229</v>
      </c>
      <c r="C24" s="59"/>
      <c r="D24" s="59"/>
      <c r="E24" s="59"/>
      <c r="F24" s="52"/>
      <c r="G24" s="84" t="s">
        <v>662</v>
      </c>
      <c r="H24" s="59"/>
      <c r="I24" s="59"/>
      <c r="J24" s="62"/>
      <c r="K24" s="51"/>
      <c r="L24" s="43"/>
      <c r="Q24" s="44"/>
      <c r="T24" s="45"/>
      <c r="W24" s="232" t="s">
        <v>592</v>
      </c>
      <c r="X24" s="51"/>
    </row>
    <row r="25" spans="1:27" ht="13.5" customHeight="1" x14ac:dyDescent="0.25">
      <c r="A25" s="55" t="s">
        <v>231</v>
      </c>
      <c r="B25" s="56" t="s">
        <v>232</v>
      </c>
      <c r="C25" s="56"/>
      <c r="D25" s="56"/>
      <c r="E25" s="56"/>
      <c r="F25" s="53" t="s">
        <v>233</v>
      </c>
      <c r="G25" s="56"/>
      <c r="H25" s="56"/>
      <c r="I25" s="56"/>
      <c r="J25" s="68"/>
      <c r="K25" s="51"/>
      <c r="L25" s="43"/>
      <c r="M25" s="51"/>
      <c r="N25" s="51"/>
      <c r="O25" s="51"/>
      <c r="P25" s="51"/>
      <c r="Q25" s="47"/>
      <c r="R25" s="51"/>
      <c r="S25" s="51"/>
      <c r="T25" s="45"/>
      <c r="W25" s="232" t="s">
        <v>593</v>
      </c>
      <c r="Z25" t="s">
        <v>464</v>
      </c>
    </row>
    <row r="26" spans="1:27" ht="13.5" customHeight="1" x14ac:dyDescent="0.25">
      <c r="A26" s="71"/>
      <c r="B26" s="72" t="s">
        <v>234</v>
      </c>
      <c r="C26" s="72"/>
      <c r="D26" s="72"/>
      <c r="E26" s="72"/>
      <c r="F26" s="73" t="s">
        <v>235</v>
      </c>
      <c r="G26" s="72" t="s">
        <v>663</v>
      </c>
      <c r="H26" s="72"/>
      <c r="I26" s="72"/>
      <c r="J26" s="74"/>
      <c r="K26" s="51"/>
      <c r="L26" s="71"/>
      <c r="M26" s="72" t="s">
        <v>236</v>
      </c>
      <c r="N26" s="72"/>
      <c r="O26" s="72"/>
      <c r="P26" s="72"/>
      <c r="Q26" s="73" t="s">
        <v>236</v>
      </c>
      <c r="R26" s="72"/>
      <c r="S26" s="72"/>
      <c r="T26" s="85"/>
      <c r="W26" s="232" t="s">
        <v>569</v>
      </c>
      <c r="X26" s="132"/>
      <c r="Y26" s="128"/>
      <c r="Z26" s="128"/>
    </row>
    <row r="27" spans="1:27" ht="13.5" customHeight="1" x14ac:dyDescent="0.25">
      <c r="A27" s="55" t="s">
        <v>27</v>
      </c>
      <c r="B27" s="56" t="s">
        <v>238</v>
      </c>
      <c r="C27" s="56"/>
      <c r="D27" s="56"/>
      <c r="E27" s="56"/>
      <c r="F27" s="53" t="s">
        <v>214</v>
      </c>
      <c r="G27" s="56" t="s">
        <v>667</v>
      </c>
      <c r="H27" s="56"/>
      <c r="I27" s="56"/>
      <c r="J27" s="68"/>
      <c r="K27" s="51"/>
      <c r="L27" s="55" t="s">
        <v>239</v>
      </c>
      <c r="M27" s="53" t="s">
        <v>224</v>
      </c>
      <c r="N27" s="56"/>
      <c r="O27" s="56" t="s">
        <v>118</v>
      </c>
      <c r="P27" s="56"/>
      <c r="Q27" s="53" t="s">
        <v>225</v>
      </c>
      <c r="R27" s="56"/>
      <c r="S27" s="56" t="s">
        <v>118</v>
      </c>
      <c r="T27" s="42"/>
      <c r="W27" s="233" t="s">
        <v>660</v>
      </c>
      <c r="X27" s="51"/>
    </row>
    <row r="28" spans="1:27" ht="13.5" customHeight="1" x14ac:dyDescent="0.25">
      <c r="A28" s="63"/>
      <c r="B28" s="51" t="s">
        <v>240</v>
      </c>
      <c r="C28" s="51"/>
      <c r="D28" s="51"/>
      <c r="E28" s="51"/>
      <c r="F28" s="47" t="s">
        <v>216</v>
      </c>
      <c r="G28" s="86" t="str">
        <f>'SPT. STAF'!L42</f>
        <v>18/12/2022</v>
      </c>
      <c r="H28" s="51"/>
      <c r="I28" s="51"/>
      <c r="J28" s="70"/>
      <c r="K28" s="51"/>
      <c r="L28" s="63"/>
      <c r="M28" s="47" t="s">
        <v>227</v>
      </c>
      <c r="N28" s="51"/>
      <c r="O28" s="51" t="s">
        <v>118</v>
      </c>
      <c r="P28" s="51"/>
      <c r="Q28" s="47" t="s">
        <v>227</v>
      </c>
      <c r="R28" s="51"/>
      <c r="S28" s="51" t="s">
        <v>118</v>
      </c>
      <c r="T28" s="45"/>
      <c r="W28" s="235" t="s">
        <v>609</v>
      </c>
      <c r="X28" s="51"/>
    </row>
    <row r="29" spans="1:27" ht="13.5" customHeight="1" x14ac:dyDescent="0.25">
      <c r="A29" s="71"/>
      <c r="B29" s="72" t="s">
        <v>242</v>
      </c>
      <c r="C29" s="72"/>
      <c r="D29" s="72"/>
      <c r="E29" s="72"/>
      <c r="F29" s="73" t="s">
        <v>243</v>
      </c>
      <c r="G29" s="86" t="str">
        <f>'SPT. STAF'!L42</f>
        <v>18/12/2022</v>
      </c>
      <c r="H29" s="72"/>
      <c r="I29" s="72"/>
      <c r="J29" s="74"/>
      <c r="K29" s="51"/>
      <c r="L29" s="63"/>
      <c r="M29" s="47" t="s">
        <v>211</v>
      </c>
      <c r="N29" s="51"/>
      <c r="O29" s="51" t="s">
        <v>118</v>
      </c>
      <c r="P29" s="51"/>
      <c r="Q29" s="47" t="s">
        <v>228</v>
      </c>
      <c r="R29" s="51"/>
      <c r="S29" s="51" t="s">
        <v>118</v>
      </c>
      <c r="T29" s="45"/>
      <c r="W29" s="233" t="s">
        <v>542</v>
      </c>
      <c r="X29" s="51"/>
      <c r="Y29" s="51"/>
      <c r="Z29" s="51"/>
    </row>
    <row r="30" spans="1:27" ht="13.5" customHeight="1" x14ac:dyDescent="0.25">
      <c r="A30" s="55" t="s">
        <v>29</v>
      </c>
      <c r="B30" s="410" t="s">
        <v>245</v>
      </c>
      <c r="C30" s="411"/>
      <c r="D30" s="412"/>
      <c r="E30" s="410" t="s">
        <v>119</v>
      </c>
      <c r="F30" s="411"/>
      <c r="G30" s="412"/>
      <c r="H30" s="410" t="s">
        <v>246</v>
      </c>
      <c r="I30" s="412"/>
      <c r="J30" s="65" t="s">
        <v>247</v>
      </c>
      <c r="K30" s="51"/>
      <c r="L30" s="43"/>
      <c r="Q30" s="44"/>
      <c r="T30" s="45"/>
      <c r="W30" s="232" t="s">
        <v>574</v>
      </c>
    </row>
    <row r="31" spans="1:27" ht="13.5" customHeight="1" x14ac:dyDescent="0.25">
      <c r="A31" s="63"/>
      <c r="B31" s="51" t="s">
        <v>14</v>
      </c>
      <c r="C31" s="51"/>
      <c r="D31" s="70"/>
      <c r="E31" s="413"/>
      <c r="F31" s="414"/>
      <c r="G31" s="415"/>
      <c r="H31" s="47"/>
      <c r="I31" s="70"/>
      <c r="J31" s="87"/>
      <c r="K31" s="51"/>
      <c r="L31" s="43"/>
      <c r="Q31" s="44"/>
      <c r="T31" s="45"/>
      <c r="W31" s="236" t="s">
        <v>472</v>
      </c>
    </row>
    <row r="32" spans="1:27" ht="13.5" customHeight="1" x14ac:dyDescent="0.25">
      <c r="A32" s="63"/>
      <c r="B32" s="51" t="s">
        <v>18</v>
      </c>
      <c r="C32" s="51"/>
      <c r="D32" s="70"/>
      <c r="E32" s="387"/>
      <c r="F32" s="388"/>
      <c r="G32" s="389"/>
      <c r="H32" s="47"/>
      <c r="I32" s="70"/>
      <c r="J32" s="87"/>
      <c r="K32" s="51"/>
      <c r="L32" s="43"/>
      <c r="M32" s="51"/>
      <c r="N32" s="51"/>
      <c r="O32" s="51"/>
      <c r="P32" s="51"/>
      <c r="Q32" s="47"/>
      <c r="R32" s="51"/>
      <c r="S32" s="51"/>
      <c r="T32" s="45"/>
      <c r="W32" s="232" t="s">
        <v>555</v>
      </c>
    </row>
    <row r="33" spans="1:32" ht="13.5" customHeight="1" x14ac:dyDescent="0.25">
      <c r="A33" s="71"/>
      <c r="B33" s="72" t="s">
        <v>22</v>
      </c>
      <c r="C33" s="72"/>
      <c r="D33" s="74"/>
      <c r="E33" s="394"/>
      <c r="F33" s="395"/>
      <c r="G33" s="396"/>
      <c r="H33" s="73"/>
      <c r="I33" s="74"/>
      <c r="J33" s="88"/>
      <c r="K33" s="51"/>
      <c r="L33" s="71"/>
      <c r="M33" s="73" t="s">
        <v>236</v>
      </c>
      <c r="N33" s="72"/>
      <c r="O33" s="72"/>
      <c r="P33" s="72"/>
      <c r="Q33" s="73" t="s">
        <v>236</v>
      </c>
      <c r="R33" s="72"/>
      <c r="S33" s="72"/>
      <c r="T33" s="85"/>
      <c r="W33" s="232" t="s">
        <v>577</v>
      </c>
    </row>
    <row r="34" spans="1:32" ht="13.5" customHeight="1" x14ac:dyDescent="0.25">
      <c r="A34" s="63" t="s">
        <v>248</v>
      </c>
      <c r="B34" s="53" t="s">
        <v>249</v>
      </c>
      <c r="C34" s="56"/>
      <c r="D34" s="56"/>
      <c r="E34" s="56"/>
      <c r="F34" s="56"/>
      <c r="G34" s="68"/>
      <c r="H34" s="53"/>
      <c r="I34" s="56"/>
      <c r="J34" s="68"/>
      <c r="K34" s="51"/>
      <c r="L34" s="63" t="s">
        <v>250</v>
      </c>
      <c r="M34" s="53" t="s">
        <v>224</v>
      </c>
      <c r="N34" s="57" t="s">
        <v>118</v>
      </c>
      <c r="O34" s="56" t="s">
        <v>251</v>
      </c>
      <c r="P34" s="68"/>
      <c r="Q34" s="89" t="s">
        <v>252</v>
      </c>
      <c r="R34" s="56"/>
      <c r="S34" s="56"/>
      <c r="T34" s="42"/>
      <c r="W34" s="232" t="s">
        <v>570</v>
      </c>
    </row>
    <row r="35" spans="1:32" ht="13.5" customHeight="1" x14ac:dyDescent="0.25">
      <c r="A35" s="63"/>
      <c r="B35" s="47" t="s">
        <v>253</v>
      </c>
      <c r="C35" s="51"/>
      <c r="D35" s="51"/>
      <c r="E35" s="51"/>
      <c r="F35" s="51"/>
      <c r="G35" s="70"/>
      <c r="H35" s="47" t="s">
        <v>451</v>
      </c>
      <c r="I35" s="51"/>
      <c r="J35" s="70"/>
      <c r="K35" s="51"/>
      <c r="L35" s="87"/>
      <c r="M35" s="47" t="s">
        <v>254</v>
      </c>
      <c r="N35" s="51"/>
      <c r="O35" s="51"/>
      <c r="P35" s="70"/>
      <c r="Q35" s="90" t="s">
        <v>255</v>
      </c>
      <c r="R35" s="51"/>
      <c r="S35" s="51"/>
      <c r="T35" s="45"/>
      <c r="W35" s="263" t="s">
        <v>489</v>
      </c>
      <c r="X35" s="246"/>
      <c r="Y35" s="246"/>
      <c r="Z35" s="246"/>
      <c r="AA35" s="246"/>
      <c r="AB35" s="246"/>
      <c r="AC35" s="246"/>
      <c r="AD35" s="246"/>
      <c r="AE35" s="246"/>
      <c r="AF35" s="264"/>
    </row>
    <row r="36" spans="1:32" ht="13.5" customHeight="1" x14ac:dyDescent="0.25">
      <c r="A36" s="63"/>
      <c r="B36" s="73" t="s">
        <v>256</v>
      </c>
      <c r="C36" s="72"/>
      <c r="D36" s="72"/>
      <c r="E36" s="72"/>
      <c r="F36" s="72"/>
      <c r="G36" s="74"/>
      <c r="H36" s="73" t="s">
        <v>452</v>
      </c>
      <c r="I36" s="72"/>
      <c r="J36" s="74"/>
      <c r="K36" s="51"/>
      <c r="L36" s="87"/>
      <c r="M36" s="404" t="s">
        <v>257</v>
      </c>
      <c r="N36" s="405"/>
      <c r="O36" s="91" t="str">
        <f>G29</f>
        <v>18/12/2022</v>
      </c>
      <c r="P36" s="74"/>
      <c r="Q36" s="92" t="s">
        <v>258</v>
      </c>
      <c r="R36" s="72"/>
      <c r="S36" s="72"/>
      <c r="T36" s="85"/>
      <c r="W36" s="235" t="s">
        <v>490</v>
      </c>
    </row>
    <row r="37" spans="1:32" ht="13.5" customHeight="1" x14ac:dyDescent="0.25">
      <c r="A37" s="65" t="s">
        <v>259</v>
      </c>
      <c r="B37" s="58" t="s">
        <v>260</v>
      </c>
      <c r="C37" s="59"/>
      <c r="D37" s="59"/>
      <c r="E37" s="59"/>
      <c r="F37" s="59"/>
      <c r="G37" s="62"/>
      <c r="H37" s="58"/>
      <c r="I37" s="59"/>
      <c r="J37" s="62"/>
      <c r="K37" s="51"/>
      <c r="L37" s="87"/>
      <c r="M37" s="53"/>
      <c r="N37" s="56"/>
      <c r="O37" s="406" t="str">
        <f>H42</f>
        <v>KEPALA DINAS KOMUNIKASI,</v>
      </c>
      <c r="P37" s="406"/>
      <c r="Q37" s="406"/>
      <c r="R37" s="406"/>
      <c r="S37" s="56"/>
      <c r="T37" s="42"/>
      <c r="W37" s="235" t="s">
        <v>491</v>
      </c>
    </row>
    <row r="38" spans="1:32" ht="11.25" customHeight="1" x14ac:dyDescent="0.25">
      <c r="A38" s="93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87"/>
      <c r="M38" s="47"/>
      <c r="N38" s="51"/>
      <c r="O38" s="386" t="str">
        <f>H43</f>
        <v>INFORMATIKA DAN PERSANDIAN</v>
      </c>
      <c r="P38" s="386"/>
      <c r="Q38" s="386"/>
      <c r="R38" s="386"/>
      <c r="S38" s="51"/>
      <c r="T38" s="45"/>
      <c r="W38" s="232" t="s">
        <v>493</v>
      </c>
    </row>
    <row r="39" spans="1:32" ht="18" customHeight="1" x14ac:dyDescent="0.25">
      <c r="A39" s="93"/>
      <c r="B39" s="51"/>
      <c r="C39" s="51"/>
      <c r="D39" s="51"/>
      <c r="E39" s="51"/>
      <c r="F39" s="51"/>
      <c r="G39" s="51"/>
      <c r="H39" s="51" t="s">
        <v>261</v>
      </c>
      <c r="I39" s="51"/>
      <c r="J39" s="51" t="s">
        <v>251</v>
      </c>
      <c r="K39" s="51"/>
      <c r="L39" s="87"/>
      <c r="M39" s="47"/>
      <c r="N39" s="51"/>
      <c r="O39" s="51"/>
      <c r="P39" s="51"/>
      <c r="Q39" s="51"/>
      <c r="R39" s="51"/>
      <c r="S39" s="51"/>
      <c r="T39" s="45"/>
      <c r="W39" s="235" t="s">
        <v>424</v>
      </c>
    </row>
    <row r="40" spans="1:32" ht="13.5" customHeight="1" x14ac:dyDescent="0.25">
      <c r="A40" s="93"/>
      <c r="B40" s="51"/>
      <c r="C40" s="51"/>
      <c r="D40" s="51"/>
      <c r="E40" s="51"/>
      <c r="F40" s="51"/>
      <c r="G40" s="51"/>
      <c r="H40" s="51" t="s">
        <v>262</v>
      </c>
      <c r="I40" s="51"/>
      <c r="J40" s="86" t="s">
        <v>664</v>
      </c>
      <c r="K40" s="51"/>
      <c r="L40" s="87"/>
      <c r="M40" s="47"/>
      <c r="N40" s="51"/>
      <c r="O40" s="384" t="str">
        <f>H45</f>
        <v>HIDAYATULLAH, SP., M.Si</v>
      </c>
      <c r="P40" s="384"/>
      <c r="Q40" s="384"/>
      <c r="R40" s="384"/>
      <c r="S40" s="51"/>
      <c r="T40" s="45"/>
      <c r="W40" s="232" t="s">
        <v>495</v>
      </c>
    </row>
    <row r="41" spans="1:32" ht="13.5" customHeight="1" x14ac:dyDescent="0.25">
      <c r="A41" s="93"/>
      <c r="B41" s="51"/>
      <c r="C41" s="51"/>
      <c r="D41" s="51"/>
      <c r="E41" s="51"/>
      <c r="F41" s="51"/>
      <c r="G41" s="51"/>
      <c r="H41" s="51" t="s">
        <v>263</v>
      </c>
      <c r="I41" s="51"/>
      <c r="J41" s="51"/>
      <c r="K41" s="51"/>
      <c r="L41" s="87"/>
      <c r="M41" s="47"/>
      <c r="N41" s="51"/>
      <c r="O41" s="385" t="str">
        <f>H46</f>
        <v>Pembina Utama Muda IV/c</v>
      </c>
      <c r="P41" s="385"/>
      <c r="Q41" s="385"/>
      <c r="R41" s="385"/>
      <c r="S41" s="51"/>
      <c r="T41" s="45"/>
      <c r="W41" s="232"/>
    </row>
    <row r="42" spans="1:32" ht="13.5" customHeight="1" x14ac:dyDescent="0.25">
      <c r="A42" s="93"/>
      <c r="B42" s="51"/>
      <c r="C42" s="51"/>
      <c r="D42" s="51"/>
      <c r="E42" s="51"/>
      <c r="F42" s="51"/>
      <c r="G42" s="51"/>
      <c r="H42" s="386" t="s">
        <v>605</v>
      </c>
      <c r="I42" s="386"/>
      <c r="J42" s="386"/>
      <c r="K42" s="51"/>
      <c r="L42" s="87"/>
      <c r="M42" s="73"/>
      <c r="N42" s="72"/>
      <c r="O42" s="393" t="str">
        <f>H47</f>
        <v>Nip. 19730203 200312 1 004</v>
      </c>
      <c r="P42" s="393"/>
      <c r="Q42" s="393"/>
      <c r="R42" s="393"/>
      <c r="S42" s="72"/>
      <c r="T42" s="85"/>
      <c r="W42" s="232" t="s">
        <v>391</v>
      </c>
    </row>
    <row r="43" spans="1:32" ht="13.5" customHeight="1" x14ac:dyDescent="0.25">
      <c r="A43" s="93"/>
      <c r="B43" s="51"/>
      <c r="C43" s="51"/>
      <c r="D43" s="51"/>
      <c r="E43" s="51"/>
      <c r="F43" s="51"/>
      <c r="G43" s="51"/>
      <c r="H43" s="386" t="s">
        <v>453</v>
      </c>
      <c r="I43" s="386"/>
      <c r="J43" s="386"/>
      <c r="K43" s="51"/>
      <c r="L43" s="94" t="s">
        <v>265</v>
      </c>
      <c r="M43" s="59" t="s">
        <v>266</v>
      </c>
      <c r="N43" s="59"/>
      <c r="O43" s="59" t="s">
        <v>118</v>
      </c>
      <c r="P43" s="59"/>
      <c r="Q43" s="59"/>
      <c r="R43" s="59"/>
      <c r="S43" s="59"/>
      <c r="T43" s="16"/>
      <c r="W43" s="232" t="s">
        <v>497</v>
      </c>
    </row>
    <row r="44" spans="1:32" ht="18.75" customHeight="1" x14ac:dyDescent="0.25">
      <c r="A44" s="93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 t="s">
        <v>267</v>
      </c>
      <c r="M44" s="51"/>
      <c r="N44" s="51"/>
      <c r="O44" s="51"/>
      <c r="P44" s="51"/>
      <c r="Q44" s="51"/>
      <c r="R44" s="51"/>
      <c r="S44" s="51"/>
      <c r="W44" s="232"/>
    </row>
    <row r="45" spans="1:32" ht="12" customHeight="1" x14ac:dyDescent="0.25">
      <c r="A45" s="93"/>
      <c r="B45" s="51"/>
      <c r="C45" s="51"/>
      <c r="D45" s="51"/>
      <c r="E45" s="51"/>
      <c r="F45" s="51"/>
      <c r="G45" s="51"/>
      <c r="H45" s="384" t="s">
        <v>450</v>
      </c>
      <c r="I45" s="384"/>
      <c r="J45" s="384"/>
      <c r="K45" s="163"/>
      <c r="L45" s="95" t="s">
        <v>268</v>
      </c>
      <c r="M45" s="51"/>
      <c r="N45" s="51"/>
      <c r="O45" s="51"/>
      <c r="P45" s="51"/>
      <c r="Q45" s="51"/>
      <c r="R45" s="51"/>
      <c r="S45" s="51"/>
      <c r="W45" s="235" t="s">
        <v>498</v>
      </c>
    </row>
    <row r="46" spans="1:32" ht="12" customHeight="1" x14ac:dyDescent="0.25">
      <c r="A46" s="93"/>
      <c r="B46" s="51"/>
      <c r="C46" s="51"/>
      <c r="D46" s="51"/>
      <c r="E46" s="51"/>
      <c r="F46" s="51"/>
      <c r="G46" s="51"/>
      <c r="H46" s="385" t="s">
        <v>624</v>
      </c>
      <c r="I46" s="385"/>
      <c r="J46" s="385"/>
      <c r="K46" s="95"/>
      <c r="L46" s="95" t="s">
        <v>269</v>
      </c>
      <c r="M46" s="51"/>
      <c r="N46" s="51"/>
      <c r="O46" s="51"/>
      <c r="P46" s="51"/>
      <c r="Q46" s="51"/>
      <c r="R46" s="51"/>
      <c r="S46" s="51"/>
      <c r="W46" s="235"/>
    </row>
    <row r="47" spans="1:32" ht="12" customHeight="1" x14ac:dyDescent="0.25">
      <c r="A47" s="93"/>
      <c r="B47" s="51"/>
      <c r="C47" s="51"/>
      <c r="D47" s="51"/>
      <c r="E47" s="51"/>
      <c r="F47" s="51"/>
      <c r="G47" s="51"/>
      <c r="H47" s="385" t="s">
        <v>469</v>
      </c>
      <c r="I47" s="385"/>
      <c r="J47" s="385"/>
      <c r="K47" s="95"/>
      <c r="L47" s="95" t="s">
        <v>270</v>
      </c>
      <c r="M47" s="51"/>
      <c r="N47" s="51"/>
      <c r="O47" s="51"/>
      <c r="P47" s="51"/>
      <c r="Q47" s="51"/>
      <c r="R47" s="51"/>
      <c r="S47" s="51"/>
      <c r="W47" s="235"/>
    </row>
    <row r="48" spans="1:32" x14ac:dyDescent="0.25">
      <c r="A48" s="93"/>
      <c r="B48" s="51"/>
      <c r="C48" s="51"/>
      <c r="D48" s="51"/>
      <c r="E48" s="51"/>
      <c r="F48" s="51"/>
      <c r="G48" s="51"/>
      <c r="H48" s="51"/>
      <c r="I48" s="51"/>
      <c r="J48" s="51"/>
      <c r="K48" s="51"/>
      <c r="W48" s="233" t="s">
        <v>500</v>
      </c>
    </row>
    <row r="49" spans="1:23" x14ac:dyDescent="0.25">
      <c r="A49" s="93"/>
      <c r="B49" s="51"/>
      <c r="C49" s="51"/>
      <c r="D49" s="51"/>
      <c r="E49" s="51"/>
      <c r="F49" s="51"/>
      <c r="G49" s="51"/>
      <c r="H49" s="51"/>
      <c r="I49" s="51"/>
      <c r="J49" s="51"/>
      <c r="K49" s="51"/>
      <c r="W49" s="235" t="s">
        <v>501</v>
      </c>
    </row>
    <row r="50" spans="1:23" x14ac:dyDescent="0.25">
      <c r="A50" s="93"/>
      <c r="B50" s="51"/>
      <c r="C50" s="51"/>
      <c r="D50" s="51"/>
      <c r="E50" s="51"/>
      <c r="F50" s="51"/>
      <c r="G50" s="51"/>
      <c r="H50" s="51"/>
      <c r="I50" s="51"/>
      <c r="J50" s="51"/>
      <c r="K50" s="51"/>
      <c r="W50" s="233" t="s">
        <v>502</v>
      </c>
    </row>
    <row r="51" spans="1:23" x14ac:dyDescent="0.25">
      <c r="A51" s="93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391" t="s">
        <v>271</v>
      </c>
      <c r="O51" s="391"/>
      <c r="P51" s="391"/>
      <c r="Q51" s="51"/>
      <c r="R51" s="391" t="s">
        <v>272</v>
      </c>
      <c r="S51" s="391"/>
      <c r="T51" s="391"/>
      <c r="U51" s="96"/>
      <c r="W51" s="235" t="s">
        <v>503</v>
      </c>
    </row>
    <row r="52" spans="1:23" x14ac:dyDescent="0.25">
      <c r="A52" s="93"/>
      <c r="B52" s="51"/>
      <c r="C52" s="51"/>
      <c r="D52" s="51"/>
      <c r="E52" s="51"/>
      <c r="F52" s="51"/>
      <c r="G52" s="51"/>
      <c r="H52" s="51"/>
      <c r="I52" s="67" t="s">
        <v>125</v>
      </c>
      <c r="J52" s="51"/>
      <c r="K52" s="51"/>
      <c r="L52" s="51"/>
      <c r="M52" s="51"/>
      <c r="N52" s="392" t="s">
        <v>273</v>
      </c>
      <c r="O52" s="392"/>
      <c r="P52" s="392"/>
      <c r="Q52" s="51"/>
      <c r="R52" s="391" t="s">
        <v>274</v>
      </c>
      <c r="S52" s="391"/>
      <c r="T52" s="391"/>
      <c r="U52" s="96"/>
      <c r="W52" s="233" t="s">
        <v>599</v>
      </c>
    </row>
    <row r="53" spans="1:23" x14ac:dyDescent="0.25">
      <c r="A53" s="93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Q53" s="51"/>
      <c r="R53" s="28"/>
      <c r="S53" s="28"/>
      <c r="T53" s="28"/>
      <c r="U53" s="28"/>
      <c r="W53" s="233" t="s">
        <v>507</v>
      </c>
    </row>
    <row r="54" spans="1:23" x14ac:dyDescent="0.25">
      <c r="A54" s="93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397" t="s">
        <v>275</v>
      </c>
      <c r="O54" s="397"/>
      <c r="P54" s="397"/>
      <c r="Q54" s="51"/>
      <c r="R54" s="397" t="s">
        <v>276</v>
      </c>
      <c r="S54" s="397"/>
      <c r="T54" s="397"/>
      <c r="U54" s="265"/>
      <c r="W54" s="233" t="s">
        <v>594</v>
      </c>
    </row>
    <row r="55" spans="1:23" x14ac:dyDescent="0.25">
      <c r="A55" s="93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390" t="s">
        <v>277</v>
      </c>
      <c r="O55" s="390"/>
      <c r="P55" s="390"/>
      <c r="Q55" s="51"/>
      <c r="R55" s="390" t="s">
        <v>278</v>
      </c>
      <c r="S55" s="390"/>
      <c r="T55" s="390"/>
      <c r="U55" s="266"/>
      <c r="W55" s="233" t="s">
        <v>595</v>
      </c>
    </row>
    <row r="56" spans="1:23" x14ac:dyDescent="0.25">
      <c r="A56" s="93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W56" s="233" t="s">
        <v>596</v>
      </c>
    </row>
    <row r="57" spans="1:23" x14ac:dyDescent="0.2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W57" s="233" t="s">
        <v>513</v>
      </c>
    </row>
    <row r="58" spans="1:23" x14ac:dyDescent="0.2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W58" s="233" t="s">
        <v>514</v>
      </c>
    </row>
    <row r="59" spans="1:23" x14ac:dyDescent="0.2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W59" s="237" t="s">
        <v>515</v>
      </c>
    </row>
    <row r="60" spans="1:23" x14ac:dyDescent="0.2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W60" s="237"/>
    </row>
    <row r="61" spans="1:23" x14ac:dyDescent="0.2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W61" s="237" t="s">
        <v>517</v>
      </c>
    </row>
    <row r="62" spans="1:23" x14ac:dyDescent="0.2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W62" s="237"/>
    </row>
    <row r="63" spans="1:23" x14ac:dyDescent="0.2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W63" s="233" t="s">
        <v>518</v>
      </c>
    </row>
    <row r="64" spans="1:23" x14ac:dyDescent="0.2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W64" s="233" t="s">
        <v>520</v>
      </c>
    </row>
    <row r="65" spans="1:23" x14ac:dyDescent="0.2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W65" s="233" t="s">
        <v>521</v>
      </c>
    </row>
    <row r="66" spans="1:23" x14ac:dyDescent="0.2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W66" s="237" t="s">
        <v>597</v>
      </c>
    </row>
    <row r="67" spans="1:23" x14ac:dyDescent="0.2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W67" s="237"/>
    </row>
    <row r="68" spans="1:23" x14ac:dyDescent="0.2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W68" s="233" t="s">
        <v>524</v>
      </c>
    </row>
    <row r="69" spans="1:23" x14ac:dyDescent="0.2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W69" s="233" t="s">
        <v>525</v>
      </c>
    </row>
    <row r="70" spans="1:23" x14ac:dyDescent="0.2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</row>
    <row r="71" spans="1:23" x14ac:dyDescent="0.2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</row>
    <row r="72" spans="1:23" x14ac:dyDescent="0.2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</row>
    <row r="73" spans="1:23" x14ac:dyDescent="0.2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</row>
    <row r="74" spans="1:23" x14ac:dyDescent="0.2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</row>
    <row r="75" spans="1:23" x14ac:dyDescent="0.2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</row>
    <row r="76" spans="1:23" x14ac:dyDescent="0.2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</row>
    <row r="77" spans="1:23" x14ac:dyDescent="0.2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</row>
    <row r="78" spans="1:23" x14ac:dyDescent="0.2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</row>
    <row r="79" spans="1:23" x14ac:dyDescent="0.2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</row>
    <row r="80" spans="1:23" x14ac:dyDescent="0.2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</row>
    <row r="81" spans="1:19" x14ac:dyDescent="0.2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</row>
    <row r="82" spans="1:19" x14ac:dyDescent="0.2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</row>
    <row r="83" spans="1:19" x14ac:dyDescent="0.2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</row>
    <row r="84" spans="1:19" x14ac:dyDescent="0.2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</row>
    <row r="85" spans="1:19" x14ac:dyDescent="0.2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</row>
    <row r="86" spans="1:19" x14ac:dyDescent="0.2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</row>
    <row r="87" spans="1:19" x14ac:dyDescent="0.2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</row>
    <row r="88" spans="1:19" x14ac:dyDescent="0.2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</row>
    <row r="89" spans="1:19" x14ac:dyDescent="0.2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</row>
    <row r="90" spans="1:19" x14ac:dyDescent="0.2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</row>
    <row r="91" spans="1:19" x14ac:dyDescent="0.2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</row>
    <row r="92" spans="1:19" x14ac:dyDescent="0.2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</row>
    <row r="93" spans="1:19" x14ac:dyDescent="0.2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</row>
  </sheetData>
  <mergeCells count="49">
    <mergeCell ref="W13:Z13"/>
    <mergeCell ref="W14:Z14"/>
    <mergeCell ref="W15:Z15"/>
    <mergeCell ref="N17:P17"/>
    <mergeCell ref="R17:T17"/>
    <mergeCell ref="N16:P16"/>
    <mergeCell ref="R16:T16"/>
    <mergeCell ref="C1:I2"/>
    <mergeCell ref="Q1:R2"/>
    <mergeCell ref="S1:S2"/>
    <mergeCell ref="C3:I5"/>
    <mergeCell ref="Q3:S4"/>
    <mergeCell ref="C6:I8"/>
    <mergeCell ref="Q6:R8"/>
    <mergeCell ref="S6:T8"/>
    <mergeCell ref="C9:I9"/>
    <mergeCell ref="Q11:T11"/>
    <mergeCell ref="H43:J43"/>
    <mergeCell ref="N54:P54"/>
    <mergeCell ref="R54:T54"/>
    <mergeCell ref="Q12:T12"/>
    <mergeCell ref="A13:J14"/>
    <mergeCell ref="Q13:T13"/>
    <mergeCell ref="M36:N36"/>
    <mergeCell ref="O37:R37"/>
    <mergeCell ref="N19:P19"/>
    <mergeCell ref="R19:T19"/>
    <mergeCell ref="N20:P20"/>
    <mergeCell ref="R20:T20"/>
    <mergeCell ref="B30:D30"/>
    <mergeCell ref="E30:G30"/>
    <mergeCell ref="H30:I30"/>
    <mergeCell ref="E31:G31"/>
    <mergeCell ref="O40:R40"/>
    <mergeCell ref="O41:R41"/>
    <mergeCell ref="O38:R38"/>
    <mergeCell ref="E32:G32"/>
    <mergeCell ref="N55:P55"/>
    <mergeCell ref="R55:T55"/>
    <mergeCell ref="H45:J45"/>
    <mergeCell ref="H46:J46"/>
    <mergeCell ref="H47:J47"/>
    <mergeCell ref="N51:P51"/>
    <mergeCell ref="R51:T51"/>
    <mergeCell ref="N52:P52"/>
    <mergeCell ref="R52:T52"/>
    <mergeCell ref="H42:J42"/>
    <mergeCell ref="O42:R42"/>
    <mergeCell ref="E33:G33"/>
  </mergeCells>
  <pageMargins left="0.35433070866141736" right="0.70866141732283472" top="0.35433070866141736" bottom="0.15748031496062992" header="0.31496062992125984" footer="0.31496062992125984"/>
  <pageSetup paperSize="5" scale="95" orientation="landscape" horizontalDpi="4294967293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93"/>
  <sheetViews>
    <sheetView topLeftCell="C11" workbookViewId="0">
      <selection activeCell="O21" sqref="O21"/>
    </sheetView>
  </sheetViews>
  <sheetFormatPr defaultRowHeight="15" x14ac:dyDescent="0.25"/>
  <cols>
    <col min="1" max="1" width="3.5703125" customWidth="1"/>
    <col min="5" max="5" width="8.7109375" customWidth="1"/>
    <col min="6" max="6" width="3.140625" customWidth="1"/>
    <col min="7" max="7" width="9.7109375" customWidth="1"/>
    <col min="10" max="10" width="10.85546875" customWidth="1"/>
    <col min="11" max="11" width="2.85546875" customWidth="1"/>
    <col min="12" max="12" width="3.140625" customWidth="1"/>
    <col min="13" max="13" width="8.28515625" customWidth="1"/>
    <col min="20" max="21" width="10.28515625" customWidth="1"/>
  </cols>
  <sheetData>
    <row r="1" spans="1:27" ht="10.5" customHeight="1" x14ac:dyDescent="0.25">
      <c r="C1" s="424" t="s">
        <v>114</v>
      </c>
      <c r="D1" s="424"/>
      <c r="E1" s="424"/>
      <c r="F1" s="424"/>
      <c r="G1" s="424"/>
      <c r="H1" s="424"/>
      <c r="I1" s="424"/>
      <c r="J1" s="39"/>
      <c r="L1" s="1"/>
      <c r="M1" s="40"/>
      <c r="N1" s="41"/>
      <c r="O1" s="41"/>
      <c r="P1" s="42"/>
      <c r="Q1" s="425" t="s">
        <v>191</v>
      </c>
      <c r="R1" s="426"/>
      <c r="S1" s="427" t="s">
        <v>192</v>
      </c>
      <c r="T1" s="42"/>
    </row>
    <row r="2" spans="1:27" ht="8.25" customHeight="1" x14ac:dyDescent="0.25">
      <c r="C2" s="424"/>
      <c r="D2" s="424"/>
      <c r="E2" s="424"/>
      <c r="F2" s="424"/>
      <c r="G2" s="424"/>
      <c r="H2" s="424"/>
      <c r="I2" s="424"/>
      <c r="J2" s="39"/>
      <c r="L2" s="43"/>
      <c r="M2" s="44"/>
      <c r="P2" s="45"/>
      <c r="Q2" s="417"/>
      <c r="R2" s="418"/>
      <c r="S2" s="428"/>
      <c r="T2" s="45"/>
    </row>
    <row r="3" spans="1:27" ht="8.25" customHeight="1" x14ac:dyDescent="0.25">
      <c r="C3" s="429" t="s">
        <v>449</v>
      </c>
      <c r="D3" s="429"/>
      <c r="E3" s="429"/>
      <c r="F3" s="429"/>
      <c r="G3" s="429"/>
      <c r="H3" s="429"/>
      <c r="I3" s="429"/>
      <c r="J3" s="39"/>
      <c r="L3" s="43"/>
      <c r="M3" s="44"/>
      <c r="P3" s="45"/>
      <c r="Q3" s="417" t="s">
        <v>193</v>
      </c>
      <c r="R3" s="418"/>
      <c r="S3" s="418"/>
      <c r="T3" s="45"/>
    </row>
    <row r="4" spans="1:27" ht="5.25" customHeight="1" x14ac:dyDescent="0.25">
      <c r="C4" s="429"/>
      <c r="D4" s="429"/>
      <c r="E4" s="429"/>
      <c r="F4" s="429"/>
      <c r="G4" s="429"/>
      <c r="H4" s="429"/>
      <c r="I4" s="429"/>
      <c r="J4" s="46"/>
      <c r="L4" s="43"/>
      <c r="M4" s="44"/>
      <c r="P4" s="45"/>
      <c r="Q4" s="417"/>
      <c r="R4" s="418"/>
      <c r="S4" s="418"/>
      <c r="T4" s="45"/>
    </row>
    <row r="5" spans="1:27" ht="12.75" customHeight="1" x14ac:dyDescent="0.25">
      <c r="C5" s="429"/>
      <c r="D5" s="429"/>
      <c r="E5" s="429"/>
      <c r="F5" s="429"/>
      <c r="G5" s="429"/>
      <c r="H5" s="429"/>
      <c r="I5" s="429"/>
      <c r="J5" s="38"/>
      <c r="L5" s="43"/>
      <c r="M5" s="44"/>
      <c r="P5" s="45"/>
      <c r="Q5" s="47" t="s">
        <v>194</v>
      </c>
      <c r="S5" s="164" t="str">
        <f>G28</f>
        <v>18/12/2022</v>
      </c>
      <c r="T5" s="45"/>
      <c r="X5" s="67"/>
    </row>
    <row r="6" spans="1:27" ht="3.75" customHeight="1" x14ac:dyDescent="0.25">
      <c r="C6" s="437" t="s">
        <v>196</v>
      </c>
      <c r="D6" s="437"/>
      <c r="E6" s="437"/>
      <c r="F6" s="437"/>
      <c r="G6" s="437"/>
      <c r="H6" s="437"/>
      <c r="I6" s="437"/>
      <c r="L6" s="43"/>
      <c r="M6" s="44"/>
      <c r="P6" s="45"/>
      <c r="Q6" s="417" t="s">
        <v>195</v>
      </c>
      <c r="R6" s="418"/>
      <c r="S6" s="419" t="s">
        <v>451</v>
      </c>
      <c r="T6" s="420"/>
      <c r="U6" s="269"/>
    </row>
    <row r="7" spans="1:27" ht="3" customHeight="1" x14ac:dyDescent="0.25">
      <c r="C7" s="437"/>
      <c r="D7" s="437"/>
      <c r="E7" s="437"/>
      <c r="F7" s="437"/>
      <c r="G7" s="437"/>
      <c r="H7" s="437"/>
      <c r="I7" s="437"/>
      <c r="L7" s="43"/>
      <c r="M7" s="44"/>
      <c r="P7" s="45"/>
      <c r="Q7" s="417"/>
      <c r="R7" s="418"/>
      <c r="S7" s="419"/>
      <c r="T7" s="420"/>
      <c r="U7" s="269"/>
    </row>
    <row r="8" spans="1:27" ht="7.5" customHeight="1" x14ac:dyDescent="0.25">
      <c r="C8" s="437"/>
      <c r="D8" s="437"/>
      <c r="E8" s="437"/>
      <c r="F8" s="437"/>
      <c r="G8" s="437"/>
      <c r="H8" s="437"/>
      <c r="I8" s="437"/>
      <c r="L8" s="43"/>
      <c r="M8" s="44"/>
      <c r="P8" s="45"/>
      <c r="Q8" s="417"/>
      <c r="R8" s="418"/>
      <c r="S8" s="419"/>
      <c r="T8" s="420"/>
      <c r="U8" s="269"/>
    </row>
    <row r="9" spans="1:27" ht="13.5" customHeight="1" thickBot="1" x14ac:dyDescent="0.3">
      <c r="A9" s="49"/>
      <c r="B9" s="49"/>
      <c r="C9" s="421"/>
      <c r="D9" s="421"/>
      <c r="E9" s="421"/>
      <c r="F9" s="421"/>
      <c r="G9" s="421"/>
      <c r="H9" s="421"/>
      <c r="I9" s="421"/>
      <c r="J9" s="50"/>
      <c r="L9" s="43"/>
      <c r="M9" s="44"/>
      <c r="P9" s="45"/>
      <c r="Q9" s="47"/>
      <c r="S9" s="51"/>
      <c r="T9" s="45"/>
      <c r="W9" s="261" t="s">
        <v>618</v>
      </c>
    </row>
    <row r="10" spans="1:27" ht="12.75" customHeight="1" thickTop="1" x14ac:dyDescent="0.25">
      <c r="H10" s="51"/>
      <c r="I10" s="51"/>
      <c r="L10" s="43"/>
      <c r="M10" s="44"/>
      <c r="P10" s="45"/>
      <c r="Q10" s="44"/>
      <c r="T10" s="45"/>
      <c r="W10" s="51" t="s">
        <v>384</v>
      </c>
      <c r="X10" s="129"/>
    </row>
    <row r="11" spans="1:27" ht="12" customHeight="1" x14ac:dyDescent="0.25">
      <c r="H11" s="51" t="s">
        <v>198</v>
      </c>
      <c r="I11" s="51" t="s">
        <v>118</v>
      </c>
      <c r="L11" s="43"/>
      <c r="M11" s="44"/>
      <c r="P11" s="45"/>
      <c r="Q11" s="422" t="str">
        <f>H45</f>
        <v>HIDAYATULLAH, SP., M.Si</v>
      </c>
      <c r="R11" s="384"/>
      <c r="S11" s="384"/>
      <c r="T11" s="423"/>
      <c r="U11" s="267"/>
      <c r="W11" s="51" t="s">
        <v>542</v>
      </c>
      <c r="X11" s="51"/>
    </row>
    <row r="12" spans="1:27" ht="12" customHeight="1" x14ac:dyDescent="0.25">
      <c r="H12" s="51" t="s">
        <v>200</v>
      </c>
      <c r="I12" s="51" t="s">
        <v>118</v>
      </c>
      <c r="L12" s="54"/>
      <c r="M12" s="44"/>
      <c r="P12" s="45"/>
      <c r="Q12" s="398" t="str">
        <f>H46</f>
        <v>Pembina Utama Muda IV/c</v>
      </c>
      <c r="R12" s="385"/>
      <c r="S12" s="385"/>
      <c r="T12" s="399"/>
      <c r="U12" s="268"/>
      <c r="W12" s="232" t="s">
        <v>543</v>
      </c>
      <c r="X12" s="51"/>
    </row>
    <row r="13" spans="1:27" ht="12" customHeight="1" x14ac:dyDescent="0.25">
      <c r="A13" s="400" t="s">
        <v>202</v>
      </c>
      <c r="B13" s="400"/>
      <c r="C13" s="400"/>
      <c r="D13" s="400"/>
      <c r="E13" s="400"/>
      <c r="F13" s="400"/>
      <c r="G13" s="400"/>
      <c r="H13" s="400"/>
      <c r="I13" s="400"/>
      <c r="J13" s="400"/>
      <c r="L13" s="54"/>
      <c r="M13" s="44"/>
      <c r="P13" s="45"/>
      <c r="Q13" s="402" t="str">
        <f>H47</f>
        <v>Nip. 19730203 200312 1 004</v>
      </c>
      <c r="R13" s="393"/>
      <c r="S13" s="393"/>
      <c r="T13" s="403"/>
      <c r="U13" s="268"/>
      <c r="W13" s="232" t="s">
        <v>540</v>
      </c>
    </row>
    <row r="14" spans="1:27" ht="13.5" customHeight="1" x14ac:dyDescent="0.25">
      <c r="A14" s="401"/>
      <c r="B14" s="401"/>
      <c r="C14" s="401"/>
      <c r="D14" s="401"/>
      <c r="E14" s="401"/>
      <c r="F14" s="401"/>
      <c r="G14" s="401"/>
      <c r="H14" s="401"/>
      <c r="I14" s="401"/>
      <c r="J14" s="401"/>
      <c r="K14" s="51"/>
      <c r="L14" s="55" t="s">
        <v>203</v>
      </c>
      <c r="M14" s="56" t="s">
        <v>204</v>
      </c>
      <c r="N14" s="57"/>
      <c r="O14" s="56" t="str">
        <f>G26</f>
        <v>Jakarta</v>
      </c>
      <c r="P14" s="56"/>
      <c r="Q14" s="53" t="s">
        <v>205</v>
      </c>
      <c r="R14" s="56"/>
      <c r="S14" s="56" t="str">
        <f>O14</f>
        <v>Jakarta</v>
      </c>
      <c r="T14" s="42"/>
      <c r="W14" s="51" t="s">
        <v>541</v>
      </c>
    </row>
    <row r="15" spans="1:27" x14ac:dyDescent="0.25">
      <c r="A15" s="55" t="s">
        <v>14</v>
      </c>
      <c r="B15" s="58" t="s">
        <v>206</v>
      </c>
      <c r="C15" s="59"/>
      <c r="D15" s="59"/>
      <c r="E15" s="59"/>
      <c r="F15" s="162" t="str">
        <f>SPPD1!F15</f>
        <v xml:space="preserve"> KEPALA DINAS KOMUNIKASI, INFORMATIKA DAN PERSANDIAN</v>
      </c>
      <c r="G15" s="120"/>
      <c r="H15" s="61"/>
      <c r="I15" s="59"/>
      <c r="J15" s="62"/>
      <c r="K15" s="51"/>
      <c r="L15" s="63"/>
      <c r="M15" s="51" t="s">
        <v>207</v>
      </c>
      <c r="N15" s="64"/>
      <c r="O15" s="48" t="str">
        <f>S5</f>
        <v>18/12/2022</v>
      </c>
      <c r="P15" s="51"/>
      <c r="Q15" s="47" t="s">
        <v>208</v>
      </c>
      <c r="R15" s="51"/>
      <c r="S15" s="48" t="str">
        <f>G29</f>
        <v>18/12/2022</v>
      </c>
      <c r="T15" s="45"/>
      <c r="W15" s="67" t="s">
        <v>555</v>
      </c>
      <c r="X15" s="100"/>
    </row>
    <row r="16" spans="1:27" x14ac:dyDescent="0.25">
      <c r="A16" s="65" t="s">
        <v>18</v>
      </c>
      <c r="B16" s="58" t="s">
        <v>373</v>
      </c>
      <c r="C16" s="59"/>
      <c r="D16" s="56"/>
      <c r="E16" s="59"/>
      <c r="F16" s="52" t="s">
        <v>210</v>
      </c>
      <c r="G16" s="434" t="s">
        <v>597</v>
      </c>
      <c r="H16" s="434"/>
      <c r="I16" s="434"/>
      <c r="J16" s="434"/>
      <c r="K16" s="51"/>
      <c r="L16" s="63"/>
      <c r="M16" s="51" t="s">
        <v>211</v>
      </c>
      <c r="N16" s="391"/>
      <c r="O16" s="391"/>
      <c r="P16" s="391"/>
      <c r="Q16" s="66" t="s">
        <v>228</v>
      </c>
      <c r="R16" s="391"/>
      <c r="S16" s="391"/>
      <c r="T16" s="433"/>
      <c r="U16" s="96"/>
      <c r="W16" s="128" t="s">
        <v>556</v>
      </c>
      <c r="X16" s="128"/>
      <c r="Y16" s="130"/>
      <c r="Z16" s="130"/>
      <c r="AA16" s="131"/>
    </row>
    <row r="17" spans="1:27" ht="14.25" customHeight="1" x14ac:dyDescent="0.25">
      <c r="A17" s="55" t="s">
        <v>22</v>
      </c>
      <c r="B17" s="51" t="s">
        <v>213</v>
      </c>
      <c r="C17" s="51"/>
      <c r="D17" s="56"/>
      <c r="E17" s="51"/>
      <c r="F17" s="53" t="s">
        <v>214</v>
      </c>
      <c r="G17" s="435" t="s">
        <v>630</v>
      </c>
      <c r="H17" s="435"/>
      <c r="I17" s="435"/>
      <c r="J17" s="68"/>
      <c r="K17" s="51"/>
      <c r="L17" s="43"/>
      <c r="N17" s="392"/>
      <c r="O17" s="392"/>
      <c r="P17" s="392"/>
      <c r="Q17" s="69"/>
      <c r="R17" s="392"/>
      <c r="S17" s="392"/>
      <c r="T17" s="432"/>
      <c r="U17" s="270"/>
      <c r="W17" s="67" t="s">
        <v>486</v>
      </c>
      <c r="X17" s="51"/>
      <c r="AA17" s="67"/>
    </row>
    <row r="18" spans="1:27" ht="14.25" customHeight="1" x14ac:dyDescent="0.25">
      <c r="A18" s="63"/>
      <c r="B18" s="51" t="s">
        <v>215</v>
      </c>
      <c r="C18" s="51"/>
      <c r="D18" s="51"/>
      <c r="E18" s="51"/>
      <c r="F18" s="47" t="s">
        <v>216</v>
      </c>
      <c r="G18" s="435" t="s">
        <v>628</v>
      </c>
      <c r="H18" s="435"/>
      <c r="I18" s="435"/>
      <c r="J18" s="436"/>
      <c r="K18" s="260"/>
      <c r="L18" s="260"/>
      <c r="M18" s="259"/>
      <c r="Q18" s="69"/>
      <c r="T18" s="45"/>
      <c r="W18" s="51" t="s">
        <v>573</v>
      </c>
      <c r="AA18" s="67"/>
    </row>
    <row r="19" spans="1:27" ht="14.25" customHeight="1" x14ac:dyDescent="0.25">
      <c r="A19" s="63"/>
      <c r="B19" s="47" t="s">
        <v>217</v>
      </c>
      <c r="C19" s="51"/>
      <c r="D19" s="51"/>
      <c r="E19" s="51"/>
      <c r="F19" s="47" t="s">
        <v>218</v>
      </c>
      <c r="G19" s="95"/>
      <c r="H19" s="51"/>
      <c r="I19" s="51"/>
      <c r="J19" s="70"/>
      <c r="K19" s="51"/>
      <c r="L19" s="63"/>
      <c r="M19" s="51"/>
      <c r="N19" s="397"/>
      <c r="O19" s="397"/>
      <c r="P19" s="397"/>
      <c r="Q19" s="69"/>
      <c r="R19" s="397"/>
      <c r="S19" s="397"/>
      <c r="T19" s="407"/>
      <c r="U19" s="265"/>
      <c r="W19" s="247" t="s">
        <v>568</v>
      </c>
      <c r="X19" s="132"/>
      <c r="Y19" s="128"/>
      <c r="Z19" s="128"/>
    </row>
    <row r="20" spans="1:27" ht="14.25" customHeight="1" x14ac:dyDescent="0.25">
      <c r="A20" s="71"/>
      <c r="B20" s="72"/>
      <c r="C20" s="72"/>
      <c r="D20" s="72"/>
      <c r="E20" s="72"/>
      <c r="F20" s="73"/>
      <c r="G20" s="72"/>
      <c r="H20" s="72"/>
      <c r="I20" s="72"/>
      <c r="J20" s="74"/>
      <c r="K20" s="51"/>
      <c r="L20" s="71"/>
      <c r="M20" s="72" t="s">
        <v>220</v>
      </c>
      <c r="N20" s="390"/>
      <c r="O20" s="390"/>
      <c r="P20" s="390"/>
      <c r="Q20" s="75" t="s">
        <v>236</v>
      </c>
      <c r="R20" s="408"/>
      <c r="S20" s="408"/>
      <c r="T20" s="409"/>
      <c r="U20" s="266"/>
      <c r="W20" s="248" t="s">
        <v>515</v>
      </c>
      <c r="X20" s="51"/>
    </row>
    <row r="21" spans="1:27" ht="14.25" customHeight="1" x14ac:dyDescent="0.25">
      <c r="A21" s="63" t="s">
        <v>37</v>
      </c>
      <c r="B21" s="51" t="s">
        <v>222</v>
      </c>
      <c r="C21" s="51"/>
      <c r="D21" s="51"/>
      <c r="E21" s="51"/>
      <c r="F21" s="122"/>
      <c r="G21" s="121" t="str">
        <f>SPPD1!G21</f>
        <v xml:space="preserve">Konsultasi terkait Kerja Sama Penerapan </v>
      </c>
      <c r="H21" s="24"/>
      <c r="I21" s="24"/>
      <c r="J21" s="124"/>
      <c r="K21" s="51"/>
      <c r="L21" s="55" t="s">
        <v>223</v>
      </c>
      <c r="M21" s="56" t="s">
        <v>224</v>
      </c>
      <c r="N21" s="56"/>
      <c r="O21" s="56" t="s">
        <v>118</v>
      </c>
      <c r="P21" s="56"/>
      <c r="Q21" s="53" t="s">
        <v>225</v>
      </c>
      <c r="R21" s="56"/>
      <c r="S21" s="56" t="s">
        <v>118</v>
      </c>
      <c r="T21" s="42"/>
      <c r="W21" s="247" t="s">
        <v>391</v>
      </c>
      <c r="X21" s="51"/>
    </row>
    <row r="22" spans="1:27" ht="14.25" customHeight="1" x14ac:dyDescent="0.25">
      <c r="A22" s="63"/>
      <c r="B22" s="51"/>
      <c r="C22" s="51"/>
      <c r="D22" s="51"/>
      <c r="E22" s="51"/>
      <c r="F22" s="122"/>
      <c r="G22" s="121" t="str">
        <f>SPPD1!G22</f>
        <v>Sertifikat Elektronik</v>
      </c>
      <c r="H22" s="24"/>
      <c r="I22" s="24"/>
      <c r="J22" s="125"/>
      <c r="K22" s="51"/>
      <c r="L22" s="63"/>
      <c r="M22" s="51" t="s">
        <v>227</v>
      </c>
      <c r="N22" s="51"/>
      <c r="O22" s="51" t="s">
        <v>118</v>
      </c>
      <c r="P22" s="51"/>
      <c r="Q22" s="47" t="s">
        <v>227</v>
      </c>
      <c r="R22" s="51"/>
      <c r="S22" s="51" t="s">
        <v>118</v>
      </c>
      <c r="T22" s="45"/>
      <c r="W22" s="233" t="s">
        <v>496</v>
      </c>
      <c r="X22" s="128"/>
      <c r="Y22" s="128"/>
      <c r="Z22" s="128"/>
    </row>
    <row r="23" spans="1:27" ht="14.25" customHeight="1" x14ac:dyDescent="0.25">
      <c r="A23" s="63"/>
      <c r="B23" s="51"/>
      <c r="C23" s="51"/>
      <c r="D23" s="51"/>
      <c r="E23" s="51"/>
      <c r="F23" s="123"/>
      <c r="G23" s="121"/>
      <c r="H23" s="24"/>
      <c r="I23" s="24"/>
      <c r="J23" s="126"/>
      <c r="K23" s="51"/>
      <c r="L23" s="63"/>
      <c r="M23" s="51" t="s">
        <v>211</v>
      </c>
      <c r="N23" s="51"/>
      <c r="O23" s="51" t="s">
        <v>118</v>
      </c>
      <c r="P23" s="51"/>
      <c r="Q23" s="47" t="s">
        <v>228</v>
      </c>
      <c r="R23" s="51"/>
      <c r="S23" s="51" t="s">
        <v>118</v>
      </c>
      <c r="T23" s="45"/>
      <c r="W23" s="233" t="s">
        <v>516</v>
      </c>
      <c r="X23" s="51"/>
    </row>
    <row r="24" spans="1:27" ht="14.25" customHeight="1" x14ac:dyDescent="0.25">
      <c r="A24" s="65" t="s">
        <v>48</v>
      </c>
      <c r="B24" s="59" t="s">
        <v>229</v>
      </c>
      <c r="C24" s="59"/>
      <c r="D24" s="59"/>
      <c r="E24" s="59"/>
      <c r="F24" s="52"/>
      <c r="G24" s="84" t="str">
        <f>SPPD1!G24</f>
        <v>Pesawat</v>
      </c>
      <c r="H24" s="59"/>
      <c r="I24" s="59"/>
      <c r="J24" s="62"/>
      <c r="K24" s="51"/>
      <c r="L24" s="43"/>
      <c r="Q24" s="44"/>
      <c r="T24" s="45"/>
      <c r="W24" s="233" t="s">
        <v>614</v>
      </c>
      <c r="X24" s="19"/>
    </row>
    <row r="25" spans="1:27" ht="14.25" customHeight="1" x14ac:dyDescent="0.25">
      <c r="A25" s="55" t="s">
        <v>231</v>
      </c>
      <c r="B25" s="56" t="s">
        <v>232</v>
      </c>
      <c r="C25" s="56"/>
      <c r="D25" s="56"/>
      <c r="E25" s="56"/>
      <c r="F25" s="53" t="s">
        <v>233</v>
      </c>
      <c r="G25" s="56" t="s">
        <v>251</v>
      </c>
      <c r="H25" s="56"/>
      <c r="I25" s="56"/>
      <c r="J25" s="68"/>
      <c r="K25" s="51"/>
      <c r="L25" s="43"/>
      <c r="M25" s="51"/>
      <c r="N25" s="51"/>
      <c r="O25" s="51"/>
      <c r="P25" s="51"/>
      <c r="Q25" s="47"/>
      <c r="R25" s="51"/>
      <c r="S25" s="51"/>
      <c r="T25" s="45"/>
      <c r="W25" s="233" t="s">
        <v>478</v>
      </c>
      <c r="X25" s="128"/>
      <c r="Y25" s="128"/>
      <c r="Z25" s="128"/>
      <c r="AA25" s="128"/>
    </row>
    <row r="26" spans="1:27" ht="14.25" customHeight="1" x14ac:dyDescent="0.25">
      <c r="A26" s="71"/>
      <c r="B26" s="72" t="s">
        <v>234</v>
      </c>
      <c r="C26" s="72"/>
      <c r="D26" s="72"/>
      <c r="E26" s="72"/>
      <c r="F26" s="73" t="s">
        <v>235</v>
      </c>
      <c r="G26" s="72" t="str">
        <f>SPPD1!G26</f>
        <v>Jakarta</v>
      </c>
      <c r="H26" s="72"/>
      <c r="I26" s="72"/>
      <c r="J26" s="74"/>
      <c r="K26" s="51"/>
      <c r="L26" s="71"/>
      <c r="M26" s="72" t="s">
        <v>236</v>
      </c>
      <c r="N26" s="72"/>
      <c r="O26" s="72"/>
      <c r="P26" s="72"/>
      <c r="Q26" s="73" t="s">
        <v>236</v>
      </c>
      <c r="R26" s="72"/>
      <c r="S26" s="72"/>
      <c r="T26" s="85"/>
      <c r="W26" s="233" t="s">
        <v>526</v>
      </c>
      <c r="X26" s="51"/>
    </row>
    <row r="27" spans="1:27" ht="14.25" customHeight="1" x14ac:dyDescent="0.25">
      <c r="A27" s="55" t="s">
        <v>27</v>
      </c>
      <c r="B27" s="56" t="s">
        <v>238</v>
      </c>
      <c r="C27" s="56"/>
      <c r="D27" s="56"/>
      <c r="E27" s="56"/>
      <c r="F27" s="53" t="s">
        <v>214</v>
      </c>
      <c r="G27" s="56" t="str">
        <f>SPPD1!G27</f>
        <v>4 (Satu) Hari</v>
      </c>
      <c r="H27" s="56"/>
      <c r="I27" s="56"/>
      <c r="J27" s="68"/>
      <c r="K27" s="51"/>
      <c r="L27" s="55" t="s">
        <v>239</v>
      </c>
      <c r="M27" s="53" t="s">
        <v>224</v>
      </c>
      <c r="N27" s="56"/>
      <c r="O27" s="56" t="s">
        <v>118</v>
      </c>
      <c r="P27" s="56"/>
      <c r="Q27" s="53" t="s">
        <v>225</v>
      </c>
      <c r="R27" s="56"/>
      <c r="S27" s="56" t="s">
        <v>118</v>
      </c>
      <c r="T27" s="42"/>
      <c r="W27" s="233" t="s">
        <v>527</v>
      </c>
    </row>
    <row r="28" spans="1:27" ht="14.25" customHeight="1" x14ac:dyDescent="0.25">
      <c r="A28" s="63"/>
      <c r="B28" s="51" t="s">
        <v>240</v>
      </c>
      <c r="C28" s="51"/>
      <c r="D28" s="51"/>
      <c r="E28" s="51"/>
      <c r="F28" s="47" t="s">
        <v>216</v>
      </c>
      <c r="G28" s="86" t="str">
        <f>SPPD1!G28</f>
        <v>18/12/2022</v>
      </c>
      <c r="H28" s="51"/>
      <c r="I28" s="51"/>
      <c r="J28" s="70"/>
      <c r="K28" s="51"/>
      <c r="L28" s="63"/>
      <c r="M28" s="47" t="s">
        <v>227</v>
      </c>
      <c r="N28" s="51"/>
      <c r="O28" s="51" t="s">
        <v>118</v>
      </c>
      <c r="P28" s="51"/>
      <c r="Q28" s="47" t="s">
        <v>227</v>
      </c>
      <c r="R28" s="51"/>
      <c r="S28" s="51" t="s">
        <v>118</v>
      </c>
      <c r="T28" s="45"/>
      <c r="W28" s="233" t="s">
        <v>528</v>
      </c>
      <c r="X28" s="132"/>
      <c r="Y28" s="233" t="s">
        <v>578</v>
      </c>
      <c r="Z28" s="128"/>
    </row>
    <row r="29" spans="1:27" ht="14.25" customHeight="1" x14ac:dyDescent="0.25">
      <c r="A29" s="71"/>
      <c r="B29" s="72" t="s">
        <v>242</v>
      </c>
      <c r="C29" s="72"/>
      <c r="D29" s="72"/>
      <c r="E29" s="72"/>
      <c r="F29" s="73" t="s">
        <v>243</v>
      </c>
      <c r="G29" s="86" t="str">
        <f>SPPD1!G29</f>
        <v>18/12/2022</v>
      </c>
      <c r="H29" s="72"/>
      <c r="I29" s="72"/>
      <c r="J29" s="74"/>
      <c r="K29" s="51"/>
      <c r="L29" s="63"/>
      <c r="M29" s="47" t="s">
        <v>211</v>
      </c>
      <c r="N29" s="51"/>
      <c r="O29" s="51" t="s">
        <v>118</v>
      </c>
      <c r="P29" s="51"/>
      <c r="Q29" s="47" t="s">
        <v>228</v>
      </c>
      <c r="R29" s="51"/>
      <c r="S29" s="51" t="s">
        <v>118</v>
      </c>
      <c r="T29" s="45"/>
      <c r="W29" s="233" t="s">
        <v>529</v>
      </c>
      <c r="X29" s="51"/>
      <c r="Y29" s="233" t="s">
        <v>504</v>
      </c>
    </row>
    <row r="30" spans="1:27" ht="11.25" customHeight="1" x14ac:dyDescent="0.25">
      <c r="A30" s="55" t="s">
        <v>29</v>
      </c>
      <c r="B30" s="410" t="s">
        <v>245</v>
      </c>
      <c r="C30" s="411"/>
      <c r="D30" s="412"/>
      <c r="E30" s="410" t="s">
        <v>119</v>
      </c>
      <c r="F30" s="411"/>
      <c r="G30" s="412"/>
      <c r="H30" s="410" t="s">
        <v>246</v>
      </c>
      <c r="I30" s="412"/>
      <c r="J30" s="65" t="s">
        <v>247</v>
      </c>
      <c r="K30" s="51"/>
      <c r="L30" s="43"/>
      <c r="Q30" s="44"/>
      <c r="T30" s="45"/>
      <c r="W30" s="233" t="s">
        <v>530</v>
      </c>
      <c r="X30" s="51"/>
      <c r="Y30" s="233" t="s">
        <v>579</v>
      </c>
    </row>
    <row r="31" spans="1:27" ht="11.25" customHeight="1" x14ac:dyDescent="0.25">
      <c r="A31" s="63"/>
      <c r="B31" s="51" t="s">
        <v>14</v>
      </c>
      <c r="C31" s="51"/>
      <c r="D31" s="70"/>
      <c r="E31" s="413"/>
      <c r="F31" s="414"/>
      <c r="G31" s="415"/>
      <c r="H31" s="47"/>
      <c r="I31" s="70"/>
      <c r="J31" s="87"/>
      <c r="K31" s="51"/>
      <c r="L31" s="43"/>
      <c r="Q31" s="44"/>
      <c r="T31" s="45"/>
      <c r="W31" s="233" t="s">
        <v>531</v>
      </c>
      <c r="X31" s="51"/>
      <c r="Y31" s="233" t="s">
        <v>507</v>
      </c>
      <c r="Z31" s="51"/>
    </row>
    <row r="32" spans="1:27" ht="11.25" customHeight="1" x14ac:dyDescent="0.25">
      <c r="A32" s="63"/>
      <c r="B32" s="51" t="s">
        <v>18</v>
      </c>
      <c r="C32" s="51"/>
      <c r="D32" s="70"/>
      <c r="E32" s="387"/>
      <c r="F32" s="388"/>
      <c r="G32" s="389"/>
      <c r="H32" s="47"/>
      <c r="I32" s="70"/>
      <c r="J32" s="87"/>
      <c r="K32" s="51"/>
      <c r="L32" s="43"/>
      <c r="M32" s="51"/>
      <c r="N32" s="51"/>
      <c r="O32" s="51"/>
      <c r="P32" s="51"/>
      <c r="Q32" s="47"/>
      <c r="R32" s="51"/>
      <c r="S32" s="51"/>
      <c r="T32" s="45"/>
      <c r="W32" s="233" t="s">
        <v>532</v>
      </c>
      <c r="Y32" s="232" t="s">
        <v>580</v>
      </c>
    </row>
    <row r="33" spans="1:33" ht="11.25" customHeight="1" x14ac:dyDescent="0.25">
      <c r="A33" s="71"/>
      <c r="B33" s="72" t="s">
        <v>22</v>
      </c>
      <c r="C33" s="72"/>
      <c r="D33" s="74"/>
      <c r="E33" s="394"/>
      <c r="F33" s="395"/>
      <c r="G33" s="396"/>
      <c r="H33" s="73"/>
      <c r="I33" s="74"/>
      <c r="J33" s="88"/>
      <c r="K33" s="51"/>
      <c r="L33" s="71"/>
      <c r="M33" s="73" t="s">
        <v>236</v>
      </c>
      <c r="N33" s="72"/>
      <c r="O33" s="72"/>
      <c r="P33" s="72"/>
      <c r="Q33" s="73" t="s">
        <v>236</v>
      </c>
      <c r="R33" s="72"/>
      <c r="S33" s="72"/>
      <c r="T33" s="85"/>
      <c r="W33" s="233" t="s">
        <v>533</v>
      </c>
      <c r="Y33" s="233" t="s">
        <v>494</v>
      </c>
    </row>
    <row r="34" spans="1:33" ht="14.25" customHeight="1" x14ac:dyDescent="0.25">
      <c r="A34" s="63" t="s">
        <v>248</v>
      </c>
      <c r="B34" s="53" t="s">
        <v>249</v>
      </c>
      <c r="C34" s="56"/>
      <c r="D34" s="56"/>
      <c r="E34" s="56"/>
      <c r="F34" s="56"/>
      <c r="G34" s="68"/>
      <c r="H34" s="53"/>
      <c r="I34" s="56"/>
      <c r="J34" s="68"/>
      <c r="K34" s="51"/>
      <c r="L34" s="63" t="s">
        <v>250</v>
      </c>
      <c r="M34" s="53" t="s">
        <v>224</v>
      </c>
      <c r="N34" s="57" t="s">
        <v>118</v>
      </c>
      <c r="O34" s="56" t="s">
        <v>251</v>
      </c>
      <c r="P34" s="68"/>
      <c r="Q34" s="89" t="s">
        <v>252</v>
      </c>
      <c r="R34" s="56"/>
      <c r="S34" s="56"/>
      <c r="T34" s="42"/>
      <c r="W34" s="233" t="s">
        <v>534</v>
      </c>
    </row>
    <row r="35" spans="1:33" ht="14.25" customHeight="1" x14ac:dyDescent="0.25">
      <c r="A35" s="63"/>
      <c r="B35" s="47" t="s">
        <v>253</v>
      </c>
      <c r="C35" s="51"/>
      <c r="D35" s="51"/>
      <c r="E35" s="51"/>
      <c r="F35" s="51"/>
      <c r="G35" s="70"/>
      <c r="H35" s="47" t="s">
        <v>451</v>
      </c>
      <c r="I35" s="51"/>
      <c r="J35" s="70"/>
      <c r="K35" s="51"/>
      <c r="L35" s="87"/>
      <c r="M35" s="47" t="s">
        <v>254</v>
      </c>
      <c r="N35" s="51"/>
      <c r="O35" s="51"/>
      <c r="P35" s="70"/>
      <c r="Q35" s="90" t="s">
        <v>255</v>
      </c>
      <c r="R35" s="51"/>
      <c r="S35" s="51"/>
      <c r="T35" s="45"/>
      <c r="W35" s="233" t="s">
        <v>535</v>
      </c>
      <c r="Y35" s="235"/>
    </row>
    <row r="36" spans="1:33" ht="14.25" customHeight="1" x14ac:dyDescent="0.25">
      <c r="A36" s="63"/>
      <c r="B36" s="73" t="s">
        <v>256</v>
      </c>
      <c r="C36" s="72"/>
      <c r="D36" s="72"/>
      <c r="E36" s="72"/>
      <c r="F36" s="72"/>
      <c r="G36" s="74"/>
      <c r="H36" s="73" t="s">
        <v>452</v>
      </c>
      <c r="I36" s="72"/>
      <c r="J36" s="74"/>
      <c r="K36" s="51"/>
      <c r="L36" s="87"/>
      <c r="M36" s="404" t="s">
        <v>257</v>
      </c>
      <c r="N36" s="405"/>
      <c r="O36" s="91" t="str">
        <f>G29</f>
        <v>18/12/2022</v>
      </c>
      <c r="P36" s="74"/>
      <c r="Q36" s="92" t="s">
        <v>258</v>
      </c>
      <c r="R36" s="72"/>
      <c r="S36" s="72"/>
      <c r="T36" s="85"/>
      <c r="W36" s="232" t="s">
        <v>623</v>
      </c>
    </row>
    <row r="37" spans="1:33" ht="14.25" customHeight="1" x14ac:dyDescent="0.25">
      <c r="A37" s="65" t="s">
        <v>259</v>
      </c>
      <c r="B37" s="58" t="s">
        <v>260</v>
      </c>
      <c r="C37" s="59"/>
      <c r="D37" s="59"/>
      <c r="E37" s="59"/>
      <c r="F37" s="59"/>
      <c r="G37" s="62"/>
      <c r="H37" s="58"/>
      <c r="I37" s="59"/>
      <c r="J37" s="62"/>
      <c r="K37" s="51"/>
      <c r="L37" s="87"/>
      <c r="M37" s="53"/>
      <c r="N37" s="56"/>
      <c r="O37" s="406" t="str">
        <f>H42</f>
        <v>KEPALA DINAS KOMUNIKASI,</v>
      </c>
      <c r="P37" s="406"/>
      <c r="Q37" s="406"/>
      <c r="R37" s="406"/>
      <c r="S37" s="56"/>
      <c r="T37" s="42"/>
      <c r="W37" s="435" t="s">
        <v>574</v>
      </c>
      <c r="X37" s="435"/>
      <c r="Y37" s="435"/>
      <c r="Z37" s="238"/>
      <c r="AA37" s="238"/>
      <c r="AB37" s="238"/>
      <c r="AC37" s="238"/>
      <c r="AD37" s="238"/>
      <c r="AE37" s="238"/>
      <c r="AF37" s="238"/>
      <c r="AG37" s="238"/>
    </row>
    <row r="38" spans="1:33" ht="9.75" customHeight="1" x14ac:dyDescent="0.25">
      <c r="A38" s="93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87"/>
      <c r="M38" s="47"/>
      <c r="N38" s="51"/>
      <c r="O38" s="438" t="str">
        <f>H43</f>
        <v>INFORMATIKA DAN PERSANDIAN</v>
      </c>
      <c r="P38" s="438"/>
      <c r="Q38" s="438"/>
      <c r="R38" s="438"/>
      <c r="S38" s="51"/>
      <c r="T38" s="45"/>
      <c r="W38" s="439" t="s">
        <v>489</v>
      </c>
      <c r="X38" s="440"/>
      <c r="Y38" s="440"/>
      <c r="Z38" s="440"/>
      <c r="AA38" s="440"/>
      <c r="AB38" s="440"/>
      <c r="AC38" s="440"/>
      <c r="AD38" s="440"/>
      <c r="AE38" s="440"/>
      <c r="AF38" s="441"/>
    </row>
    <row r="39" spans="1:33" ht="19.5" customHeight="1" x14ac:dyDescent="0.25">
      <c r="A39" s="93"/>
      <c r="B39" s="51"/>
      <c r="C39" s="51"/>
      <c r="D39" s="51"/>
      <c r="E39" s="51"/>
      <c r="F39" s="51"/>
      <c r="G39" s="51"/>
      <c r="H39" s="51" t="s">
        <v>261</v>
      </c>
      <c r="I39" s="51"/>
      <c r="J39" s="51" t="s">
        <v>251</v>
      </c>
      <c r="K39" s="51"/>
      <c r="L39" s="87"/>
      <c r="M39" s="47"/>
      <c r="N39" s="51"/>
      <c r="O39" s="51"/>
      <c r="P39" s="51"/>
      <c r="Q39" s="51"/>
      <c r="R39" s="51"/>
      <c r="S39" s="51"/>
      <c r="T39" s="45"/>
      <c r="W39" s="235" t="s">
        <v>575</v>
      </c>
    </row>
    <row r="40" spans="1:33" ht="13.5" customHeight="1" x14ac:dyDescent="0.25">
      <c r="A40" s="93"/>
      <c r="B40" s="51"/>
      <c r="C40" s="51"/>
      <c r="D40" s="51"/>
      <c r="E40" s="51"/>
      <c r="F40" s="51"/>
      <c r="G40" s="51"/>
      <c r="H40" s="51" t="s">
        <v>262</v>
      </c>
      <c r="I40" s="51"/>
      <c r="J40" s="86" t="str">
        <f>SPPD1!J40</f>
        <v>16 Desember 2022</v>
      </c>
      <c r="K40" s="51"/>
      <c r="L40" s="87"/>
      <c r="M40" s="47"/>
      <c r="N40" s="51"/>
      <c r="O40" s="384" t="str">
        <f>H45</f>
        <v>HIDAYATULLAH, SP., M.Si</v>
      </c>
      <c r="P40" s="384"/>
      <c r="Q40" s="384"/>
      <c r="R40" s="384"/>
      <c r="S40" s="51"/>
      <c r="T40" s="45"/>
      <c r="W40" s="233" t="s">
        <v>492</v>
      </c>
    </row>
    <row r="41" spans="1:33" ht="13.5" customHeight="1" x14ac:dyDescent="0.25">
      <c r="A41" s="93"/>
      <c r="B41" s="51"/>
      <c r="C41" s="51"/>
      <c r="D41" s="51"/>
      <c r="E41" s="51"/>
      <c r="F41" s="51"/>
      <c r="G41" s="51"/>
      <c r="H41" s="51" t="s">
        <v>263</v>
      </c>
      <c r="I41" s="51"/>
      <c r="J41" s="51"/>
      <c r="K41" s="51"/>
      <c r="L41" s="87"/>
      <c r="M41" s="47"/>
      <c r="N41" s="51"/>
      <c r="O41" s="385" t="str">
        <f>H46</f>
        <v>Pembina Utama Muda IV/c</v>
      </c>
      <c r="P41" s="385"/>
      <c r="Q41" s="385"/>
      <c r="R41" s="385"/>
      <c r="S41" s="51"/>
      <c r="T41" s="45"/>
      <c r="W41" s="233" t="s">
        <v>576</v>
      </c>
    </row>
    <row r="42" spans="1:33" ht="13.5" customHeight="1" x14ac:dyDescent="0.25">
      <c r="A42" s="93"/>
      <c r="B42" s="51"/>
      <c r="C42" s="51"/>
      <c r="D42" s="51"/>
      <c r="E42" s="51"/>
      <c r="F42" s="51"/>
      <c r="G42" s="51"/>
      <c r="H42" s="386" t="str">
        <f>SPPD1!H42</f>
        <v>KEPALA DINAS KOMUNIKASI,</v>
      </c>
      <c r="I42" s="386"/>
      <c r="J42" s="386"/>
      <c r="K42" s="51"/>
      <c r="L42" s="87"/>
      <c r="M42" s="73"/>
      <c r="N42" s="72"/>
      <c r="O42" s="393" t="str">
        <f>H47</f>
        <v>Nip. 19730203 200312 1 004</v>
      </c>
      <c r="P42" s="393"/>
      <c r="Q42" s="393"/>
      <c r="R42" s="393"/>
      <c r="S42" s="72"/>
      <c r="T42" s="85"/>
      <c r="W42" s="233" t="s">
        <v>510</v>
      </c>
    </row>
    <row r="43" spans="1:33" ht="13.5" customHeight="1" x14ac:dyDescent="0.25">
      <c r="A43" s="93"/>
      <c r="B43" s="51"/>
      <c r="C43" s="51"/>
      <c r="D43" s="51"/>
      <c r="E43" s="51"/>
      <c r="F43" s="51"/>
      <c r="G43" s="51"/>
      <c r="H43" s="386" t="s">
        <v>453</v>
      </c>
      <c r="I43" s="386"/>
      <c r="J43" s="386"/>
      <c r="K43" s="51"/>
      <c r="L43" s="94" t="s">
        <v>265</v>
      </c>
      <c r="M43" s="59" t="s">
        <v>266</v>
      </c>
      <c r="N43" s="59"/>
      <c r="O43" s="59" t="s">
        <v>118</v>
      </c>
      <c r="P43" s="59"/>
      <c r="Q43" s="59"/>
      <c r="R43" s="59"/>
      <c r="S43" s="59"/>
      <c r="T43" s="16"/>
      <c r="W43" s="262" t="s">
        <v>625</v>
      </c>
    </row>
    <row r="44" spans="1:33" ht="21" customHeight="1" x14ac:dyDescent="0.25">
      <c r="A44" s="93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 t="s">
        <v>267</v>
      </c>
      <c r="M44" s="51"/>
      <c r="N44" s="51"/>
      <c r="O44" s="51"/>
      <c r="P44" s="51"/>
      <c r="Q44" s="51"/>
      <c r="R44" s="51"/>
      <c r="S44" s="51"/>
      <c r="W44" s="233" t="s">
        <v>513</v>
      </c>
    </row>
    <row r="45" spans="1:33" ht="13.5" customHeight="1" x14ac:dyDescent="0.25">
      <c r="A45" s="93"/>
      <c r="B45" s="51"/>
      <c r="C45" s="51"/>
      <c r="D45" s="51"/>
      <c r="E45" s="51"/>
      <c r="F45" s="51"/>
      <c r="G45" s="51"/>
      <c r="H45" s="384" t="s">
        <v>450</v>
      </c>
      <c r="I45" s="384"/>
      <c r="J45" s="384"/>
      <c r="K45" s="163"/>
      <c r="L45" s="95" t="s">
        <v>268</v>
      </c>
      <c r="M45" s="51"/>
      <c r="N45" s="51"/>
      <c r="O45" s="51"/>
      <c r="P45" s="51"/>
      <c r="Q45" s="51"/>
      <c r="R45" s="51"/>
      <c r="S45" s="51"/>
    </row>
    <row r="46" spans="1:33" ht="11.25" customHeight="1" x14ac:dyDescent="0.25">
      <c r="A46" s="93"/>
      <c r="B46" s="51"/>
      <c r="C46" s="51"/>
      <c r="D46" s="51"/>
      <c r="E46" s="51"/>
      <c r="F46" s="51"/>
      <c r="G46" s="51"/>
      <c r="H46" s="385" t="s">
        <v>624</v>
      </c>
      <c r="I46" s="385"/>
      <c r="J46" s="385"/>
      <c r="K46" s="95"/>
      <c r="L46" s="95" t="s">
        <v>269</v>
      </c>
      <c r="M46" s="51"/>
      <c r="N46" s="51"/>
      <c r="O46" s="51"/>
      <c r="P46" s="51"/>
      <c r="Q46" s="51"/>
      <c r="R46" s="51"/>
      <c r="S46" s="51"/>
      <c r="W46" s="233" t="s">
        <v>629</v>
      </c>
    </row>
    <row r="47" spans="1:33" ht="11.25" customHeight="1" x14ac:dyDescent="0.25">
      <c r="A47" s="93"/>
      <c r="B47" s="51"/>
      <c r="C47" s="51"/>
      <c r="D47" s="51"/>
      <c r="E47" s="51"/>
      <c r="F47" s="51"/>
      <c r="G47" s="51"/>
      <c r="H47" s="385" t="s">
        <v>469</v>
      </c>
      <c r="I47" s="385"/>
      <c r="J47" s="385"/>
      <c r="K47" s="95"/>
      <c r="L47" s="95" t="s">
        <v>270</v>
      </c>
      <c r="M47" s="51"/>
      <c r="N47" s="51"/>
      <c r="O47" s="51"/>
      <c r="P47" s="51"/>
      <c r="Q47" s="51"/>
      <c r="R47" s="51"/>
      <c r="S47" s="51"/>
      <c r="W47" s="233" t="s">
        <v>628</v>
      </c>
    </row>
    <row r="48" spans="1:33" x14ac:dyDescent="0.25">
      <c r="A48" s="93"/>
      <c r="B48" s="51"/>
      <c r="C48" s="51"/>
      <c r="D48" s="51"/>
      <c r="E48" s="51"/>
      <c r="F48" s="51"/>
      <c r="G48" s="51"/>
      <c r="H48" s="51"/>
      <c r="I48" s="51"/>
      <c r="J48" s="51"/>
      <c r="K48" s="51"/>
      <c r="W48" s="233" t="s">
        <v>630</v>
      </c>
    </row>
    <row r="49" spans="1:26" x14ac:dyDescent="0.25">
      <c r="A49" s="93"/>
      <c r="B49" s="51"/>
      <c r="C49" s="51"/>
      <c r="D49" s="51"/>
      <c r="E49" s="51"/>
      <c r="F49" s="51"/>
      <c r="G49" s="51"/>
      <c r="H49" s="51"/>
      <c r="I49" s="51"/>
      <c r="J49" s="51"/>
      <c r="K49" s="51"/>
      <c r="W49" s="248" t="s">
        <v>631</v>
      </c>
    </row>
    <row r="50" spans="1:26" x14ac:dyDescent="0.25">
      <c r="A50" s="93"/>
      <c r="B50" s="51"/>
      <c r="C50" s="51"/>
      <c r="D50" s="51"/>
      <c r="E50" s="51"/>
      <c r="F50" s="51"/>
      <c r="G50" s="51"/>
      <c r="H50" s="51"/>
      <c r="I50" s="51"/>
      <c r="J50" s="51"/>
      <c r="K50" s="51"/>
      <c r="W50" s="435" t="s">
        <v>574</v>
      </c>
      <c r="X50" s="435"/>
      <c r="Y50" s="435"/>
      <c r="Z50" s="233" t="s">
        <v>519</v>
      </c>
    </row>
    <row r="51" spans="1:26" x14ac:dyDescent="0.25">
      <c r="A51" s="93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391" t="s">
        <v>271</v>
      </c>
      <c r="O51" s="391"/>
      <c r="P51" s="391"/>
      <c r="Q51" s="51"/>
      <c r="R51" s="391" t="s">
        <v>272</v>
      </c>
      <c r="S51" s="391"/>
      <c r="T51" s="391"/>
      <c r="U51" s="96"/>
      <c r="V51" s="391" t="s">
        <v>348</v>
      </c>
      <c r="W51" s="391"/>
      <c r="X51" s="391"/>
    </row>
    <row r="52" spans="1:26" x14ac:dyDescent="0.25">
      <c r="A52" s="93"/>
      <c r="B52" s="51"/>
      <c r="C52" s="51"/>
      <c r="D52" s="51"/>
      <c r="E52" s="51"/>
      <c r="F52" s="51"/>
      <c r="G52" s="51"/>
      <c r="H52" s="51"/>
      <c r="I52" s="67" t="s">
        <v>125</v>
      </c>
      <c r="J52" s="51"/>
      <c r="K52" s="51"/>
      <c r="L52" s="51"/>
      <c r="M52" s="51"/>
      <c r="N52" s="392" t="s">
        <v>273</v>
      </c>
      <c r="O52" s="392"/>
      <c r="P52" s="392"/>
      <c r="Q52" s="51"/>
      <c r="R52" s="391" t="s">
        <v>274</v>
      </c>
      <c r="S52" s="391"/>
      <c r="T52" s="391"/>
      <c r="U52" s="96"/>
      <c r="V52" s="391" t="s">
        <v>349</v>
      </c>
      <c r="W52" s="391"/>
      <c r="X52" s="391"/>
    </row>
    <row r="53" spans="1:26" x14ac:dyDescent="0.25">
      <c r="A53" s="93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Q53" s="51"/>
      <c r="R53" s="28"/>
      <c r="S53" s="28"/>
      <c r="T53" s="28"/>
      <c r="U53" s="28"/>
      <c r="V53" s="28"/>
      <c r="W53" s="28"/>
      <c r="X53" s="28"/>
    </row>
    <row r="54" spans="1:26" x14ac:dyDescent="0.25">
      <c r="A54" s="93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397" t="s">
        <v>275</v>
      </c>
      <c r="O54" s="397"/>
      <c r="P54" s="397"/>
      <c r="Q54" s="51"/>
      <c r="R54" s="397" t="s">
        <v>276</v>
      </c>
      <c r="S54" s="397"/>
      <c r="T54" s="397"/>
      <c r="U54" s="265"/>
      <c r="V54" s="397" t="s">
        <v>350</v>
      </c>
      <c r="W54" s="397"/>
      <c r="X54" s="397"/>
    </row>
    <row r="55" spans="1:26" x14ac:dyDescent="0.25">
      <c r="A55" s="93"/>
      <c r="B55" s="51"/>
      <c r="C55" s="51"/>
      <c r="D55" s="51"/>
      <c r="E55" s="51"/>
      <c r="F55" s="51"/>
      <c r="G55" s="51"/>
      <c r="H55" s="51"/>
      <c r="I55" s="391" t="s">
        <v>341</v>
      </c>
      <c r="J55" s="391"/>
      <c r="K55" s="391"/>
      <c r="L55" s="51"/>
      <c r="M55" s="51"/>
      <c r="N55" s="390" t="s">
        <v>277</v>
      </c>
      <c r="O55" s="390"/>
      <c r="P55" s="390"/>
      <c r="Q55" s="51"/>
      <c r="R55" s="390" t="s">
        <v>278</v>
      </c>
      <c r="S55" s="390"/>
      <c r="T55" s="390"/>
      <c r="U55" s="266"/>
      <c r="V55" s="390" t="s">
        <v>351</v>
      </c>
      <c r="W55" s="390"/>
      <c r="X55" s="390"/>
    </row>
    <row r="56" spans="1:26" x14ac:dyDescent="0.25">
      <c r="A56" s="93"/>
      <c r="B56" s="51"/>
      <c r="C56" s="51"/>
      <c r="D56" s="51"/>
      <c r="E56" s="51"/>
      <c r="F56" s="51"/>
      <c r="G56" s="51"/>
      <c r="H56" s="51"/>
      <c r="I56" s="392" t="s">
        <v>342</v>
      </c>
      <c r="J56" s="392"/>
      <c r="K56" s="392"/>
      <c r="L56" s="51"/>
      <c r="M56" s="51"/>
      <c r="N56" s="51"/>
      <c r="O56" s="51"/>
      <c r="P56" s="51"/>
      <c r="Q56" s="51"/>
      <c r="R56" s="51"/>
      <c r="S56" s="51"/>
    </row>
    <row r="57" spans="1:26" x14ac:dyDescent="0.25">
      <c r="A57" s="51"/>
      <c r="B57" s="51"/>
      <c r="C57" s="51"/>
      <c r="D57" s="51"/>
      <c r="E57" s="51"/>
      <c r="F57" s="51"/>
      <c r="G57" s="51"/>
      <c r="H57" s="51"/>
      <c r="L57" s="51"/>
      <c r="M57" s="51"/>
      <c r="N57" s="51"/>
      <c r="O57" s="51"/>
      <c r="P57" s="51"/>
      <c r="Q57" s="51"/>
      <c r="R57" s="51"/>
      <c r="S57" s="51"/>
    </row>
    <row r="58" spans="1:26" x14ac:dyDescent="0.25">
      <c r="A58" s="51"/>
      <c r="B58" s="51"/>
      <c r="C58" s="51"/>
      <c r="D58" s="51"/>
      <c r="E58" s="51"/>
      <c r="F58" s="51"/>
      <c r="G58" s="51"/>
      <c r="H58" s="51"/>
      <c r="I58" s="397" t="s">
        <v>343</v>
      </c>
      <c r="J58" s="397"/>
      <c r="K58" s="397"/>
      <c r="L58" s="51"/>
      <c r="M58" s="51"/>
      <c r="N58" s="391" t="s">
        <v>345</v>
      </c>
      <c r="O58" s="391"/>
      <c r="P58" s="391"/>
      <c r="Q58" s="51"/>
      <c r="R58" s="51"/>
      <c r="S58" s="51"/>
    </row>
    <row r="59" spans="1:26" x14ac:dyDescent="0.25">
      <c r="A59" s="51"/>
      <c r="B59" s="51"/>
      <c r="C59" s="51"/>
      <c r="D59" s="51"/>
      <c r="E59" s="51"/>
      <c r="F59" s="51"/>
      <c r="G59" s="51"/>
      <c r="H59" s="51"/>
      <c r="I59" s="390" t="s">
        <v>344</v>
      </c>
      <c r="J59" s="390"/>
      <c r="K59" s="390"/>
      <c r="L59" s="51"/>
      <c r="M59" s="51"/>
      <c r="N59" s="392" t="s">
        <v>342</v>
      </c>
      <c r="O59" s="392"/>
      <c r="P59" s="392"/>
      <c r="Q59" s="51"/>
      <c r="R59" s="391" t="s">
        <v>305</v>
      </c>
      <c r="S59" s="391"/>
    </row>
    <row r="60" spans="1:26" x14ac:dyDescent="0.2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Q60" s="51"/>
      <c r="R60" s="67" t="s">
        <v>307</v>
      </c>
      <c r="S60" s="28"/>
    </row>
    <row r="61" spans="1:26" x14ac:dyDescent="0.2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397" t="s">
        <v>346</v>
      </c>
      <c r="O61" s="397"/>
      <c r="P61" s="397"/>
      <c r="Q61" s="51"/>
      <c r="R61" s="51"/>
      <c r="S61" s="51"/>
    </row>
    <row r="62" spans="1:26" x14ac:dyDescent="0.2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390" t="s">
        <v>347</v>
      </c>
      <c r="O62" s="390"/>
      <c r="P62" s="390"/>
      <c r="Q62" s="51"/>
      <c r="R62" s="51"/>
      <c r="S62" s="51"/>
    </row>
    <row r="63" spans="1:26" x14ac:dyDescent="0.2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</row>
    <row r="64" spans="1:26" x14ac:dyDescent="0.2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</row>
    <row r="65" spans="1:19" x14ac:dyDescent="0.2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</row>
    <row r="66" spans="1:19" x14ac:dyDescent="0.2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</row>
    <row r="67" spans="1:19" x14ac:dyDescent="0.2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</row>
    <row r="68" spans="1:19" x14ac:dyDescent="0.2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</row>
    <row r="69" spans="1:19" x14ac:dyDescent="0.2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</row>
    <row r="70" spans="1:19" x14ac:dyDescent="0.2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</row>
    <row r="71" spans="1:19" x14ac:dyDescent="0.2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</row>
    <row r="72" spans="1:19" x14ac:dyDescent="0.2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</row>
    <row r="73" spans="1:19" x14ac:dyDescent="0.2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</row>
    <row r="74" spans="1:19" x14ac:dyDescent="0.2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</row>
    <row r="75" spans="1:19" x14ac:dyDescent="0.2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</row>
    <row r="76" spans="1:19" x14ac:dyDescent="0.2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</row>
    <row r="77" spans="1:19" x14ac:dyDescent="0.2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</row>
    <row r="78" spans="1:19" x14ac:dyDescent="0.2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</row>
    <row r="79" spans="1:19" x14ac:dyDescent="0.2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</row>
    <row r="80" spans="1:19" x14ac:dyDescent="0.2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</row>
    <row r="81" spans="1:19" x14ac:dyDescent="0.2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</row>
    <row r="82" spans="1:19" x14ac:dyDescent="0.2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</row>
    <row r="83" spans="1:19" x14ac:dyDescent="0.2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</row>
    <row r="84" spans="1:19" x14ac:dyDescent="0.2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</row>
    <row r="85" spans="1:19" x14ac:dyDescent="0.2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</row>
    <row r="86" spans="1:19" x14ac:dyDescent="0.2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</row>
    <row r="87" spans="1:19" x14ac:dyDescent="0.2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</row>
    <row r="88" spans="1:19" x14ac:dyDescent="0.2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</row>
    <row r="89" spans="1:19" x14ac:dyDescent="0.2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</row>
    <row r="90" spans="1:19" x14ac:dyDescent="0.2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</row>
    <row r="91" spans="1:19" x14ac:dyDescent="0.2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</row>
    <row r="92" spans="1:19" x14ac:dyDescent="0.2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</row>
    <row r="93" spans="1:19" x14ac:dyDescent="0.2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</row>
  </sheetData>
  <mergeCells count="65">
    <mergeCell ref="V51:X51"/>
    <mergeCell ref="V52:X52"/>
    <mergeCell ref="V54:X54"/>
    <mergeCell ref="V55:X55"/>
    <mergeCell ref="Q12:T12"/>
    <mergeCell ref="O40:R40"/>
    <mergeCell ref="O41:R41"/>
    <mergeCell ref="O38:R38"/>
    <mergeCell ref="W37:Y37"/>
    <mergeCell ref="W38:AF38"/>
    <mergeCell ref="W50:Y50"/>
    <mergeCell ref="A13:J14"/>
    <mergeCell ref="Q13:T13"/>
    <mergeCell ref="N17:P17"/>
    <mergeCell ref="R54:T54"/>
    <mergeCell ref="N52:P52"/>
    <mergeCell ref="R52:T52"/>
    <mergeCell ref="N16:P16"/>
    <mergeCell ref="R16:T16"/>
    <mergeCell ref="N19:P19"/>
    <mergeCell ref="R19:T19"/>
    <mergeCell ref="N20:P20"/>
    <mergeCell ref="R20:T20"/>
    <mergeCell ref="R17:T17"/>
    <mergeCell ref="E33:G33"/>
    <mergeCell ref="M36:N36"/>
    <mergeCell ref="O37:R37"/>
    <mergeCell ref="C6:I8"/>
    <mergeCell ref="Q6:R8"/>
    <mergeCell ref="S6:T8"/>
    <mergeCell ref="C9:I9"/>
    <mergeCell ref="Q11:T11"/>
    <mergeCell ref="C1:I2"/>
    <mergeCell ref="Q1:R2"/>
    <mergeCell ref="S1:S2"/>
    <mergeCell ref="C3:I5"/>
    <mergeCell ref="Q3:S4"/>
    <mergeCell ref="B30:D30"/>
    <mergeCell ref="E30:G30"/>
    <mergeCell ref="H30:I30"/>
    <mergeCell ref="E31:G31"/>
    <mergeCell ref="G18:J18"/>
    <mergeCell ref="N61:P61"/>
    <mergeCell ref="N59:P59"/>
    <mergeCell ref="N54:P54"/>
    <mergeCell ref="E32:G32"/>
    <mergeCell ref="N62:P62"/>
    <mergeCell ref="I55:K55"/>
    <mergeCell ref="I56:K56"/>
    <mergeCell ref="I58:K58"/>
    <mergeCell ref="N58:P58"/>
    <mergeCell ref="H45:J45"/>
    <mergeCell ref="H46:J46"/>
    <mergeCell ref="H47:J47"/>
    <mergeCell ref="N51:P51"/>
    <mergeCell ref="H43:J43"/>
    <mergeCell ref="H42:J42"/>
    <mergeCell ref="O42:R42"/>
    <mergeCell ref="G16:J16"/>
    <mergeCell ref="R59:S59"/>
    <mergeCell ref="I59:K59"/>
    <mergeCell ref="R51:T51"/>
    <mergeCell ref="N55:P55"/>
    <mergeCell ref="R55:T55"/>
    <mergeCell ref="G17:I17"/>
  </mergeCells>
  <pageMargins left="0.35433070866141736" right="0.70866141732283472" top="0.23622047244094491" bottom="0.11811023622047245" header="0.31496062992125984" footer="0.27559055118110237"/>
  <pageSetup paperSize="5" scale="95" orientation="landscape" horizontalDpi="4294967293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93"/>
  <sheetViews>
    <sheetView topLeftCell="A4" workbookViewId="0">
      <selection activeCell="G27" sqref="G27"/>
    </sheetView>
  </sheetViews>
  <sheetFormatPr defaultRowHeight="15" x14ac:dyDescent="0.25"/>
  <cols>
    <col min="1" max="1" width="3.28515625" customWidth="1"/>
    <col min="6" max="6" width="3.140625" customWidth="1"/>
    <col min="7" max="7" width="7.5703125" customWidth="1"/>
    <col min="10" max="10" width="10.85546875" customWidth="1"/>
    <col min="11" max="11" width="2.5703125" customWidth="1"/>
    <col min="12" max="12" width="3.140625" customWidth="1"/>
    <col min="20" max="22" width="10.140625" customWidth="1"/>
  </cols>
  <sheetData>
    <row r="1" spans="1:25" ht="10.5" customHeight="1" x14ac:dyDescent="0.25">
      <c r="C1" s="424" t="s">
        <v>114</v>
      </c>
      <c r="D1" s="424"/>
      <c r="E1" s="424"/>
      <c r="F1" s="424"/>
      <c r="G1" s="424"/>
      <c r="H1" s="424"/>
      <c r="I1" s="424"/>
      <c r="J1" s="39"/>
      <c r="L1" s="1"/>
      <c r="M1" s="40"/>
      <c r="N1" s="41"/>
      <c r="O1" s="41"/>
      <c r="P1" s="42"/>
      <c r="Q1" s="425" t="s">
        <v>191</v>
      </c>
      <c r="R1" s="426"/>
      <c r="S1" s="427" t="s">
        <v>192</v>
      </c>
      <c r="T1" s="42"/>
    </row>
    <row r="2" spans="1:25" ht="8.25" customHeight="1" x14ac:dyDescent="0.25">
      <c r="C2" s="424"/>
      <c r="D2" s="424"/>
      <c r="E2" s="424"/>
      <c r="F2" s="424"/>
      <c r="G2" s="424"/>
      <c r="H2" s="424"/>
      <c r="I2" s="424"/>
      <c r="J2" s="39"/>
      <c r="L2" s="43"/>
      <c r="M2" s="44"/>
      <c r="P2" s="45"/>
      <c r="Q2" s="417"/>
      <c r="R2" s="418"/>
      <c r="S2" s="428"/>
      <c r="T2" s="45"/>
    </row>
    <row r="3" spans="1:25" ht="8.25" customHeight="1" x14ac:dyDescent="0.25">
      <c r="C3" s="429" t="s">
        <v>449</v>
      </c>
      <c r="D3" s="429"/>
      <c r="E3" s="429"/>
      <c r="F3" s="429"/>
      <c r="G3" s="429"/>
      <c r="H3" s="429"/>
      <c r="I3" s="429"/>
      <c r="J3" s="39"/>
      <c r="L3" s="43"/>
      <c r="M3" s="44"/>
      <c r="P3" s="45"/>
      <c r="Q3" s="417" t="s">
        <v>193</v>
      </c>
      <c r="R3" s="418"/>
      <c r="S3" s="418"/>
      <c r="T3" s="45"/>
    </row>
    <row r="4" spans="1:25" ht="5.25" customHeight="1" x14ac:dyDescent="0.25">
      <c r="C4" s="429"/>
      <c r="D4" s="429"/>
      <c r="E4" s="429"/>
      <c r="F4" s="429"/>
      <c r="G4" s="429"/>
      <c r="H4" s="429"/>
      <c r="I4" s="429"/>
      <c r="J4" s="46"/>
      <c r="L4" s="43"/>
      <c r="M4" s="44"/>
      <c r="P4" s="45"/>
      <c r="Q4" s="417"/>
      <c r="R4" s="418"/>
      <c r="S4" s="418"/>
      <c r="T4" s="45"/>
    </row>
    <row r="5" spans="1:25" ht="12.75" customHeight="1" x14ac:dyDescent="0.25">
      <c r="C5" s="429"/>
      <c r="D5" s="429"/>
      <c r="E5" s="429"/>
      <c r="F5" s="429"/>
      <c r="G5" s="429"/>
      <c r="H5" s="429"/>
      <c r="I5" s="429"/>
      <c r="J5" s="38"/>
      <c r="L5" s="43"/>
      <c r="M5" s="44"/>
      <c r="P5" s="45"/>
      <c r="Q5" s="47" t="s">
        <v>194</v>
      </c>
      <c r="S5" s="164" t="str">
        <f>G28</f>
        <v>18/12/2022</v>
      </c>
      <c r="T5" s="45"/>
    </row>
    <row r="6" spans="1:25" ht="3.75" customHeight="1" x14ac:dyDescent="0.25">
      <c r="C6" s="416" t="s">
        <v>196</v>
      </c>
      <c r="D6" s="416"/>
      <c r="E6" s="416"/>
      <c r="F6" s="416"/>
      <c r="G6" s="416"/>
      <c r="H6" s="416"/>
      <c r="I6" s="416"/>
      <c r="L6" s="43"/>
      <c r="M6" s="44"/>
      <c r="P6" s="45"/>
      <c r="Q6" s="417" t="s">
        <v>195</v>
      </c>
      <c r="R6" s="418"/>
      <c r="S6" s="419" t="s">
        <v>451</v>
      </c>
      <c r="T6" s="420"/>
      <c r="U6" s="269"/>
      <c r="V6" s="269"/>
    </row>
    <row r="7" spans="1:25" ht="3" customHeight="1" x14ac:dyDescent="0.25">
      <c r="C7" s="416"/>
      <c r="D7" s="416"/>
      <c r="E7" s="416"/>
      <c r="F7" s="416"/>
      <c r="G7" s="416"/>
      <c r="H7" s="416"/>
      <c r="I7" s="416"/>
      <c r="L7" s="43"/>
      <c r="M7" s="44"/>
      <c r="P7" s="45"/>
      <c r="Q7" s="417"/>
      <c r="R7" s="418"/>
      <c r="S7" s="419"/>
      <c r="T7" s="420"/>
      <c r="U7" s="269"/>
      <c r="V7" s="269"/>
    </row>
    <row r="8" spans="1:25" ht="7.5" customHeight="1" x14ac:dyDescent="0.25">
      <c r="C8" s="416"/>
      <c r="D8" s="416"/>
      <c r="E8" s="416"/>
      <c r="F8" s="416"/>
      <c r="G8" s="416"/>
      <c r="H8" s="416"/>
      <c r="I8" s="416"/>
      <c r="L8" s="43"/>
      <c r="M8" s="44"/>
      <c r="P8" s="45"/>
      <c r="Q8" s="417"/>
      <c r="R8" s="418"/>
      <c r="S8" s="419"/>
      <c r="T8" s="420"/>
      <c r="U8" s="269"/>
      <c r="V8" s="269"/>
    </row>
    <row r="9" spans="1:25" ht="13.5" customHeight="1" thickBot="1" x14ac:dyDescent="0.3">
      <c r="A9" s="49"/>
      <c r="B9" s="49"/>
      <c r="C9" s="421"/>
      <c r="D9" s="421"/>
      <c r="E9" s="421"/>
      <c r="F9" s="421"/>
      <c r="G9" s="421"/>
      <c r="H9" s="421"/>
      <c r="I9" s="421"/>
      <c r="J9" s="50"/>
      <c r="L9" s="43"/>
      <c r="M9" s="44"/>
      <c r="P9" s="45"/>
      <c r="Q9" s="47"/>
      <c r="S9" s="51"/>
      <c r="T9" s="45"/>
      <c r="X9" s="233" t="s">
        <v>627</v>
      </c>
    </row>
    <row r="10" spans="1:25" ht="12.75" customHeight="1" thickTop="1" x14ac:dyDescent="0.25">
      <c r="H10" s="51"/>
      <c r="I10" s="51"/>
      <c r="L10" s="43"/>
      <c r="M10" s="44"/>
      <c r="P10" s="45"/>
      <c r="Q10" s="44"/>
      <c r="T10" s="45"/>
      <c r="X10" s="233" t="s">
        <v>478</v>
      </c>
      <c r="Y10" s="100"/>
    </row>
    <row r="11" spans="1:25" ht="12" customHeight="1" x14ac:dyDescent="0.25">
      <c r="H11" s="51" t="s">
        <v>198</v>
      </c>
      <c r="I11" s="51" t="s">
        <v>118</v>
      </c>
      <c r="L11" s="43"/>
      <c r="M11" s="44"/>
      <c r="P11" s="45"/>
      <c r="Q11" s="422" t="str">
        <f>H45</f>
        <v>HIDAYATULLAH, SP., M.Si</v>
      </c>
      <c r="R11" s="384"/>
      <c r="S11" s="384"/>
      <c r="T11" s="423"/>
      <c r="U11" s="267"/>
      <c r="V11" s="267"/>
      <c r="X11" s="233" t="s">
        <v>557</v>
      </c>
      <c r="Y11" s="51"/>
    </row>
    <row r="12" spans="1:25" ht="12" customHeight="1" x14ac:dyDescent="0.25">
      <c r="H12" s="51" t="s">
        <v>200</v>
      </c>
      <c r="I12" s="51" t="s">
        <v>118</v>
      </c>
      <c r="L12" s="54"/>
      <c r="M12" s="44"/>
      <c r="P12" s="45"/>
      <c r="Q12" s="398" t="str">
        <f>H46</f>
        <v>Pembina Utama Muda IV/c</v>
      </c>
      <c r="R12" s="385"/>
      <c r="S12" s="385"/>
      <c r="T12" s="399"/>
      <c r="U12" s="268"/>
      <c r="V12" s="268"/>
      <c r="X12" s="233" t="s">
        <v>527</v>
      </c>
      <c r="Y12" s="51"/>
    </row>
    <row r="13" spans="1:25" ht="12" customHeight="1" x14ac:dyDescent="0.25">
      <c r="A13" s="400" t="s">
        <v>202</v>
      </c>
      <c r="B13" s="400"/>
      <c r="C13" s="400"/>
      <c r="D13" s="400"/>
      <c r="E13" s="400"/>
      <c r="F13" s="400"/>
      <c r="G13" s="400"/>
      <c r="H13" s="400"/>
      <c r="I13" s="400"/>
      <c r="J13" s="400"/>
      <c r="L13" s="54"/>
      <c r="M13" s="44"/>
      <c r="P13" s="45"/>
      <c r="Q13" s="402" t="str">
        <f>H47</f>
        <v>Nip. 19730203 200312 1 004</v>
      </c>
      <c r="R13" s="393"/>
      <c r="S13" s="393"/>
      <c r="T13" s="403"/>
      <c r="U13" s="268"/>
      <c r="V13" s="268"/>
      <c r="X13" s="233" t="s">
        <v>528</v>
      </c>
    </row>
    <row r="14" spans="1:25" ht="13.5" customHeight="1" x14ac:dyDescent="0.25">
      <c r="A14" s="401"/>
      <c r="B14" s="401"/>
      <c r="C14" s="401"/>
      <c r="D14" s="401"/>
      <c r="E14" s="401"/>
      <c r="F14" s="401"/>
      <c r="G14" s="401"/>
      <c r="H14" s="401"/>
      <c r="I14" s="401"/>
      <c r="J14" s="401"/>
      <c r="K14" s="51"/>
      <c r="L14" s="55" t="s">
        <v>203</v>
      </c>
      <c r="M14" s="56" t="s">
        <v>204</v>
      </c>
      <c r="N14" s="57"/>
      <c r="O14" s="56" t="str">
        <f>G26</f>
        <v>Jakarta</v>
      </c>
      <c r="P14" s="56"/>
      <c r="Q14" s="53" t="s">
        <v>205</v>
      </c>
      <c r="R14" s="56"/>
      <c r="S14" s="56" t="str">
        <f>O14</f>
        <v>Jakarta</v>
      </c>
      <c r="T14" s="42"/>
      <c r="X14" s="233" t="s">
        <v>529</v>
      </c>
    </row>
    <row r="15" spans="1:25" ht="13.5" customHeight="1" x14ac:dyDescent="0.25">
      <c r="A15" s="55" t="s">
        <v>14</v>
      </c>
      <c r="B15" s="58" t="s">
        <v>206</v>
      </c>
      <c r="C15" s="59"/>
      <c r="D15" s="59"/>
      <c r="E15" s="59"/>
      <c r="F15" s="162" t="str">
        <f>SPPD1!F15</f>
        <v xml:space="preserve"> KEPALA DINAS KOMUNIKASI, INFORMATIKA DAN PERSANDIAN</v>
      </c>
      <c r="G15" s="120"/>
      <c r="H15" s="120"/>
      <c r="I15" s="56"/>
      <c r="J15" s="68"/>
      <c r="K15" s="51"/>
      <c r="L15" s="63"/>
      <c r="M15" s="51" t="s">
        <v>207</v>
      </c>
      <c r="N15" s="64"/>
      <c r="O15" s="48" t="str">
        <f>S5</f>
        <v>18/12/2022</v>
      </c>
      <c r="P15" s="51"/>
      <c r="Q15" s="47" t="s">
        <v>208</v>
      </c>
      <c r="R15" s="51"/>
      <c r="S15" s="48" t="str">
        <f>G29</f>
        <v>18/12/2022</v>
      </c>
      <c r="T15" s="45"/>
      <c r="X15" s="233" t="s">
        <v>530</v>
      </c>
      <c r="Y15" s="100"/>
    </row>
    <row r="16" spans="1:25" ht="13.5" customHeight="1" x14ac:dyDescent="0.25">
      <c r="A16" s="65" t="s">
        <v>18</v>
      </c>
      <c r="B16" s="58" t="s">
        <v>373</v>
      </c>
      <c r="C16" s="59"/>
      <c r="D16" s="59"/>
      <c r="E16" s="59"/>
      <c r="F16" s="52" t="s">
        <v>210</v>
      </c>
      <c r="G16" s="434" t="s">
        <v>478</v>
      </c>
      <c r="H16" s="434"/>
      <c r="I16" s="434"/>
      <c r="J16" s="434"/>
      <c r="K16" s="51"/>
      <c r="L16" s="63"/>
      <c r="M16" s="51" t="s">
        <v>211</v>
      </c>
      <c r="N16" s="391"/>
      <c r="O16" s="391"/>
      <c r="P16" s="391"/>
      <c r="Q16" s="66" t="s">
        <v>211</v>
      </c>
      <c r="R16" s="391"/>
      <c r="S16" s="391"/>
      <c r="T16" s="433"/>
      <c r="U16" s="96"/>
      <c r="V16" s="96"/>
      <c r="X16" s="233" t="s">
        <v>531</v>
      </c>
      <c r="Y16" s="51"/>
    </row>
    <row r="17" spans="1:34" ht="13.5" customHeight="1" x14ac:dyDescent="0.25">
      <c r="A17" s="55" t="s">
        <v>22</v>
      </c>
      <c r="B17" s="51" t="s">
        <v>213</v>
      </c>
      <c r="C17" s="51"/>
      <c r="D17" s="51"/>
      <c r="E17" s="51"/>
      <c r="F17" s="53" t="s">
        <v>214</v>
      </c>
      <c r="G17" s="435"/>
      <c r="H17" s="435"/>
      <c r="I17" s="435"/>
      <c r="J17" s="70"/>
      <c r="K17" s="51"/>
      <c r="L17" s="43"/>
      <c r="N17" s="392"/>
      <c r="O17" s="392"/>
      <c r="P17" s="392"/>
      <c r="Q17" s="119"/>
      <c r="R17" s="392"/>
      <c r="S17" s="392"/>
      <c r="T17" s="432"/>
      <c r="U17" s="270"/>
      <c r="V17" s="270"/>
      <c r="X17" s="233" t="s">
        <v>532</v>
      </c>
      <c r="Y17" s="128"/>
      <c r="Z17" s="130"/>
      <c r="AA17" s="130"/>
      <c r="AB17" s="131"/>
    </row>
    <row r="18" spans="1:34" ht="13.5" customHeight="1" x14ac:dyDescent="0.25">
      <c r="A18" s="63"/>
      <c r="B18" s="51" t="s">
        <v>215</v>
      </c>
      <c r="C18" s="51"/>
      <c r="D18" s="51"/>
      <c r="E18" s="51"/>
      <c r="F18" s="47" t="s">
        <v>216</v>
      </c>
      <c r="G18" s="435" t="s">
        <v>471</v>
      </c>
      <c r="H18" s="435"/>
      <c r="I18" s="435"/>
      <c r="J18" s="436"/>
      <c r="K18" s="51"/>
      <c r="L18" s="43"/>
      <c r="Q18" s="69"/>
      <c r="T18" s="45"/>
      <c r="X18" s="233" t="s">
        <v>533</v>
      </c>
      <c r="Y18" s="51"/>
      <c r="AB18" s="67"/>
    </row>
    <row r="19" spans="1:34" ht="13.5" customHeight="1" x14ac:dyDescent="0.25">
      <c r="A19" s="63"/>
      <c r="B19" s="47" t="s">
        <v>217</v>
      </c>
      <c r="C19" s="51"/>
      <c r="D19" s="51"/>
      <c r="E19" s="51"/>
      <c r="F19" s="47" t="s">
        <v>218</v>
      </c>
      <c r="G19" s="51"/>
      <c r="H19" s="51"/>
      <c r="I19" s="51"/>
      <c r="J19" s="70"/>
      <c r="K19" s="51"/>
      <c r="L19" s="63"/>
      <c r="M19" s="51"/>
      <c r="N19" s="397"/>
      <c r="O19" s="397"/>
      <c r="P19" s="397"/>
      <c r="Q19" s="69"/>
      <c r="R19" s="397"/>
      <c r="S19" s="397"/>
      <c r="T19" s="407"/>
      <c r="U19" s="265"/>
      <c r="V19" s="265"/>
      <c r="X19" s="233" t="s">
        <v>534</v>
      </c>
      <c r="AB19" s="67"/>
    </row>
    <row r="20" spans="1:34" ht="13.5" customHeight="1" x14ac:dyDescent="0.25">
      <c r="A20" s="71"/>
      <c r="B20" s="72"/>
      <c r="C20" s="72"/>
      <c r="D20" s="72"/>
      <c r="E20" s="72"/>
      <c r="F20" s="73"/>
      <c r="G20" s="72"/>
      <c r="H20" s="72"/>
      <c r="I20" s="72"/>
      <c r="J20" s="74"/>
      <c r="K20" s="51"/>
      <c r="L20" s="71"/>
      <c r="M20" s="72" t="s">
        <v>220</v>
      </c>
      <c r="N20" s="390"/>
      <c r="O20" s="390"/>
      <c r="P20" s="390"/>
      <c r="Q20" s="75" t="s">
        <v>220</v>
      </c>
      <c r="R20" s="408"/>
      <c r="S20" s="408"/>
      <c r="T20" s="409"/>
      <c r="U20" s="266"/>
      <c r="V20" s="266"/>
      <c r="X20" s="233" t="s">
        <v>535</v>
      </c>
      <c r="Y20" s="132"/>
      <c r="Z20" s="128"/>
      <c r="AA20" s="128"/>
    </row>
    <row r="21" spans="1:34" ht="13.5" customHeight="1" x14ac:dyDescent="0.25">
      <c r="A21" s="63" t="s">
        <v>37</v>
      </c>
      <c r="B21" s="51" t="s">
        <v>222</v>
      </c>
      <c r="C21" s="51"/>
      <c r="D21" s="51"/>
      <c r="E21" s="51"/>
      <c r="F21" s="76"/>
      <c r="G21" s="77" t="str">
        <f>SPPD1!G21</f>
        <v xml:space="preserve">Konsultasi terkait Kerja Sama Penerapan </v>
      </c>
      <c r="H21" s="78"/>
      <c r="I21" s="78"/>
      <c r="J21" s="79"/>
      <c r="K21" s="51"/>
      <c r="L21" s="55" t="s">
        <v>223</v>
      </c>
      <c r="M21" s="56" t="s">
        <v>224</v>
      </c>
      <c r="N21" s="56"/>
      <c r="O21" s="56" t="s">
        <v>118</v>
      </c>
      <c r="P21" s="56"/>
      <c r="Q21" s="53" t="s">
        <v>225</v>
      </c>
      <c r="R21" s="56"/>
      <c r="S21" s="56" t="s">
        <v>118</v>
      </c>
      <c r="T21" s="42"/>
      <c r="X21" s="233" t="s">
        <v>463</v>
      </c>
      <c r="Y21" s="233"/>
    </row>
    <row r="22" spans="1:34" ht="13.5" customHeight="1" x14ac:dyDescent="0.25">
      <c r="A22" s="63"/>
      <c r="B22" s="51"/>
      <c r="C22" s="51"/>
      <c r="D22" s="51"/>
      <c r="E22" s="51"/>
      <c r="F22" s="197"/>
      <c r="G22" s="105" t="str">
        <f>SPPD1!G22</f>
        <v>Sertifikat Elektronik</v>
      </c>
      <c r="H22" s="105"/>
      <c r="I22" s="105"/>
      <c r="J22" s="198"/>
      <c r="K22" s="51"/>
      <c r="L22" s="63"/>
      <c r="M22" s="51" t="s">
        <v>227</v>
      </c>
      <c r="N22" s="51"/>
      <c r="O22" s="51" t="s">
        <v>118</v>
      </c>
      <c r="P22" s="51"/>
      <c r="Q22" s="47" t="s">
        <v>227</v>
      </c>
      <c r="R22" s="51"/>
      <c r="S22" s="51" t="s">
        <v>118</v>
      </c>
      <c r="T22" s="45"/>
      <c r="X22" s="172"/>
      <c r="Y22" s="51"/>
    </row>
    <row r="23" spans="1:34" ht="13.5" customHeight="1" x14ac:dyDescent="0.25">
      <c r="A23" s="63"/>
      <c r="B23" s="51"/>
      <c r="C23" s="51"/>
      <c r="D23" s="51"/>
      <c r="E23" s="51"/>
      <c r="F23" s="80"/>
      <c r="G23" s="81" t="str">
        <f>SPPD1!G23</f>
        <v>Konawe Selatan</v>
      </c>
      <c r="H23" s="82"/>
      <c r="I23" s="82"/>
      <c r="J23" s="83"/>
      <c r="K23" s="51"/>
      <c r="L23" s="63"/>
      <c r="M23" s="51" t="s">
        <v>211</v>
      </c>
      <c r="N23" s="51"/>
      <c r="O23" s="51" t="s">
        <v>118</v>
      </c>
      <c r="P23" s="51"/>
      <c r="Q23" s="47" t="s">
        <v>228</v>
      </c>
      <c r="R23" s="51"/>
      <c r="S23" s="51" t="s">
        <v>118</v>
      </c>
      <c r="T23" s="45"/>
      <c r="X23" s="233" t="s">
        <v>536</v>
      </c>
      <c r="Y23" s="128"/>
      <c r="Z23" s="128"/>
      <c r="AA23" s="128"/>
    </row>
    <row r="24" spans="1:34" ht="13.5" customHeight="1" x14ac:dyDescent="0.25">
      <c r="A24" s="65" t="s">
        <v>48</v>
      </c>
      <c r="B24" s="59" t="s">
        <v>229</v>
      </c>
      <c r="C24" s="59"/>
      <c r="D24" s="59"/>
      <c r="E24" s="59"/>
      <c r="F24" s="52"/>
      <c r="G24" s="84" t="str">
        <f>SPPD1!G24</f>
        <v>Pesawat</v>
      </c>
      <c r="H24" s="59"/>
      <c r="I24" s="59"/>
      <c r="J24" s="62"/>
      <c r="K24" s="51"/>
      <c r="L24" s="43"/>
      <c r="Q24" s="44"/>
      <c r="T24" s="45"/>
      <c r="X24" s="233" t="s">
        <v>537</v>
      </c>
      <c r="Y24" s="51"/>
    </row>
    <row r="25" spans="1:34" ht="13.5" customHeight="1" x14ac:dyDescent="0.25">
      <c r="A25" s="55" t="s">
        <v>231</v>
      </c>
      <c r="B25" s="56" t="s">
        <v>232</v>
      </c>
      <c r="C25" s="56"/>
      <c r="D25" s="56"/>
      <c r="E25" s="56"/>
      <c r="F25" s="53" t="str">
        <f>SPPD2!F25</f>
        <v xml:space="preserve">  a.  Andoolo</v>
      </c>
      <c r="G25" s="56"/>
      <c r="H25" s="56"/>
      <c r="I25" s="56"/>
      <c r="J25" s="68"/>
      <c r="K25" s="51"/>
      <c r="L25" s="43"/>
      <c r="M25" s="51"/>
      <c r="N25" s="51"/>
      <c r="O25" s="51"/>
      <c r="P25" s="51"/>
      <c r="Q25" s="47"/>
      <c r="R25" s="51"/>
      <c r="S25" s="51"/>
      <c r="T25" s="45"/>
      <c r="X25" s="233" t="s">
        <v>538</v>
      </c>
      <c r="Y25" s="100"/>
    </row>
    <row r="26" spans="1:34" ht="13.5" customHeight="1" x14ac:dyDescent="0.25">
      <c r="A26" s="71"/>
      <c r="B26" s="72" t="s">
        <v>234</v>
      </c>
      <c r="C26" s="72"/>
      <c r="D26" s="72"/>
      <c r="E26" s="72"/>
      <c r="F26" s="73" t="s">
        <v>235</v>
      </c>
      <c r="G26" s="91" t="str">
        <f>SPPD1!G26</f>
        <v>Jakarta</v>
      </c>
      <c r="H26" s="72"/>
      <c r="I26" s="72"/>
      <c r="J26" s="74"/>
      <c r="K26" s="51"/>
      <c r="L26" s="71"/>
      <c r="M26" s="72" t="s">
        <v>236</v>
      </c>
      <c r="N26" s="72"/>
      <c r="O26" s="72"/>
      <c r="P26" s="72"/>
      <c r="Q26" s="73" t="s">
        <v>236</v>
      </c>
      <c r="R26" s="72"/>
      <c r="S26" s="72"/>
      <c r="T26" s="85"/>
      <c r="X26" s="128" t="s">
        <v>610</v>
      </c>
      <c r="Y26" s="128"/>
      <c r="Z26" s="128"/>
      <c r="AA26" s="128"/>
      <c r="AB26" s="128"/>
    </row>
    <row r="27" spans="1:34" ht="13.5" customHeight="1" x14ac:dyDescent="0.25">
      <c r="A27" s="55" t="s">
        <v>27</v>
      </c>
      <c r="B27" s="56" t="s">
        <v>238</v>
      </c>
      <c r="C27" s="56"/>
      <c r="D27" s="56"/>
      <c r="E27" s="56"/>
      <c r="F27" s="53" t="s">
        <v>214</v>
      </c>
      <c r="G27" s="56" t="str">
        <f>SPPD1!G27</f>
        <v>4 (Satu) Hari</v>
      </c>
      <c r="H27" s="56"/>
      <c r="I27" s="56"/>
      <c r="J27" s="68"/>
      <c r="K27" s="51"/>
      <c r="L27" s="55" t="s">
        <v>239</v>
      </c>
      <c r="M27" s="53" t="s">
        <v>224</v>
      </c>
      <c r="N27" s="56"/>
      <c r="O27" s="56" t="s">
        <v>118</v>
      </c>
      <c r="P27" s="56"/>
      <c r="Q27" s="53" t="s">
        <v>225</v>
      </c>
      <c r="R27" s="56"/>
      <c r="S27" s="56" t="s">
        <v>118</v>
      </c>
      <c r="T27" s="42"/>
      <c r="X27" s="435" t="s">
        <v>471</v>
      </c>
      <c r="Y27" s="435"/>
      <c r="Z27" s="435"/>
      <c r="AA27" s="435"/>
      <c r="AB27" s="238"/>
      <c r="AC27" s="238"/>
      <c r="AD27" s="238"/>
      <c r="AE27" s="238"/>
      <c r="AF27" s="238"/>
      <c r="AG27" s="238"/>
      <c r="AH27" s="238"/>
    </row>
    <row r="28" spans="1:34" ht="13.5" customHeight="1" x14ac:dyDescent="0.25">
      <c r="A28" s="63"/>
      <c r="B28" s="51" t="s">
        <v>240</v>
      </c>
      <c r="C28" s="51"/>
      <c r="D28" s="51"/>
      <c r="E28" s="51"/>
      <c r="F28" s="47" t="s">
        <v>216</v>
      </c>
      <c r="G28" s="86" t="str">
        <f>SPPD1!G28</f>
        <v>18/12/2022</v>
      </c>
      <c r="H28" s="51"/>
      <c r="I28" s="51"/>
      <c r="J28" s="70"/>
      <c r="K28" s="51"/>
      <c r="L28" s="63"/>
      <c r="M28" s="47" t="s">
        <v>227</v>
      </c>
      <c r="N28" s="51"/>
      <c r="O28" s="51" t="s">
        <v>118</v>
      </c>
      <c r="P28" s="51"/>
      <c r="Q28" s="47" t="s">
        <v>227</v>
      </c>
      <c r="R28" s="51"/>
      <c r="S28" s="51" t="s">
        <v>118</v>
      </c>
      <c r="T28" s="45"/>
    </row>
    <row r="29" spans="1:34" ht="13.5" customHeight="1" x14ac:dyDescent="0.25">
      <c r="A29" s="71"/>
      <c r="B29" s="72" t="s">
        <v>242</v>
      </c>
      <c r="C29" s="72"/>
      <c r="D29" s="72"/>
      <c r="E29" s="72"/>
      <c r="F29" s="73" t="s">
        <v>243</v>
      </c>
      <c r="G29" s="86" t="str">
        <f>SPPD1!G29</f>
        <v>18/12/2022</v>
      </c>
      <c r="H29" s="72"/>
      <c r="I29" s="72"/>
      <c r="J29" s="74"/>
      <c r="K29" s="51"/>
      <c r="L29" s="63"/>
      <c r="M29" s="47" t="s">
        <v>211</v>
      </c>
      <c r="N29" s="51"/>
      <c r="O29" s="51" t="s">
        <v>118</v>
      </c>
      <c r="P29" s="51"/>
      <c r="Q29" s="47" t="s">
        <v>228</v>
      </c>
      <c r="R29" s="51"/>
      <c r="S29" s="51" t="s">
        <v>118</v>
      </c>
      <c r="T29" s="45"/>
      <c r="X29" s="51" t="s">
        <v>467</v>
      </c>
      <c r="Y29" s="132"/>
      <c r="Z29" s="128"/>
      <c r="AA29" s="128"/>
    </row>
    <row r="30" spans="1:34" ht="13.5" customHeight="1" x14ac:dyDescent="0.25">
      <c r="A30" s="55" t="s">
        <v>29</v>
      </c>
      <c r="B30" s="410" t="s">
        <v>245</v>
      </c>
      <c r="C30" s="411"/>
      <c r="D30" s="412"/>
      <c r="E30" s="410" t="s">
        <v>119</v>
      </c>
      <c r="F30" s="411"/>
      <c r="G30" s="412"/>
      <c r="H30" s="410" t="s">
        <v>246</v>
      </c>
      <c r="I30" s="412"/>
      <c r="J30" s="65" t="s">
        <v>247</v>
      </c>
      <c r="K30" s="51"/>
      <c r="L30" s="43"/>
      <c r="Q30" s="44"/>
      <c r="T30" s="45"/>
      <c r="X30" s="51" t="s">
        <v>384</v>
      </c>
      <c r="Y30" s="51"/>
    </row>
    <row r="31" spans="1:34" ht="13.5" customHeight="1" x14ac:dyDescent="0.25">
      <c r="A31" s="63"/>
      <c r="B31" s="51" t="s">
        <v>14</v>
      </c>
      <c r="C31" s="51"/>
      <c r="D31" s="70"/>
      <c r="E31" s="413"/>
      <c r="F31" s="414"/>
      <c r="G31" s="415"/>
      <c r="H31" s="47"/>
      <c r="I31" s="70"/>
      <c r="J31" s="87"/>
      <c r="K31" s="51"/>
      <c r="L31" s="43"/>
      <c r="Q31" s="44"/>
      <c r="T31" s="45"/>
      <c r="X31" s="51" t="s">
        <v>542</v>
      </c>
      <c r="Y31" s="51"/>
    </row>
    <row r="32" spans="1:34" ht="13.5" customHeight="1" x14ac:dyDescent="0.25">
      <c r="A32" s="63"/>
      <c r="B32" s="51" t="s">
        <v>18</v>
      </c>
      <c r="C32" s="51"/>
      <c r="D32" s="70"/>
      <c r="E32" s="387"/>
      <c r="F32" s="388"/>
      <c r="G32" s="389"/>
      <c r="H32" s="47"/>
      <c r="I32" s="70"/>
      <c r="J32" s="87"/>
      <c r="K32" s="51"/>
      <c r="L32" s="43"/>
      <c r="M32" s="51"/>
      <c r="N32" s="51"/>
      <c r="O32" s="51"/>
      <c r="P32" s="51"/>
      <c r="Q32" s="47"/>
      <c r="R32" s="51"/>
      <c r="S32" s="51"/>
      <c r="T32" s="45"/>
      <c r="X32" s="232" t="s">
        <v>543</v>
      </c>
      <c r="Y32" s="51"/>
      <c r="Z32" s="51"/>
      <c r="AA32" s="51"/>
    </row>
    <row r="33" spans="1:26" ht="13.5" customHeight="1" x14ac:dyDescent="0.25">
      <c r="A33" s="71"/>
      <c r="B33" s="72" t="s">
        <v>22</v>
      </c>
      <c r="C33" s="72"/>
      <c r="D33" s="74"/>
      <c r="E33" s="394"/>
      <c r="F33" s="395"/>
      <c r="G33" s="396"/>
      <c r="H33" s="73"/>
      <c r="I33" s="74"/>
      <c r="J33" s="88"/>
      <c r="K33" s="51"/>
      <c r="L33" s="71"/>
      <c r="M33" s="73" t="s">
        <v>236</v>
      </c>
      <c r="N33" s="72"/>
      <c r="O33" s="72"/>
      <c r="P33" s="72"/>
      <c r="Q33" s="73" t="s">
        <v>236</v>
      </c>
      <c r="R33" s="72"/>
      <c r="S33" s="72"/>
      <c r="T33" s="85"/>
      <c r="X33" s="232" t="s">
        <v>540</v>
      </c>
    </row>
    <row r="34" spans="1:26" ht="13.5" customHeight="1" x14ac:dyDescent="0.25">
      <c r="A34" s="63" t="s">
        <v>248</v>
      </c>
      <c r="B34" s="53" t="s">
        <v>249</v>
      </c>
      <c r="C34" s="56"/>
      <c r="D34" s="56"/>
      <c r="E34" s="56"/>
      <c r="F34" s="56"/>
      <c r="G34" s="68"/>
      <c r="H34" s="53"/>
      <c r="I34" s="56"/>
      <c r="J34" s="68"/>
      <c r="K34" s="51"/>
      <c r="L34" s="63" t="s">
        <v>250</v>
      </c>
      <c r="M34" s="53" t="s">
        <v>224</v>
      </c>
      <c r="N34" s="57" t="s">
        <v>118</v>
      </c>
      <c r="O34" s="56" t="s">
        <v>251</v>
      </c>
      <c r="P34" s="68"/>
      <c r="Q34" s="89" t="s">
        <v>252</v>
      </c>
      <c r="R34" s="56"/>
      <c r="S34" s="56"/>
      <c r="T34" s="42"/>
      <c r="X34" s="51" t="s">
        <v>541</v>
      </c>
    </row>
    <row r="35" spans="1:26" ht="13.5" customHeight="1" x14ac:dyDescent="0.25">
      <c r="A35" s="63"/>
      <c r="B35" s="47" t="s">
        <v>253</v>
      </c>
      <c r="C35" s="51"/>
      <c r="D35" s="51"/>
      <c r="E35" s="51"/>
      <c r="F35" s="51"/>
      <c r="G35" s="70"/>
      <c r="H35" s="47" t="s">
        <v>451</v>
      </c>
      <c r="I35" s="51"/>
      <c r="J35" s="70"/>
      <c r="K35" s="51"/>
      <c r="L35" s="87"/>
      <c r="M35" s="47" t="s">
        <v>254</v>
      </c>
      <c r="N35" s="51"/>
      <c r="O35" s="51"/>
      <c r="P35" s="70"/>
      <c r="Q35" s="90" t="s">
        <v>255</v>
      </c>
      <c r="R35" s="51"/>
      <c r="S35" s="51"/>
      <c r="T35" s="45"/>
      <c r="X35" s="51" t="s">
        <v>554</v>
      </c>
    </row>
    <row r="36" spans="1:26" ht="13.5" customHeight="1" x14ac:dyDescent="0.25">
      <c r="A36" s="63"/>
      <c r="B36" s="73" t="s">
        <v>256</v>
      </c>
      <c r="C36" s="72"/>
      <c r="D36" s="72"/>
      <c r="E36" s="72"/>
      <c r="F36" s="72"/>
      <c r="G36" s="74"/>
      <c r="H36" s="73" t="s">
        <v>452</v>
      </c>
      <c r="I36" s="72"/>
      <c r="J36" s="74"/>
      <c r="K36" s="51"/>
      <c r="L36" s="87"/>
      <c r="M36" s="404" t="s">
        <v>257</v>
      </c>
      <c r="N36" s="405"/>
      <c r="O36" s="91" t="str">
        <f>G29</f>
        <v>18/12/2022</v>
      </c>
      <c r="P36" s="74"/>
      <c r="Q36" s="92" t="s">
        <v>258</v>
      </c>
      <c r="R36" s="72"/>
      <c r="S36" s="72"/>
      <c r="T36" s="85"/>
      <c r="X36" s="237" t="s">
        <v>631</v>
      </c>
    </row>
    <row r="37" spans="1:26" ht="13.5" customHeight="1" x14ac:dyDescent="0.25">
      <c r="A37" s="65" t="s">
        <v>259</v>
      </c>
      <c r="B37" s="58" t="s">
        <v>260</v>
      </c>
      <c r="C37" s="59"/>
      <c r="D37" s="59"/>
      <c r="E37" s="59"/>
      <c r="F37" s="59"/>
      <c r="G37" s="62"/>
      <c r="H37" s="58"/>
      <c r="I37" s="59"/>
      <c r="J37" s="62"/>
      <c r="K37" s="51"/>
      <c r="L37" s="87"/>
      <c r="M37" s="53"/>
      <c r="N37" s="56"/>
      <c r="O37" s="406" t="str">
        <f>H42</f>
        <v>KEPALA DINAS KOMUNIKASI,</v>
      </c>
      <c r="P37" s="406"/>
      <c r="Q37" s="406"/>
      <c r="R37" s="406"/>
      <c r="S37" s="56"/>
      <c r="T37" s="42"/>
      <c r="X37" s="435" t="s">
        <v>574</v>
      </c>
      <c r="Y37" s="435"/>
      <c r="Z37" s="435"/>
    </row>
    <row r="38" spans="1:26" ht="13.5" customHeight="1" x14ac:dyDescent="0.25">
      <c r="A38" s="93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87"/>
      <c r="M38" s="47"/>
      <c r="N38" s="51"/>
      <c r="O38" s="386" t="str">
        <f>H43</f>
        <v>INFORMATIKA DAN PERSANDIAN</v>
      </c>
      <c r="P38" s="386"/>
      <c r="Q38" s="386"/>
      <c r="R38" s="386"/>
      <c r="S38" s="51"/>
      <c r="T38" s="45"/>
      <c r="X38" s="233" t="s">
        <v>519</v>
      </c>
    </row>
    <row r="39" spans="1:26" ht="16.5" customHeight="1" x14ac:dyDescent="0.25">
      <c r="A39" s="93"/>
      <c r="B39" s="51"/>
      <c r="C39" s="51"/>
      <c r="D39" s="51"/>
      <c r="E39" s="51"/>
      <c r="F39" s="51"/>
      <c r="G39" s="51"/>
      <c r="H39" s="51" t="s">
        <v>261</v>
      </c>
      <c r="I39" s="51"/>
      <c r="J39" s="51" t="s">
        <v>251</v>
      </c>
      <c r="K39" s="51"/>
      <c r="L39" s="87"/>
      <c r="M39" s="47"/>
      <c r="N39" s="51"/>
      <c r="O39" s="51"/>
      <c r="P39" s="51"/>
      <c r="Q39" s="51"/>
      <c r="R39" s="51"/>
      <c r="S39" s="51"/>
      <c r="T39" s="45"/>
      <c r="X39" s="128"/>
    </row>
    <row r="40" spans="1:26" ht="13.5" customHeight="1" x14ac:dyDescent="0.25">
      <c r="A40" s="93"/>
      <c r="B40" s="51"/>
      <c r="C40" s="51"/>
      <c r="D40" s="51"/>
      <c r="E40" s="51"/>
      <c r="F40" s="51"/>
      <c r="G40" s="51"/>
      <c r="H40" s="51" t="s">
        <v>262</v>
      </c>
      <c r="I40" s="51"/>
      <c r="J40" s="86" t="str">
        <f>SPPD1!J40</f>
        <v>16 Desember 2022</v>
      </c>
      <c r="K40" s="51"/>
      <c r="L40" s="87"/>
      <c r="M40" s="47"/>
      <c r="N40" s="51"/>
      <c r="O40" s="384" t="str">
        <f>H45</f>
        <v>HIDAYATULLAH, SP., M.Si</v>
      </c>
      <c r="P40" s="384"/>
      <c r="Q40" s="384"/>
      <c r="R40" s="384"/>
      <c r="S40" s="51"/>
      <c r="T40" s="45"/>
      <c r="X40" s="134"/>
    </row>
    <row r="41" spans="1:26" ht="13.5" customHeight="1" x14ac:dyDescent="0.25">
      <c r="A41" s="93"/>
      <c r="B41" s="51"/>
      <c r="C41" s="51"/>
      <c r="D41" s="51"/>
      <c r="E41" s="51"/>
      <c r="F41" s="51"/>
      <c r="G41" s="51"/>
      <c r="H41" s="51" t="s">
        <v>263</v>
      </c>
      <c r="I41" s="51"/>
      <c r="J41" s="51"/>
      <c r="K41" s="51"/>
      <c r="L41" s="87"/>
      <c r="M41" s="47"/>
      <c r="N41" s="51"/>
      <c r="O41" s="385" t="str">
        <f>H46</f>
        <v>Pembina Utama Muda IV/c</v>
      </c>
      <c r="P41" s="385"/>
      <c r="Q41" s="385"/>
      <c r="R41" s="385"/>
      <c r="S41" s="51"/>
      <c r="T41" s="45"/>
    </row>
    <row r="42" spans="1:26" ht="13.5" customHeight="1" x14ac:dyDescent="0.25">
      <c r="A42" s="93"/>
      <c r="B42" s="51"/>
      <c r="C42" s="51"/>
      <c r="D42" s="51"/>
      <c r="E42" s="51"/>
      <c r="F42" s="51"/>
      <c r="G42" s="51"/>
      <c r="H42" s="386" t="str">
        <f>SPPD1!H42</f>
        <v>KEPALA DINAS KOMUNIKASI,</v>
      </c>
      <c r="I42" s="386"/>
      <c r="J42" s="386"/>
      <c r="K42" s="51"/>
      <c r="L42" s="87"/>
      <c r="M42" s="73"/>
      <c r="N42" s="72"/>
      <c r="O42" s="393" t="str">
        <f>H47</f>
        <v>Nip. 19730203 200312 1 004</v>
      </c>
      <c r="P42" s="393"/>
      <c r="Q42" s="393"/>
      <c r="R42" s="393"/>
      <c r="S42" s="72"/>
      <c r="T42" s="85"/>
    </row>
    <row r="43" spans="1:26" ht="13.5" customHeight="1" x14ac:dyDescent="0.25">
      <c r="A43" s="93"/>
      <c r="B43" s="51"/>
      <c r="C43" s="51"/>
      <c r="D43" s="51"/>
      <c r="E43" s="51"/>
      <c r="F43" s="51"/>
      <c r="G43" s="51"/>
      <c r="H43" s="386" t="str">
        <f>SPPD1!H43</f>
        <v>INFORMATIKA DAN PERSANDIAN</v>
      </c>
      <c r="I43" s="386"/>
      <c r="J43" s="386"/>
      <c r="K43" s="51"/>
      <c r="L43" s="94" t="s">
        <v>265</v>
      </c>
      <c r="M43" s="59" t="s">
        <v>266</v>
      </c>
      <c r="N43" s="59"/>
      <c r="O43" s="59" t="s">
        <v>118</v>
      </c>
      <c r="P43" s="59"/>
      <c r="Q43" s="59"/>
      <c r="R43" s="59"/>
      <c r="S43" s="59"/>
      <c r="T43" s="16"/>
    </row>
    <row r="44" spans="1:26" ht="19.5" customHeight="1" x14ac:dyDescent="0.25">
      <c r="A44" s="93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 t="s">
        <v>267</v>
      </c>
      <c r="M44" s="51"/>
      <c r="N44" s="51"/>
      <c r="O44" s="51"/>
      <c r="P44" s="51"/>
      <c r="Q44" s="51"/>
      <c r="R44" s="51"/>
      <c r="S44" s="51"/>
    </row>
    <row r="45" spans="1:26" ht="12.75" customHeight="1" x14ac:dyDescent="0.25">
      <c r="A45" s="93"/>
      <c r="B45" s="51"/>
      <c r="C45" s="51"/>
      <c r="D45" s="51"/>
      <c r="E45" s="51"/>
      <c r="F45" s="51"/>
      <c r="G45" s="51"/>
      <c r="H45" s="384" t="str">
        <f>SPPD1!H45</f>
        <v>HIDAYATULLAH, SP., M.Si</v>
      </c>
      <c r="I45" s="384"/>
      <c r="J45" s="384"/>
      <c r="K45" s="51"/>
      <c r="L45" s="95" t="s">
        <v>268</v>
      </c>
      <c r="M45" s="51"/>
      <c r="N45" s="51"/>
      <c r="O45" s="51"/>
      <c r="P45" s="51"/>
      <c r="Q45" s="51"/>
      <c r="R45" s="51"/>
      <c r="S45" s="51"/>
    </row>
    <row r="46" spans="1:26" ht="12.75" customHeight="1" x14ac:dyDescent="0.25">
      <c r="A46" s="93"/>
      <c r="B46" s="51"/>
      <c r="C46" s="51"/>
      <c r="D46" s="51"/>
      <c r="E46" s="51"/>
      <c r="F46" s="51"/>
      <c r="G46" s="51"/>
      <c r="H46" s="385" t="str">
        <f>SPPD1!H46</f>
        <v>Pembina Utama Muda IV/c</v>
      </c>
      <c r="I46" s="385"/>
      <c r="J46" s="385"/>
      <c r="K46" s="51"/>
      <c r="L46" s="95" t="s">
        <v>269</v>
      </c>
      <c r="M46" s="51"/>
      <c r="N46" s="51"/>
      <c r="O46" s="51"/>
      <c r="P46" s="51"/>
      <c r="Q46" s="51"/>
      <c r="R46" s="51"/>
      <c r="S46" s="51"/>
    </row>
    <row r="47" spans="1:26" ht="12.75" customHeight="1" x14ac:dyDescent="0.25">
      <c r="A47" s="93"/>
      <c r="B47" s="51"/>
      <c r="C47" s="51"/>
      <c r="D47" s="51"/>
      <c r="E47" s="51"/>
      <c r="F47" s="51"/>
      <c r="G47" s="51"/>
      <c r="H47" s="385" t="str">
        <f>SPPD1!H47</f>
        <v>Nip. 19730203 200312 1 004</v>
      </c>
      <c r="I47" s="385"/>
      <c r="J47" s="385"/>
      <c r="K47" s="51"/>
      <c r="L47" s="95" t="s">
        <v>270</v>
      </c>
      <c r="M47" s="51"/>
      <c r="N47" s="51"/>
      <c r="O47" s="51"/>
      <c r="P47" s="51"/>
      <c r="Q47" s="51"/>
      <c r="R47" s="51"/>
      <c r="S47" s="51"/>
    </row>
    <row r="48" spans="1:26" x14ac:dyDescent="0.25">
      <c r="A48" s="93"/>
      <c r="B48" s="51"/>
      <c r="C48" s="51"/>
      <c r="D48" s="51"/>
      <c r="E48" s="51"/>
      <c r="F48" s="51"/>
      <c r="G48" s="51"/>
      <c r="H48" s="51"/>
      <c r="I48" s="51"/>
      <c r="J48" s="51"/>
      <c r="K48" s="51"/>
    </row>
    <row r="49" spans="1:22" x14ac:dyDescent="0.25">
      <c r="A49" s="93"/>
      <c r="B49" s="51"/>
      <c r="C49" s="51"/>
      <c r="D49" s="51"/>
      <c r="E49" s="51"/>
      <c r="F49" s="51"/>
      <c r="G49" s="51"/>
      <c r="H49" s="51"/>
      <c r="I49" s="51"/>
      <c r="J49" s="51"/>
      <c r="K49" s="51"/>
    </row>
    <row r="50" spans="1:22" x14ac:dyDescent="0.25">
      <c r="A50" s="93"/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22" x14ac:dyDescent="0.25">
      <c r="A51" s="93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391" t="s">
        <v>271</v>
      </c>
      <c r="O51" s="391"/>
      <c r="P51" s="391"/>
      <c r="Q51" s="51"/>
      <c r="R51" s="391" t="s">
        <v>272</v>
      </c>
      <c r="S51" s="391"/>
      <c r="T51" s="391"/>
      <c r="U51" s="96"/>
      <c r="V51" s="96"/>
    </row>
    <row r="52" spans="1:22" x14ac:dyDescent="0.25">
      <c r="A52" s="93"/>
      <c r="B52" s="51"/>
      <c r="C52" s="51"/>
      <c r="D52" s="51"/>
      <c r="E52" s="51"/>
      <c r="F52" s="51"/>
      <c r="G52" s="51"/>
      <c r="H52" s="51"/>
      <c r="I52" s="67" t="s">
        <v>125</v>
      </c>
      <c r="J52" s="51"/>
      <c r="K52" s="51"/>
      <c r="L52" s="51"/>
      <c r="M52" s="51"/>
      <c r="N52" s="392" t="s">
        <v>273</v>
      </c>
      <c r="O52" s="392"/>
      <c r="P52" s="392"/>
      <c r="Q52" s="51"/>
      <c r="R52" s="391" t="s">
        <v>274</v>
      </c>
      <c r="S52" s="391"/>
      <c r="T52" s="391"/>
      <c r="U52" s="96"/>
      <c r="V52" s="96"/>
    </row>
    <row r="53" spans="1:22" x14ac:dyDescent="0.25">
      <c r="A53" s="93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Q53" s="51"/>
      <c r="R53" s="28"/>
      <c r="S53" s="28"/>
      <c r="T53" s="28"/>
      <c r="U53" s="28"/>
      <c r="V53" s="28"/>
    </row>
    <row r="54" spans="1:22" x14ac:dyDescent="0.25">
      <c r="A54" s="93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397" t="s">
        <v>275</v>
      </c>
      <c r="O54" s="397"/>
      <c r="P54" s="397"/>
      <c r="Q54" s="51"/>
      <c r="R54" s="397" t="s">
        <v>276</v>
      </c>
      <c r="S54" s="397"/>
      <c r="T54" s="397"/>
      <c r="U54" s="265"/>
      <c r="V54" s="265"/>
    </row>
    <row r="55" spans="1:22" x14ac:dyDescent="0.25">
      <c r="A55" s="93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390" t="s">
        <v>277</v>
      </c>
      <c r="O55" s="390"/>
      <c r="P55" s="390"/>
      <c r="Q55" s="51"/>
      <c r="R55" s="390" t="s">
        <v>278</v>
      </c>
      <c r="S55" s="390"/>
      <c r="T55" s="390"/>
      <c r="U55" s="266"/>
      <c r="V55" s="266"/>
    </row>
    <row r="56" spans="1:22" x14ac:dyDescent="0.25">
      <c r="A56" s="93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</row>
    <row r="57" spans="1:22" x14ac:dyDescent="0.2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</row>
    <row r="58" spans="1:22" x14ac:dyDescent="0.2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</row>
    <row r="59" spans="1:22" x14ac:dyDescent="0.2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</row>
    <row r="60" spans="1:22" x14ac:dyDescent="0.2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</row>
    <row r="61" spans="1:22" x14ac:dyDescent="0.2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</row>
    <row r="62" spans="1:22" x14ac:dyDescent="0.2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</row>
    <row r="63" spans="1:22" x14ac:dyDescent="0.2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</row>
    <row r="64" spans="1:22" x14ac:dyDescent="0.2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</row>
    <row r="65" spans="1:19" x14ac:dyDescent="0.2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</row>
    <row r="66" spans="1:19" x14ac:dyDescent="0.2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</row>
    <row r="67" spans="1:19" x14ac:dyDescent="0.2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</row>
    <row r="68" spans="1:19" x14ac:dyDescent="0.2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</row>
    <row r="69" spans="1:19" x14ac:dyDescent="0.2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</row>
    <row r="70" spans="1:19" x14ac:dyDescent="0.2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</row>
    <row r="71" spans="1:19" x14ac:dyDescent="0.2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</row>
    <row r="72" spans="1:19" x14ac:dyDescent="0.2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</row>
    <row r="73" spans="1:19" x14ac:dyDescent="0.2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</row>
    <row r="74" spans="1:19" x14ac:dyDescent="0.2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</row>
    <row r="75" spans="1:19" x14ac:dyDescent="0.2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</row>
    <row r="76" spans="1:19" x14ac:dyDescent="0.2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</row>
    <row r="77" spans="1:19" x14ac:dyDescent="0.2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</row>
    <row r="78" spans="1:19" x14ac:dyDescent="0.2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</row>
    <row r="79" spans="1:19" x14ac:dyDescent="0.2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</row>
    <row r="80" spans="1:19" x14ac:dyDescent="0.2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</row>
    <row r="81" spans="1:19" x14ac:dyDescent="0.2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</row>
    <row r="82" spans="1:19" x14ac:dyDescent="0.2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</row>
    <row r="83" spans="1:19" x14ac:dyDescent="0.2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</row>
    <row r="84" spans="1:19" x14ac:dyDescent="0.2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</row>
    <row r="85" spans="1:19" x14ac:dyDescent="0.2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</row>
    <row r="86" spans="1:19" x14ac:dyDescent="0.2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</row>
    <row r="87" spans="1:19" x14ac:dyDescent="0.2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</row>
    <row r="88" spans="1:19" x14ac:dyDescent="0.2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</row>
    <row r="89" spans="1:19" x14ac:dyDescent="0.2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</row>
    <row r="90" spans="1:19" x14ac:dyDescent="0.2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</row>
    <row r="91" spans="1:19" x14ac:dyDescent="0.2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</row>
    <row r="92" spans="1:19" x14ac:dyDescent="0.2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</row>
    <row r="93" spans="1:19" x14ac:dyDescent="0.2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</row>
  </sheetData>
  <mergeCells count="51">
    <mergeCell ref="Q12:T12"/>
    <mergeCell ref="A13:J14"/>
    <mergeCell ref="Q13:T13"/>
    <mergeCell ref="C6:I8"/>
    <mergeCell ref="Q6:R8"/>
    <mergeCell ref="S6:T8"/>
    <mergeCell ref="C9:I9"/>
    <mergeCell ref="Q11:T11"/>
    <mergeCell ref="C1:I2"/>
    <mergeCell ref="Q1:R2"/>
    <mergeCell ref="S1:S2"/>
    <mergeCell ref="C3:I5"/>
    <mergeCell ref="Q3:S4"/>
    <mergeCell ref="G16:J16"/>
    <mergeCell ref="N17:P17"/>
    <mergeCell ref="R17:T17"/>
    <mergeCell ref="N19:P19"/>
    <mergeCell ref="R19:T19"/>
    <mergeCell ref="G18:J18"/>
    <mergeCell ref="G17:I17"/>
    <mergeCell ref="N16:P16"/>
    <mergeCell ref="R16:T16"/>
    <mergeCell ref="N20:P20"/>
    <mergeCell ref="R20:T20"/>
    <mergeCell ref="B30:D30"/>
    <mergeCell ref="E30:G30"/>
    <mergeCell ref="H30:I30"/>
    <mergeCell ref="H43:J43"/>
    <mergeCell ref="N54:P54"/>
    <mergeCell ref="R54:T54"/>
    <mergeCell ref="H42:J42"/>
    <mergeCell ref="O42:R42"/>
    <mergeCell ref="N55:P55"/>
    <mergeCell ref="R55:T55"/>
    <mergeCell ref="H45:J45"/>
    <mergeCell ref="H46:J46"/>
    <mergeCell ref="H47:J47"/>
    <mergeCell ref="N51:P51"/>
    <mergeCell ref="R51:T51"/>
    <mergeCell ref="N52:P52"/>
    <mergeCell ref="R52:T52"/>
    <mergeCell ref="O41:R41"/>
    <mergeCell ref="O38:R38"/>
    <mergeCell ref="X27:AA27"/>
    <mergeCell ref="E33:G33"/>
    <mergeCell ref="M36:N36"/>
    <mergeCell ref="O37:R37"/>
    <mergeCell ref="O40:R40"/>
    <mergeCell ref="X37:Z37"/>
    <mergeCell ref="E31:G31"/>
    <mergeCell ref="E32:G32"/>
  </mergeCells>
  <pageMargins left="0.35433070866141736" right="0.51181102362204722" top="0.31496062992125984" bottom="0.11811023622047245" header="0.31496062992125984" footer="0.31496062992125984"/>
  <pageSetup paperSize="5" scale="95" orientation="landscape" horizontalDpi="4294967293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3"/>
  <sheetViews>
    <sheetView topLeftCell="A6" workbookViewId="0">
      <selection activeCell="J25" sqref="J25"/>
    </sheetView>
  </sheetViews>
  <sheetFormatPr defaultRowHeight="15" x14ac:dyDescent="0.25"/>
  <cols>
    <col min="1" max="1" width="3.140625" customWidth="1"/>
    <col min="6" max="6" width="3.140625" customWidth="1"/>
    <col min="7" max="7" width="7.5703125" customWidth="1"/>
    <col min="10" max="10" width="10.85546875" customWidth="1"/>
    <col min="11" max="11" width="2.85546875" customWidth="1"/>
    <col min="12" max="12" width="3.140625" customWidth="1"/>
    <col min="18" max="18" width="9.140625" customWidth="1"/>
    <col min="20" max="21" width="10.28515625" customWidth="1"/>
  </cols>
  <sheetData>
    <row r="1" spans="1:24" ht="10.5" customHeight="1" x14ac:dyDescent="0.25">
      <c r="C1" s="424" t="s">
        <v>114</v>
      </c>
      <c r="D1" s="424"/>
      <c r="E1" s="424"/>
      <c r="F1" s="424"/>
      <c r="G1" s="424"/>
      <c r="H1" s="424"/>
      <c r="I1" s="424"/>
      <c r="J1" s="39"/>
      <c r="L1" s="1"/>
      <c r="M1" s="40"/>
      <c r="N1" s="41"/>
      <c r="O1" s="41"/>
      <c r="P1" s="42"/>
      <c r="Q1" s="425" t="s">
        <v>191</v>
      </c>
      <c r="R1" s="426"/>
      <c r="S1" s="427" t="s">
        <v>192</v>
      </c>
      <c r="T1" s="42"/>
    </row>
    <row r="2" spans="1:24" ht="8.25" customHeight="1" x14ac:dyDescent="0.25">
      <c r="C2" s="424"/>
      <c r="D2" s="424"/>
      <c r="E2" s="424"/>
      <c r="F2" s="424"/>
      <c r="G2" s="424"/>
      <c r="H2" s="424"/>
      <c r="I2" s="424"/>
      <c r="J2" s="39"/>
      <c r="L2" s="43"/>
      <c r="M2" s="44"/>
      <c r="P2" s="45"/>
      <c r="Q2" s="417"/>
      <c r="R2" s="418"/>
      <c r="S2" s="428"/>
      <c r="T2" s="45"/>
    </row>
    <row r="3" spans="1:24" ht="8.25" customHeight="1" x14ac:dyDescent="0.25">
      <c r="C3" s="429" t="s">
        <v>449</v>
      </c>
      <c r="D3" s="429"/>
      <c r="E3" s="429"/>
      <c r="F3" s="429"/>
      <c r="G3" s="429"/>
      <c r="H3" s="429"/>
      <c r="I3" s="429"/>
      <c r="J3" s="39"/>
      <c r="L3" s="43"/>
      <c r="M3" s="44"/>
      <c r="P3" s="45"/>
      <c r="Q3" s="417" t="s">
        <v>193</v>
      </c>
      <c r="R3" s="418"/>
      <c r="S3" s="418"/>
      <c r="T3" s="45"/>
    </row>
    <row r="4" spans="1:24" ht="5.25" customHeight="1" x14ac:dyDescent="0.25">
      <c r="C4" s="429"/>
      <c r="D4" s="429"/>
      <c r="E4" s="429"/>
      <c r="F4" s="429"/>
      <c r="G4" s="429"/>
      <c r="H4" s="429"/>
      <c r="I4" s="429"/>
      <c r="J4" s="46"/>
      <c r="L4" s="43"/>
      <c r="M4" s="44"/>
      <c r="P4" s="45"/>
      <c r="Q4" s="417"/>
      <c r="R4" s="418"/>
      <c r="S4" s="418"/>
      <c r="T4" s="45"/>
    </row>
    <row r="5" spans="1:24" ht="12.75" customHeight="1" x14ac:dyDescent="0.25">
      <c r="C5" s="429"/>
      <c r="D5" s="429"/>
      <c r="E5" s="429"/>
      <c r="F5" s="429"/>
      <c r="G5" s="429"/>
      <c r="H5" s="429"/>
      <c r="I5" s="429"/>
      <c r="J5" s="38"/>
      <c r="L5" s="43"/>
      <c r="M5" s="44"/>
      <c r="P5" s="45"/>
      <c r="Q5" s="47" t="s">
        <v>194</v>
      </c>
      <c r="S5" s="164" t="str">
        <f>G28</f>
        <v>18/12/2022</v>
      </c>
      <c r="T5" s="45"/>
    </row>
    <row r="6" spans="1:24" ht="3.75" customHeight="1" x14ac:dyDescent="0.25">
      <c r="C6" s="437" t="s">
        <v>196</v>
      </c>
      <c r="D6" s="437"/>
      <c r="E6" s="437"/>
      <c r="F6" s="437"/>
      <c r="G6" s="437"/>
      <c r="H6" s="437"/>
      <c r="I6" s="437"/>
      <c r="L6" s="43"/>
      <c r="M6" s="44"/>
      <c r="P6" s="45"/>
      <c r="Q6" s="417" t="s">
        <v>195</v>
      </c>
      <c r="R6" s="418"/>
      <c r="S6" s="419" t="s">
        <v>451</v>
      </c>
      <c r="T6" s="420"/>
      <c r="U6" s="269"/>
    </row>
    <row r="7" spans="1:24" ht="3" customHeight="1" x14ac:dyDescent="0.25">
      <c r="C7" s="437"/>
      <c r="D7" s="437"/>
      <c r="E7" s="437"/>
      <c r="F7" s="437"/>
      <c r="G7" s="437"/>
      <c r="H7" s="437"/>
      <c r="I7" s="437"/>
      <c r="L7" s="43"/>
      <c r="M7" s="44"/>
      <c r="P7" s="45"/>
      <c r="Q7" s="417"/>
      <c r="R7" s="418"/>
      <c r="S7" s="419"/>
      <c r="T7" s="420"/>
      <c r="U7" s="269"/>
    </row>
    <row r="8" spans="1:24" ht="7.5" customHeight="1" x14ac:dyDescent="0.25">
      <c r="C8" s="437"/>
      <c r="D8" s="437"/>
      <c r="E8" s="437"/>
      <c r="F8" s="437"/>
      <c r="G8" s="437"/>
      <c r="H8" s="437"/>
      <c r="I8" s="437"/>
      <c r="L8" s="43"/>
      <c r="M8" s="44"/>
      <c r="P8" s="45"/>
      <c r="Q8" s="417"/>
      <c r="R8" s="418"/>
      <c r="S8" s="419"/>
      <c r="T8" s="420"/>
      <c r="U8" s="269"/>
    </row>
    <row r="9" spans="1:24" ht="7.5" customHeight="1" thickBot="1" x14ac:dyDescent="0.3">
      <c r="A9" s="49"/>
      <c r="B9" s="49"/>
      <c r="C9" s="421"/>
      <c r="D9" s="421"/>
      <c r="E9" s="421"/>
      <c r="F9" s="421"/>
      <c r="G9" s="421"/>
      <c r="H9" s="421"/>
      <c r="I9" s="421"/>
      <c r="J9" s="50"/>
      <c r="L9" s="43"/>
      <c r="M9" s="44"/>
      <c r="P9" s="45"/>
      <c r="Q9" s="47"/>
      <c r="S9" s="51"/>
      <c r="T9" s="45"/>
    </row>
    <row r="10" spans="1:24" ht="9" customHeight="1" thickTop="1" x14ac:dyDescent="0.25">
      <c r="H10" s="51"/>
      <c r="I10" s="51"/>
      <c r="L10" s="43"/>
      <c r="M10" s="44"/>
      <c r="P10" s="45"/>
      <c r="Q10" s="44"/>
      <c r="T10" s="45"/>
      <c r="X10" s="100"/>
    </row>
    <row r="11" spans="1:24" ht="15.75" customHeight="1" x14ac:dyDescent="0.25">
      <c r="H11" s="51" t="s">
        <v>198</v>
      </c>
      <c r="I11" s="51" t="s">
        <v>118</v>
      </c>
      <c r="L11" s="43"/>
      <c r="M11" s="44"/>
      <c r="P11" s="45"/>
      <c r="Q11" s="422" t="str">
        <f>H45</f>
        <v>HIDAYATULLAH, SP., M.Si</v>
      </c>
      <c r="R11" s="384"/>
      <c r="S11" s="384"/>
      <c r="T11" s="423"/>
      <c r="U11" s="267"/>
      <c r="W11" s="233" t="s">
        <v>539</v>
      </c>
    </row>
    <row r="12" spans="1:24" ht="12" customHeight="1" x14ac:dyDescent="0.25">
      <c r="H12" s="51" t="s">
        <v>200</v>
      </c>
      <c r="I12" s="51" t="s">
        <v>118</v>
      </c>
      <c r="L12" s="54"/>
      <c r="M12" s="44"/>
      <c r="P12" s="45"/>
      <c r="Q12" s="398" t="str">
        <f>H46</f>
        <v>Pembina Utama Muda IV/c</v>
      </c>
      <c r="R12" s="385"/>
      <c r="S12" s="385"/>
      <c r="T12" s="399"/>
      <c r="U12" s="268"/>
      <c r="W12" s="233" t="s">
        <v>478</v>
      </c>
      <c r="X12" s="100"/>
    </row>
    <row r="13" spans="1:24" ht="12" customHeight="1" x14ac:dyDescent="0.25">
      <c r="A13" s="400" t="s">
        <v>202</v>
      </c>
      <c r="B13" s="400"/>
      <c r="C13" s="400"/>
      <c r="D13" s="400"/>
      <c r="E13" s="400"/>
      <c r="F13" s="400"/>
      <c r="G13" s="400"/>
      <c r="H13" s="400"/>
      <c r="I13" s="400"/>
      <c r="J13" s="400"/>
      <c r="L13" s="54"/>
      <c r="M13" s="44"/>
      <c r="P13" s="45"/>
      <c r="Q13" s="402" t="str">
        <f>H47</f>
        <v>Nip. 19730203 200312 1 004</v>
      </c>
      <c r="R13" s="393"/>
      <c r="S13" s="393"/>
      <c r="T13" s="403"/>
      <c r="U13" s="268"/>
      <c r="W13" s="233" t="s">
        <v>526</v>
      </c>
      <c r="X13" s="51"/>
    </row>
    <row r="14" spans="1:24" ht="13.5" customHeight="1" x14ac:dyDescent="0.25">
      <c r="A14" s="401"/>
      <c r="B14" s="401"/>
      <c r="C14" s="401"/>
      <c r="D14" s="401"/>
      <c r="E14" s="401"/>
      <c r="F14" s="401"/>
      <c r="G14" s="401"/>
      <c r="H14" s="401"/>
      <c r="I14" s="401"/>
      <c r="J14" s="401"/>
      <c r="K14" s="51"/>
      <c r="L14" s="55" t="s">
        <v>203</v>
      </c>
      <c r="M14" s="56" t="s">
        <v>204</v>
      </c>
      <c r="N14" s="57"/>
      <c r="O14" s="56" t="str">
        <f>G26</f>
        <v>Jakarta</v>
      </c>
      <c r="P14" s="56"/>
      <c r="Q14" s="53" t="s">
        <v>205</v>
      </c>
      <c r="R14" s="56"/>
      <c r="S14" s="56" t="str">
        <f>O14</f>
        <v>Jakarta</v>
      </c>
      <c r="T14" s="42"/>
      <c r="W14" s="233" t="s">
        <v>527</v>
      </c>
      <c r="X14" s="51"/>
    </row>
    <row r="15" spans="1:24" ht="14.25" customHeight="1" x14ac:dyDescent="0.25">
      <c r="A15" s="55" t="s">
        <v>14</v>
      </c>
      <c r="B15" s="58" t="s">
        <v>206</v>
      </c>
      <c r="C15" s="59"/>
      <c r="D15" s="59"/>
      <c r="E15" s="59"/>
      <c r="F15" s="162" t="str">
        <f>SPPD1!F15</f>
        <v xml:space="preserve"> KEPALA DINAS KOMUNIKASI, INFORMATIKA DAN PERSANDIAN</v>
      </c>
      <c r="G15" s="61"/>
      <c r="H15" s="61"/>
      <c r="I15" s="59"/>
      <c r="J15" s="62"/>
      <c r="K15" s="51"/>
      <c r="L15" s="63"/>
      <c r="M15" s="51" t="s">
        <v>207</v>
      </c>
      <c r="N15" s="64"/>
      <c r="O15" s="48" t="str">
        <f>S5</f>
        <v>18/12/2022</v>
      </c>
      <c r="P15" s="51"/>
      <c r="Q15" s="47" t="s">
        <v>208</v>
      </c>
      <c r="R15" s="51"/>
      <c r="S15" s="48" t="str">
        <f>G29</f>
        <v>18/12/2022</v>
      </c>
      <c r="T15" s="45"/>
      <c r="W15" s="233" t="s">
        <v>528</v>
      </c>
    </row>
    <row r="16" spans="1:24" ht="14.25" customHeight="1" x14ac:dyDescent="0.25">
      <c r="A16" s="65" t="s">
        <v>18</v>
      </c>
      <c r="B16" s="58" t="s">
        <v>373</v>
      </c>
      <c r="C16" s="59"/>
      <c r="D16" s="59"/>
      <c r="E16" s="59"/>
      <c r="F16" s="52" t="s">
        <v>210</v>
      </c>
      <c r="G16" s="434" t="s">
        <v>645</v>
      </c>
      <c r="H16" s="434"/>
      <c r="I16" s="434"/>
      <c r="J16" s="434"/>
      <c r="K16" s="51"/>
      <c r="L16" s="63"/>
      <c r="M16" s="51" t="s">
        <v>211</v>
      </c>
      <c r="N16" s="391"/>
      <c r="O16" s="391"/>
      <c r="P16" s="391"/>
      <c r="Q16" s="66" t="s">
        <v>228</v>
      </c>
      <c r="R16" s="391"/>
      <c r="S16" s="391"/>
      <c r="T16" s="433"/>
      <c r="U16" s="96"/>
      <c r="W16" s="233" t="s">
        <v>529</v>
      </c>
    </row>
    <row r="17" spans="1:33" ht="14.25" customHeight="1" x14ac:dyDescent="0.25">
      <c r="A17" s="55" t="s">
        <v>22</v>
      </c>
      <c r="B17" s="51" t="s">
        <v>213</v>
      </c>
      <c r="C17" s="51"/>
      <c r="D17" s="51"/>
      <c r="E17" s="51"/>
      <c r="F17" s="53" t="s">
        <v>214</v>
      </c>
      <c r="G17" s="67"/>
      <c r="H17" s="51"/>
      <c r="I17" s="51"/>
      <c r="J17" s="70"/>
      <c r="K17" s="51"/>
      <c r="L17" s="43"/>
      <c r="N17" s="392"/>
      <c r="O17" s="392"/>
      <c r="P17" s="392"/>
      <c r="Q17" s="119"/>
      <c r="R17" s="392"/>
      <c r="S17" s="392"/>
      <c r="T17" s="432"/>
      <c r="U17" s="270"/>
      <c r="W17" s="233" t="s">
        <v>530</v>
      </c>
      <c r="X17" s="100"/>
    </row>
    <row r="18" spans="1:33" ht="14.25" customHeight="1" x14ac:dyDescent="0.25">
      <c r="A18" s="63"/>
      <c r="B18" s="51" t="s">
        <v>215</v>
      </c>
      <c r="C18" s="51"/>
      <c r="D18" s="51"/>
      <c r="E18" s="51"/>
      <c r="F18" s="47" t="s">
        <v>216</v>
      </c>
      <c r="G18" s="435" t="s">
        <v>471</v>
      </c>
      <c r="H18" s="435"/>
      <c r="I18" s="435"/>
      <c r="J18" s="436"/>
      <c r="K18" s="51"/>
      <c r="L18" s="43"/>
      <c r="Q18" s="69"/>
      <c r="T18" s="45"/>
      <c r="W18" s="233" t="s">
        <v>531</v>
      </c>
      <c r="X18" s="51"/>
    </row>
    <row r="19" spans="1:33" ht="14.25" customHeight="1" x14ac:dyDescent="0.25">
      <c r="A19" s="63"/>
      <c r="B19" s="47" t="s">
        <v>217</v>
      </c>
      <c r="C19" s="51"/>
      <c r="D19" s="51"/>
      <c r="E19" s="51"/>
      <c r="F19" s="47" t="s">
        <v>218</v>
      </c>
      <c r="G19" s="51"/>
      <c r="H19" s="51"/>
      <c r="I19" s="51"/>
      <c r="J19" s="70"/>
      <c r="K19" s="51"/>
      <c r="L19" s="63"/>
      <c r="M19" s="51"/>
      <c r="N19" s="397"/>
      <c r="O19" s="397"/>
      <c r="P19" s="397"/>
      <c r="Q19" s="69"/>
      <c r="R19" s="397"/>
      <c r="S19" s="397"/>
      <c r="T19" s="407"/>
      <c r="U19" s="265"/>
      <c r="W19" s="233" t="s">
        <v>532</v>
      </c>
      <c r="X19" s="128"/>
      <c r="Y19" s="130"/>
      <c r="Z19" s="130"/>
      <c r="AA19" s="131"/>
    </row>
    <row r="20" spans="1:33" ht="14.25" customHeight="1" x14ac:dyDescent="0.25">
      <c r="A20" s="71"/>
      <c r="B20" s="72"/>
      <c r="C20" s="72"/>
      <c r="D20" s="72"/>
      <c r="E20" s="72"/>
      <c r="F20" s="73"/>
      <c r="G20" s="72"/>
      <c r="H20" s="72"/>
      <c r="I20" s="72"/>
      <c r="J20" s="74"/>
      <c r="K20" s="51"/>
      <c r="L20" s="71"/>
      <c r="M20" s="72" t="s">
        <v>220</v>
      </c>
      <c r="N20" s="390"/>
      <c r="O20" s="390"/>
      <c r="P20" s="390"/>
      <c r="Q20" s="75" t="s">
        <v>171</v>
      </c>
      <c r="R20" s="408"/>
      <c r="S20" s="408"/>
      <c r="T20" s="409"/>
      <c r="U20" s="266"/>
      <c r="W20" s="233" t="s">
        <v>533</v>
      </c>
      <c r="X20" s="51"/>
      <c r="AA20" s="67"/>
    </row>
    <row r="21" spans="1:33" ht="14.25" customHeight="1" x14ac:dyDescent="0.25">
      <c r="A21" s="63" t="s">
        <v>37</v>
      </c>
      <c r="B21" s="51" t="s">
        <v>222</v>
      </c>
      <c r="C21" s="51"/>
      <c r="D21" s="51"/>
      <c r="E21" s="51"/>
      <c r="F21" s="76"/>
      <c r="G21" s="77" t="str">
        <f>SPPD1!G21</f>
        <v xml:space="preserve">Konsultasi terkait Kerja Sama Penerapan </v>
      </c>
      <c r="H21" s="78"/>
      <c r="I21" s="78"/>
      <c r="J21" s="79"/>
      <c r="K21" s="51"/>
      <c r="L21" s="55" t="s">
        <v>223</v>
      </c>
      <c r="M21" s="56" t="s">
        <v>224</v>
      </c>
      <c r="N21" s="56"/>
      <c r="O21" s="56" t="s">
        <v>118</v>
      </c>
      <c r="P21" s="56"/>
      <c r="Q21" s="53" t="s">
        <v>225</v>
      </c>
      <c r="R21" s="56"/>
      <c r="S21" s="56" t="s">
        <v>118</v>
      </c>
      <c r="T21" s="42"/>
      <c r="W21" s="233" t="s">
        <v>534</v>
      </c>
      <c r="AA21" s="67"/>
    </row>
    <row r="22" spans="1:33" ht="14.25" customHeight="1" x14ac:dyDescent="0.25">
      <c r="A22" s="63"/>
      <c r="B22" s="51"/>
      <c r="C22" s="51"/>
      <c r="D22" s="51"/>
      <c r="E22" s="51"/>
      <c r="F22" s="197"/>
      <c r="G22" s="105" t="str">
        <f>SPPD1!G22</f>
        <v>Sertifikat Elektronik</v>
      </c>
      <c r="H22" s="105"/>
      <c r="I22" s="105"/>
      <c r="J22" s="198"/>
      <c r="K22" s="51"/>
      <c r="L22" s="63"/>
      <c r="M22" s="51" t="s">
        <v>227</v>
      </c>
      <c r="N22" s="51"/>
      <c r="O22" s="51" t="s">
        <v>118</v>
      </c>
      <c r="P22" s="51"/>
      <c r="Q22" s="47" t="s">
        <v>227</v>
      </c>
      <c r="R22" s="51"/>
      <c r="S22" s="51" t="s">
        <v>118</v>
      </c>
      <c r="T22" s="45"/>
      <c r="W22" s="233" t="s">
        <v>535</v>
      </c>
      <c r="X22" s="132"/>
      <c r="Y22" s="128"/>
      <c r="Z22" s="128"/>
    </row>
    <row r="23" spans="1:33" ht="14.25" customHeight="1" x14ac:dyDescent="0.25">
      <c r="A23" s="63"/>
      <c r="B23" s="51"/>
      <c r="C23" s="51"/>
      <c r="D23" s="51"/>
      <c r="E23" s="51"/>
      <c r="F23" s="80"/>
      <c r="G23" s="81" t="str">
        <f>SPPD1!G23</f>
        <v>Konawe Selatan</v>
      </c>
      <c r="H23" s="82"/>
      <c r="I23" s="82"/>
      <c r="J23" s="83"/>
      <c r="K23" s="51"/>
      <c r="L23" s="63"/>
      <c r="M23" s="51" t="s">
        <v>211</v>
      </c>
      <c r="N23" s="51"/>
      <c r="O23" s="51" t="s">
        <v>118</v>
      </c>
      <c r="P23" s="51"/>
      <c r="Q23" s="47" t="s">
        <v>228</v>
      </c>
      <c r="R23" s="51"/>
      <c r="S23" s="51" t="s">
        <v>118</v>
      </c>
      <c r="T23" s="45"/>
      <c r="W23" s="442" t="s">
        <v>613</v>
      </c>
      <c r="X23" s="442"/>
      <c r="Y23" s="442"/>
      <c r="Z23" s="442"/>
    </row>
    <row r="24" spans="1:33" ht="14.25" customHeight="1" x14ac:dyDescent="0.25">
      <c r="A24" s="65" t="s">
        <v>48</v>
      </c>
      <c r="B24" s="59" t="s">
        <v>229</v>
      </c>
      <c r="C24" s="59"/>
      <c r="D24" s="59"/>
      <c r="E24" s="59"/>
      <c r="F24" s="52"/>
      <c r="G24" s="84" t="str">
        <f>SPPD1!G24</f>
        <v>Pesawat</v>
      </c>
      <c r="H24" s="59"/>
      <c r="I24" s="59"/>
      <c r="J24" s="62"/>
      <c r="K24" s="51"/>
      <c r="L24" s="43"/>
      <c r="Q24" s="44"/>
      <c r="T24" s="45"/>
      <c r="W24" s="233" t="s">
        <v>616</v>
      </c>
      <c r="X24" s="51"/>
    </row>
    <row r="25" spans="1:33" ht="14.25" customHeight="1" x14ac:dyDescent="0.25">
      <c r="A25" s="55" t="s">
        <v>231</v>
      </c>
      <c r="B25" s="56" t="s">
        <v>232</v>
      </c>
      <c r="C25" s="56"/>
      <c r="D25" s="56"/>
      <c r="E25" s="56"/>
      <c r="F25" s="53" t="str">
        <f>SPPD2!F25</f>
        <v xml:space="preserve">  a.  Andoolo</v>
      </c>
      <c r="G25" s="56"/>
      <c r="H25" s="56"/>
      <c r="I25" s="56"/>
      <c r="J25" s="68"/>
      <c r="K25" s="51"/>
      <c r="L25" s="43"/>
      <c r="M25" s="51"/>
      <c r="N25" s="51"/>
      <c r="O25" s="51"/>
      <c r="P25" s="51"/>
      <c r="Q25" s="47"/>
      <c r="R25" s="51"/>
      <c r="S25" s="51"/>
      <c r="T25" s="45"/>
      <c r="W25" s="233" t="s">
        <v>536</v>
      </c>
      <c r="X25" s="128"/>
      <c r="Y25" s="128"/>
      <c r="Z25" s="128"/>
    </row>
    <row r="26" spans="1:33" ht="14.25" customHeight="1" x14ac:dyDescent="0.25">
      <c r="A26" s="71"/>
      <c r="B26" s="72" t="s">
        <v>234</v>
      </c>
      <c r="C26" s="72"/>
      <c r="D26" s="72"/>
      <c r="E26" s="72"/>
      <c r="F26" s="73" t="s">
        <v>235</v>
      </c>
      <c r="G26" s="72" t="str">
        <f>SPPD2!G26</f>
        <v>Jakarta</v>
      </c>
      <c r="H26" s="72"/>
      <c r="I26" s="72"/>
      <c r="J26" s="74"/>
      <c r="K26" s="51"/>
      <c r="L26" s="71"/>
      <c r="M26" s="72" t="s">
        <v>236</v>
      </c>
      <c r="N26" s="72"/>
      <c r="O26" s="72"/>
      <c r="P26" s="72"/>
      <c r="Q26" s="73" t="s">
        <v>236</v>
      </c>
      <c r="R26" s="72"/>
      <c r="S26" s="72"/>
      <c r="T26" s="85"/>
      <c r="W26" s="233" t="s">
        <v>537</v>
      </c>
      <c r="X26" s="51"/>
    </row>
    <row r="27" spans="1:33" ht="14.25" customHeight="1" x14ac:dyDescent="0.25">
      <c r="A27" s="55" t="s">
        <v>27</v>
      </c>
      <c r="B27" s="56" t="s">
        <v>238</v>
      </c>
      <c r="C27" s="56"/>
      <c r="D27" s="56"/>
      <c r="E27" s="56"/>
      <c r="F27" s="53" t="s">
        <v>214</v>
      </c>
      <c r="G27" s="56" t="str">
        <f>SPPD1!G27</f>
        <v>4 (Satu) Hari</v>
      </c>
      <c r="H27" s="56"/>
      <c r="I27" s="56"/>
      <c r="J27" s="68"/>
      <c r="K27" s="51"/>
      <c r="L27" s="55" t="s">
        <v>239</v>
      </c>
      <c r="M27" s="53" t="s">
        <v>224</v>
      </c>
      <c r="N27" s="56"/>
      <c r="O27" s="56" t="s">
        <v>118</v>
      </c>
      <c r="P27" s="56"/>
      <c r="Q27" s="53" t="s">
        <v>225</v>
      </c>
      <c r="R27" s="56"/>
      <c r="S27" s="56" t="s">
        <v>118</v>
      </c>
      <c r="T27" s="42"/>
      <c r="W27" s="233" t="s">
        <v>538</v>
      </c>
      <c r="X27" s="100"/>
    </row>
    <row r="28" spans="1:33" ht="14.25" customHeight="1" x14ac:dyDescent="0.25">
      <c r="A28" s="63"/>
      <c r="B28" s="51" t="s">
        <v>240</v>
      </c>
      <c r="C28" s="51"/>
      <c r="D28" s="51"/>
      <c r="E28" s="51"/>
      <c r="F28" s="47" t="s">
        <v>216</v>
      </c>
      <c r="G28" s="86" t="str">
        <f>SPPD2!G28</f>
        <v>18/12/2022</v>
      </c>
      <c r="H28" s="51"/>
      <c r="I28" s="51"/>
      <c r="J28" s="70"/>
      <c r="K28" s="51"/>
      <c r="L28" s="63"/>
      <c r="M28" s="47" t="s">
        <v>227</v>
      </c>
      <c r="N28" s="51"/>
      <c r="O28" s="51" t="s">
        <v>118</v>
      </c>
      <c r="P28" s="51"/>
      <c r="Q28" s="47" t="s">
        <v>227</v>
      </c>
      <c r="R28" s="51"/>
      <c r="S28" s="51" t="s">
        <v>118</v>
      </c>
      <c r="T28" s="45"/>
      <c r="W28" s="128" t="s">
        <v>615</v>
      </c>
      <c r="X28" s="128"/>
      <c r="Y28" s="128"/>
      <c r="Z28" s="128"/>
      <c r="AA28" s="128"/>
    </row>
    <row r="29" spans="1:33" ht="14.25" customHeight="1" x14ac:dyDescent="0.25">
      <c r="A29" s="71"/>
      <c r="B29" s="72" t="s">
        <v>242</v>
      </c>
      <c r="C29" s="72"/>
      <c r="D29" s="72"/>
      <c r="E29" s="72"/>
      <c r="F29" s="73" t="s">
        <v>243</v>
      </c>
      <c r="G29" s="86" t="str">
        <f>SPPD2!G29</f>
        <v>18/12/2022</v>
      </c>
      <c r="H29" s="72"/>
      <c r="I29" s="72"/>
      <c r="J29" s="74"/>
      <c r="K29" s="51"/>
      <c r="L29" s="63"/>
      <c r="M29" s="47" t="s">
        <v>211</v>
      </c>
      <c r="N29" s="51"/>
      <c r="O29" s="51" t="s">
        <v>118</v>
      </c>
      <c r="P29" s="51"/>
      <c r="Q29" s="47" t="s">
        <v>228</v>
      </c>
      <c r="R29" s="51"/>
      <c r="S29" s="51" t="s">
        <v>118</v>
      </c>
      <c r="T29" s="45"/>
      <c r="W29" s="435" t="s">
        <v>471</v>
      </c>
      <c r="X29" s="435"/>
      <c r="Y29" s="435"/>
      <c r="Z29" s="238"/>
      <c r="AA29" s="238"/>
      <c r="AB29" s="238"/>
      <c r="AC29" s="238"/>
      <c r="AD29" s="238"/>
      <c r="AE29" s="238"/>
      <c r="AF29" s="238"/>
      <c r="AG29" s="238"/>
    </row>
    <row r="30" spans="1:33" ht="12.75" customHeight="1" x14ac:dyDescent="0.25">
      <c r="A30" s="55" t="s">
        <v>29</v>
      </c>
      <c r="B30" s="410" t="s">
        <v>245</v>
      </c>
      <c r="C30" s="411"/>
      <c r="D30" s="412"/>
      <c r="E30" s="410" t="s">
        <v>119</v>
      </c>
      <c r="F30" s="411"/>
      <c r="G30" s="412"/>
      <c r="H30" s="410" t="s">
        <v>246</v>
      </c>
      <c r="I30" s="412"/>
      <c r="J30" s="65" t="s">
        <v>247</v>
      </c>
      <c r="K30" s="51"/>
      <c r="L30" s="43"/>
      <c r="Q30" s="44"/>
      <c r="T30" s="45"/>
      <c r="W30" s="51" t="s">
        <v>279</v>
      </c>
    </row>
    <row r="31" spans="1:33" ht="12.75" customHeight="1" x14ac:dyDescent="0.25">
      <c r="A31" s="63"/>
      <c r="B31" s="51" t="s">
        <v>14</v>
      </c>
      <c r="C31" s="51"/>
      <c r="D31" s="70"/>
      <c r="E31" s="413"/>
      <c r="F31" s="414"/>
      <c r="G31" s="415"/>
      <c r="H31" s="47"/>
      <c r="I31" s="70"/>
      <c r="J31" s="87"/>
      <c r="K31" s="51"/>
      <c r="L31" s="43"/>
      <c r="Q31" s="44"/>
      <c r="T31" s="45"/>
      <c r="W31" s="128" t="s">
        <v>610</v>
      </c>
    </row>
    <row r="32" spans="1:33" ht="12.75" customHeight="1" x14ac:dyDescent="0.25">
      <c r="A32" s="63"/>
      <c r="B32" s="51" t="s">
        <v>18</v>
      </c>
      <c r="C32" s="51"/>
      <c r="D32" s="70"/>
      <c r="E32" s="387"/>
      <c r="F32" s="388"/>
      <c r="G32" s="389"/>
      <c r="H32" s="47"/>
      <c r="I32" s="70"/>
      <c r="J32" s="87"/>
      <c r="K32" s="51"/>
      <c r="L32" s="43"/>
      <c r="M32" s="51"/>
      <c r="N32" s="51"/>
      <c r="O32" s="51"/>
      <c r="P32" s="51"/>
      <c r="Q32" s="47"/>
      <c r="R32" s="51"/>
      <c r="S32" s="51"/>
      <c r="T32" s="45"/>
      <c r="W32" s="128"/>
    </row>
    <row r="33" spans="1:25" ht="12.75" customHeight="1" x14ac:dyDescent="0.25">
      <c r="A33" s="71"/>
      <c r="B33" s="72" t="s">
        <v>22</v>
      </c>
      <c r="C33" s="72"/>
      <c r="D33" s="74"/>
      <c r="E33" s="394"/>
      <c r="F33" s="395"/>
      <c r="G33" s="396"/>
      <c r="H33" s="73"/>
      <c r="I33" s="74"/>
      <c r="J33" s="88"/>
      <c r="K33" s="51"/>
      <c r="L33" s="71"/>
      <c r="M33" s="73" t="s">
        <v>236</v>
      </c>
      <c r="N33" s="72"/>
      <c r="O33" s="72"/>
      <c r="P33" s="72"/>
      <c r="Q33" s="73" t="s">
        <v>236</v>
      </c>
      <c r="R33" s="72"/>
      <c r="S33" s="72"/>
      <c r="T33" s="85"/>
      <c r="X33" s="51"/>
      <c r="Y33" s="51"/>
    </row>
    <row r="34" spans="1:25" ht="14.25" customHeight="1" x14ac:dyDescent="0.25">
      <c r="A34" s="63" t="s">
        <v>248</v>
      </c>
      <c r="B34" s="53" t="s">
        <v>249</v>
      </c>
      <c r="C34" s="56"/>
      <c r="D34" s="56"/>
      <c r="E34" s="56"/>
      <c r="F34" s="56"/>
      <c r="G34" s="68"/>
      <c r="H34" s="53"/>
      <c r="I34" s="56"/>
      <c r="J34" s="68"/>
      <c r="K34" s="51"/>
      <c r="L34" s="63" t="s">
        <v>250</v>
      </c>
      <c r="M34" s="53" t="s">
        <v>224</v>
      </c>
      <c r="N34" s="57" t="s">
        <v>118</v>
      </c>
      <c r="O34" s="56" t="s">
        <v>251</v>
      </c>
      <c r="P34" s="68"/>
      <c r="Q34" s="89" t="s">
        <v>252</v>
      </c>
      <c r="R34" s="56"/>
      <c r="S34" s="56"/>
      <c r="T34" s="42"/>
      <c r="X34" s="51"/>
    </row>
    <row r="35" spans="1:25" ht="14.25" customHeight="1" x14ac:dyDescent="0.25">
      <c r="A35" s="63"/>
      <c r="B35" s="47" t="s">
        <v>253</v>
      </c>
      <c r="C35" s="51"/>
      <c r="D35" s="51"/>
      <c r="E35" s="51"/>
      <c r="F35" s="51"/>
      <c r="G35" s="70"/>
      <c r="H35" s="47" t="s">
        <v>451</v>
      </c>
      <c r="I35" s="51"/>
      <c r="J35" s="70"/>
      <c r="K35" s="51"/>
      <c r="L35" s="87"/>
      <c r="M35" s="47" t="s">
        <v>254</v>
      </c>
      <c r="N35" s="51"/>
      <c r="O35" s="51"/>
      <c r="P35" s="70"/>
      <c r="Q35" s="90" t="s">
        <v>255</v>
      </c>
      <c r="R35" s="51"/>
      <c r="S35" s="51"/>
      <c r="T35" s="45"/>
    </row>
    <row r="36" spans="1:25" ht="14.25" customHeight="1" x14ac:dyDescent="0.25">
      <c r="A36" s="63"/>
      <c r="B36" s="73" t="s">
        <v>256</v>
      </c>
      <c r="C36" s="72"/>
      <c r="D36" s="72"/>
      <c r="E36" s="72"/>
      <c r="F36" s="72"/>
      <c r="G36" s="74"/>
      <c r="H36" s="73" t="s">
        <v>452</v>
      </c>
      <c r="I36" s="72"/>
      <c r="J36" s="74"/>
      <c r="K36" s="51"/>
      <c r="L36" s="87"/>
      <c r="M36" s="404" t="s">
        <v>257</v>
      </c>
      <c r="N36" s="405"/>
      <c r="O36" s="91" t="str">
        <f>G29</f>
        <v>18/12/2022</v>
      </c>
      <c r="P36" s="74"/>
      <c r="Q36" s="92" t="s">
        <v>258</v>
      </c>
      <c r="R36" s="72"/>
      <c r="S36" s="72"/>
      <c r="T36" s="85"/>
    </row>
    <row r="37" spans="1:25" ht="14.25" customHeight="1" x14ac:dyDescent="0.25">
      <c r="A37" s="65" t="s">
        <v>259</v>
      </c>
      <c r="B37" s="58" t="s">
        <v>260</v>
      </c>
      <c r="C37" s="59"/>
      <c r="D37" s="59"/>
      <c r="E37" s="59"/>
      <c r="F37" s="59"/>
      <c r="G37" s="62"/>
      <c r="H37" s="58"/>
      <c r="I37" s="59"/>
      <c r="J37" s="62"/>
      <c r="K37" s="51"/>
      <c r="L37" s="87"/>
      <c r="M37" s="53"/>
      <c r="N37" s="56"/>
      <c r="O37" s="406" t="str">
        <f>H42</f>
        <v>KEPALA DINAS KOMUNIKASI,</v>
      </c>
      <c r="P37" s="406"/>
      <c r="Q37" s="406"/>
      <c r="R37" s="406"/>
      <c r="S37" s="56"/>
      <c r="T37" s="42"/>
    </row>
    <row r="38" spans="1:25" ht="11.25" customHeight="1" x14ac:dyDescent="0.25">
      <c r="A38" s="93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87"/>
      <c r="M38" s="47"/>
      <c r="N38" s="51"/>
      <c r="O38" s="438" t="str">
        <f>H43</f>
        <v>INFORMATIKA DAN PERSANDIAN</v>
      </c>
      <c r="P38" s="438"/>
      <c r="Q38" s="438"/>
      <c r="R38" s="438"/>
      <c r="S38" s="51"/>
      <c r="T38" s="45"/>
    </row>
    <row r="39" spans="1:25" ht="20.25" customHeight="1" x14ac:dyDescent="0.25">
      <c r="A39" s="93"/>
      <c r="B39" s="51"/>
      <c r="C39" s="51"/>
      <c r="D39" s="51"/>
      <c r="E39" s="51"/>
      <c r="F39" s="51"/>
      <c r="G39" s="51"/>
      <c r="H39" s="51" t="s">
        <v>261</v>
      </c>
      <c r="I39" s="51"/>
      <c r="J39" s="51" t="s">
        <v>251</v>
      </c>
      <c r="K39" s="51"/>
      <c r="L39" s="87"/>
      <c r="M39" s="47"/>
      <c r="N39" s="51"/>
      <c r="O39" s="51"/>
      <c r="P39" s="51"/>
      <c r="Q39" s="51"/>
      <c r="R39" s="51"/>
      <c r="S39" s="51"/>
      <c r="T39" s="45"/>
    </row>
    <row r="40" spans="1:25" x14ac:dyDescent="0.25">
      <c r="A40" s="93"/>
      <c r="B40" s="51"/>
      <c r="C40" s="51"/>
      <c r="D40" s="51"/>
      <c r="E40" s="51"/>
      <c r="F40" s="51"/>
      <c r="G40" s="51"/>
      <c r="H40" s="51" t="s">
        <v>262</v>
      </c>
      <c r="I40" s="51"/>
      <c r="J40" s="86" t="str">
        <f>SPPD1!J40</f>
        <v>16 Desember 2022</v>
      </c>
      <c r="K40" s="51"/>
      <c r="L40" s="87"/>
      <c r="M40" s="47"/>
      <c r="N40" s="51"/>
      <c r="O40" s="384" t="str">
        <f>H45</f>
        <v>HIDAYATULLAH, SP., M.Si</v>
      </c>
      <c r="P40" s="384"/>
      <c r="Q40" s="384"/>
      <c r="R40" s="384"/>
      <c r="S40" s="51"/>
      <c r="T40" s="45"/>
    </row>
    <row r="41" spans="1:25" ht="12" customHeight="1" x14ac:dyDescent="0.25">
      <c r="A41" s="93"/>
      <c r="B41" s="51"/>
      <c r="C41" s="51"/>
      <c r="D41" s="51"/>
      <c r="E41" s="51"/>
      <c r="F41" s="51"/>
      <c r="G41" s="51"/>
      <c r="H41" s="51" t="s">
        <v>263</v>
      </c>
      <c r="I41" s="51"/>
      <c r="J41" s="51"/>
      <c r="K41" s="51"/>
      <c r="L41" s="87"/>
      <c r="M41" s="47"/>
      <c r="N41" s="51"/>
      <c r="O41" s="385" t="str">
        <f>H46</f>
        <v>Pembina Utama Muda IV/c</v>
      </c>
      <c r="P41" s="385"/>
      <c r="Q41" s="385"/>
      <c r="R41" s="385"/>
      <c r="S41" s="51"/>
      <c r="T41" s="45"/>
      <c r="W41" s="51" t="s">
        <v>463</v>
      </c>
    </row>
    <row r="42" spans="1:25" ht="13.5" customHeight="1" x14ac:dyDescent="0.25">
      <c r="A42" s="93"/>
      <c r="B42" s="51"/>
      <c r="C42" s="51"/>
      <c r="D42" s="51"/>
      <c r="E42" s="51"/>
      <c r="F42" s="51"/>
      <c r="G42" s="51"/>
      <c r="H42" s="386" t="str">
        <f>SPPD3!H42</f>
        <v>KEPALA DINAS KOMUNIKASI,</v>
      </c>
      <c r="I42" s="386"/>
      <c r="J42" s="386"/>
      <c r="K42" s="51"/>
      <c r="L42" s="87"/>
      <c r="M42" s="73"/>
      <c r="N42" s="72"/>
      <c r="O42" s="393" t="str">
        <f>H47</f>
        <v>Nip. 19730203 200312 1 004</v>
      </c>
      <c r="P42" s="393"/>
      <c r="Q42" s="393"/>
      <c r="R42" s="393"/>
      <c r="S42" s="72"/>
      <c r="T42" s="85"/>
      <c r="W42" s="51" t="str">
        <f>SPPD3!G18</f>
        <v>Staf Diskominfo dan Persandian</v>
      </c>
    </row>
    <row r="43" spans="1:25" ht="12" customHeight="1" x14ac:dyDescent="0.25">
      <c r="A43" s="93"/>
      <c r="B43" s="51"/>
      <c r="C43" s="51"/>
      <c r="D43" s="51"/>
      <c r="E43" s="51"/>
      <c r="F43" s="51"/>
      <c r="G43" s="51"/>
      <c r="H43" s="438" t="str">
        <f>SPPD3!H43</f>
        <v>INFORMATIKA DAN PERSANDIAN</v>
      </c>
      <c r="I43" s="438"/>
      <c r="J43" s="438"/>
      <c r="K43" s="51"/>
      <c r="L43" s="94" t="s">
        <v>265</v>
      </c>
      <c r="M43" s="59" t="s">
        <v>266</v>
      </c>
      <c r="N43" s="59"/>
      <c r="O43" s="59" t="s">
        <v>118</v>
      </c>
      <c r="P43" s="59"/>
      <c r="Q43" s="59"/>
      <c r="R43" s="59"/>
      <c r="S43" s="59"/>
      <c r="T43" s="16"/>
    </row>
    <row r="44" spans="1:25" ht="21" customHeight="1" x14ac:dyDescent="0.25">
      <c r="A44" s="93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 t="s">
        <v>267</v>
      </c>
      <c r="M44" s="51"/>
      <c r="N44" s="51"/>
      <c r="O44" s="51"/>
      <c r="P44" s="51"/>
      <c r="Q44" s="51"/>
      <c r="R44" s="51"/>
      <c r="S44" s="51"/>
    </row>
    <row r="45" spans="1:25" ht="13.5" customHeight="1" x14ac:dyDescent="0.25">
      <c r="A45" s="93"/>
      <c r="B45" s="51"/>
      <c r="C45" s="51"/>
      <c r="D45" s="51"/>
      <c r="E45" s="51"/>
      <c r="F45" s="51"/>
      <c r="G45" s="51"/>
      <c r="H45" s="384" t="str">
        <f>SPPD3!H45</f>
        <v>HIDAYATULLAH, SP., M.Si</v>
      </c>
      <c r="I45" s="384"/>
      <c r="J45" s="384"/>
      <c r="K45" s="51"/>
      <c r="L45" s="95" t="s">
        <v>268</v>
      </c>
      <c r="M45" s="51"/>
      <c r="N45" s="51"/>
      <c r="O45" s="51"/>
      <c r="P45" s="51"/>
      <c r="Q45" s="51"/>
      <c r="R45" s="51"/>
      <c r="S45" s="51"/>
    </row>
    <row r="46" spans="1:25" ht="11.25" customHeight="1" x14ac:dyDescent="0.25">
      <c r="A46" s="93"/>
      <c r="B46" s="51"/>
      <c r="C46" s="51"/>
      <c r="D46" s="51"/>
      <c r="E46" s="51"/>
      <c r="F46" s="51"/>
      <c r="G46" s="51"/>
      <c r="H46" s="385" t="str">
        <f>SPPD3!H46</f>
        <v>Pembina Utama Muda IV/c</v>
      </c>
      <c r="I46" s="385"/>
      <c r="J46" s="385"/>
      <c r="K46" s="51"/>
      <c r="L46" s="95" t="s">
        <v>269</v>
      </c>
      <c r="M46" s="51"/>
      <c r="N46" s="51"/>
      <c r="O46" s="51"/>
      <c r="P46" s="51"/>
      <c r="Q46" s="51"/>
      <c r="R46" s="51"/>
      <c r="S46" s="51"/>
    </row>
    <row r="47" spans="1:25" ht="11.25" customHeight="1" x14ac:dyDescent="0.25">
      <c r="A47" s="93"/>
      <c r="B47" s="51"/>
      <c r="C47" s="51"/>
      <c r="D47" s="51"/>
      <c r="E47" s="51"/>
      <c r="F47" s="51"/>
      <c r="G47" s="51"/>
      <c r="H47" s="385" t="str">
        <f>SPPD3!H47</f>
        <v>Nip. 19730203 200312 1 004</v>
      </c>
      <c r="I47" s="385"/>
      <c r="J47" s="385"/>
      <c r="K47" s="51"/>
      <c r="L47" s="95" t="s">
        <v>270</v>
      </c>
      <c r="M47" s="51"/>
      <c r="N47" s="51"/>
      <c r="O47" s="51"/>
      <c r="P47" s="51"/>
      <c r="Q47" s="51"/>
      <c r="R47" s="51"/>
      <c r="S47" s="51"/>
    </row>
    <row r="48" spans="1:25" x14ac:dyDescent="0.25">
      <c r="A48" s="93"/>
      <c r="B48" s="51"/>
      <c r="C48" s="51"/>
      <c r="D48" s="51"/>
      <c r="E48" s="51"/>
      <c r="F48" s="51"/>
      <c r="G48" s="51"/>
      <c r="H48" s="51"/>
      <c r="I48" s="51"/>
      <c r="J48" s="51"/>
      <c r="K48" s="51"/>
    </row>
    <row r="49" spans="1:21" x14ac:dyDescent="0.25">
      <c r="A49" s="93"/>
      <c r="B49" s="51"/>
      <c r="C49" s="51"/>
      <c r="D49" s="51"/>
      <c r="E49" s="51"/>
      <c r="F49" s="51"/>
      <c r="G49" s="51"/>
      <c r="H49" s="51"/>
      <c r="I49" s="51"/>
      <c r="J49" s="51"/>
      <c r="K49" s="51"/>
    </row>
    <row r="50" spans="1:21" x14ac:dyDescent="0.25">
      <c r="A50" s="93"/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21" x14ac:dyDescent="0.25">
      <c r="A51" s="93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391" t="s">
        <v>271</v>
      </c>
      <c r="O51" s="391"/>
      <c r="P51" s="391"/>
      <c r="Q51" s="51"/>
      <c r="R51" s="391" t="s">
        <v>272</v>
      </c>
      <c r="S51" s="391"/>
      <c r="T51" s="391"/>
      <c r="U51" s="96"/>
    </row>
    <row r="52" spans="1:21" x14ac:dyDescent="0.25">
      <c r="A52" s="93"/>
      <c r="B52" s="51"/>
      <c r="C52" s="51"/>
      <c r="D52" s="51"/>
      <c r="E52" s="51"/>
      <c r="F52" s="51"/>
      <c r="G52" s="51"/>
      <c r="H52" s="51"/>
      <c r="I52" s="67" t="s">
        <v>125</v>
      </c>
      <c r="J52" s="51"/>
      <c r="K52" s="51"/>
      <c r="L52" s="51"/>
      <c r="M52" s="51"/>
      <c r="N52" s="392" t="s">
        <v>273</v>
      </c>
      <c r="O52" s="392"/>
      <c r="P52" s="392"/>
      <c r="Q52" s="51"/>
      <c r="R52" s="391" t="s">
        <v>274</v>
      </c>
      <c r="S52" s="391"/>
      <c r="T52" s="391"/>
      <c r="U52" s="96"/>
    </row>
    <row r="53" spans="1:21" x14ac:dyDescent="0.25">
      <c r="A53" s="93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Q53" s="51"/>
      <c r="R53" s="28"/>
      <c r="S53" s="28"/>
      <c r="T53" s="28"/>
      <c r="U53" s="28"/>
    </row>
    <row r="54" spans="1:21" x14ac:dyDescent="0.25">
      <c r="A54" s="93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397" t="s">
        <v>275</v>
      </c>
      <c r="O54" s="397"/>
      <c r="P54" s="397"/>
      <c r="Q54" s="51"/>
      <c r="R54" s="397" t="s">
        <v>276</v>
      </c>
      <c r="S54" s="397"/>
      <c r="T54" s="397"/>
      <c r="U54" s="265"/>
    </row>
    <row r="55" spans="1:21" x14ac:dyDescent="0.25">
      <c r="A55" s="93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390" t="s">
        <v>277</v>
      </c>
      <c r="O55" s="390"/>
      <c r="P55" s="390"/>
      <c r="Q55" s="51"/>
      <c r="R55" s="390" t="s">
        <v>278</v>
      </c>
      <c r="S55" s="390"/>
      <c r="T55" s="390"/>
      <c r="U55" s="266"/>
    </row>
    <row r="56" spans="1:21" x14ac:dyDescent="0.25">
      <c r="A56" s="93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</row>
    <row r="57" spans="1:21" x14ac:dyDescent="0.2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</row>
    <row r="58" spans="1:21" x14ac:dyDescent="0.2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</row>
    <row r="59" spans="1:21" x14ac:dyDescent="0.2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</row>
    <row r="60" spans="1:21" x14ac:dyDescent="0.2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</row>
    <row r="61" spans="1:21" x14ac:dyDescent="0.2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</row>
    <row r="62" spans="1:21" x14ac:dyDescent="0.2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</row>
    <row r="63" spans="1:21" x14ac:dyDescent="0.2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</row>
    <row r="64" spans="1:21" x14ac:dyDescent="0.2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</row>
    <row r="65" spans="1:19" x14ac:dyDescent="0.2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</row>
    <row r="66" spans="1:19" x14ac:dyDescent="0.2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</row>
    <row r="67" spans="1:19" x14ac:dyDescent="0.2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</row>
    <row r="68" spans="1:19" x14ac:dyDescent="0.2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</row>
    <row r="69" spans="1:19" x14ac:dyDescent="0.2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</row>
    <row r="70" spans="1:19" x14ac:dyDescent="0.2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</row>
    <row r="71" spans="1:19" x14ac:dyDescent="0.2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</row>
    <row r="72" spans="1:19" x14ac:dyDescent="0.2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</row>
    <row r="73" spans="1:19" x14ac:dyDescent="0.2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</row>
    <row r="74" spans="1:19" x14ac:dyDescent="0.2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</row>
    <row r="75" spans="1:19" x14ac:dyDescent="0.2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</row>
    <row r="76" spans="1:19" x14ac:dyDescent="0.2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</row>
    <row r="77" spans="1:19" x14ac:dyDescent="0.2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</row>
    <row r="78" spans="1:19" x14ac:dyDescent="0.2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</row>
    <row r="79" spans="1:19" x14ac:dyDescent="0.2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</row>
    <row r="80" spans="1:19" x14ac:dyDescent="0.2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</row>
    <row r="81" spans="1:19" x14ac:dyDescent="0.2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</row>
    <row r="82" spans="1:19" x14ac:dyDescent="0.2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</row>
    <row r="83" spans="1:19" x14ac:dyDescent="0.2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</row>
    <row r="84" spans="1:19" x14ac:dyDescent="0.2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</row>
    <row r="85" spans="1:19" x14ac:dyDescent="0.2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</row>
    <row r="86" spans="1:19" x14ac:dyDescent="0.2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</row>
    <row r="87" spans="1:19" x14ac:dyDescent="0.2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</row>
    <row r="88" spans="1:19" x14ac:dyDescent="0.2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</row>
    <row r="89" spans="1:19" x14ac:dyDescent="0.2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</row>
    <row r="90" spans="1:19" x14ac:dyDescent="0.2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</row>
    <row r="91" spans="1:19" x14ac:dyDescent="0.2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</row>
    <row r="92" spans="1:19" x14ac:dyDescent="0.2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</row>
    <row r="93" spans="1:19" x14ac:dyDescent="0.2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</row>
  </sheetData>
  <mergeCells count="50">
    <mergeCell ref="N16:P16"/>
    <mergeCell ref="R16:T16"/>
    <mergeCell ref="C1:I2"/>
    <mergeCell ref="Q1:R2"/>
    <mergeCell ref="S1:S2"/>
    <mergeCell ref="C3:I5"/>
    <mergeCell ref="Q3:S4"/>
    <mergeCell ref="C6:I8"/>
    <mergeCell ref="Q6:R8"/>
    <mergeCell ref="S6:T8"/>
    <mergeCell ref="C9:I9"/>
    <mergeCell ref="Q11:T11"/>
    <mergeCell ref="Q12:T12"/>
    <mergeCell ref="A13:J14"/>
    <mergeCell ref="Q13:T13"/>
    <mergeCell ref="G16:J16"/>
    <mergeCell ref="N17:P17"/>
    <mergeCell ref="R17:T17"/>
    <mergeCell ref="N19:P19"/>
    <mergeCell ref="R19:T19"/>
    <mergeCell ref="N20:P20"/>
    <mergeCell ref="R20:T20"/>
    <mergeCell ref="B30:D30"/>
    <mergeCell ref="E30:G30"/>
    <mergeCell ref="H30:I30"/>
    <mergeCell ref="E31:G31"/>
    <mergeCell ref="E32:G32"/>
    <mergeCell ref="N55:P55"/>
    <mergeCell ref="R55:T55"/>
    <mergeCell ref="H45:J45"/>
    <mergeCell ref="H46:J46"/>
    <mergeCell ref="H47:J47"/>
    <mergeCell ref="N51:P51"/>
    <mergeCell ref="R51:T51"/>
    <mergeCell ref="N52:P52"/>
    <mergeCell ref="R52:T52"/>
    <mergeCell ref="G18:J18"/>
    <mergeCell ref="W29:Y29"/>
    <mergeCell ref="H43:J43"/>
    <mergeCell ref="N54:P54"/>
    <mergeCell ref="R54:T54"/>
    <mergeCell ref="H42:J42"/>
    <mergeCell ref="O42:R42"/>
    <mergeCell ref="E33:G33"/>
    <mergeCell ref="M36:N36"/>
    <mergeCell ref="O37:R37"/>
    <mergeCell ref="O40:R40"/>
    <mergeCell ref="O41:R41"/>
    <mergeCell ref="O38:R38"/>
    <mergeCell ref="W23:Z23"/>
  </mergeCells>
  <pageMargins left="0.35433070866141736" right="0.70866141732283472" top="0.19685039370078741" bottom="0.11811023622047245" header="0.31496062992125984" footer="0.31496062992125984"/>
  <pageSetup paperSize="5" scale="95" orientation="landscape" horizontalDpi="4294967293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93"/>
  <sheetViews>
    <sheetView zoomScale="85" zoomScaleNormal="85" workbookViewId="0">
      <selection activeCell="G25" sqref="G25"/>
    </sheetView>
  </sheetViews>
  <sheetFormatPr defaultRowHeight="15" x14ac:dyDescent="0.25"/>
  <cols>
    <col min="1" max="1" width="3.7109375" customWidth="1"/>
    <col min="6" max="6" width="3.140625" customWidth="1"/>
    <col min="7" max="7" width="7.5703125" customWidth="1"/>
    <col min="10" max="10" width="10.85546875" customWidth="1"/>
    <col min="11" max="11" width="2.85546875" customWidth="1"/>
    <col min="12" max="12" width="3.140625" customWidth="1"/>
    <col min="20" max="20" width="10.85546875" customWidth="1"/>
    <col min="21" max="21" width="29.7109375" customWidth="1"/>
  </cols>
  <sheetData>
    <row r="1" spans="1:23" ht="10.5" customHeight="1" x14ac:dyDescent="0.25">
      <c r="C1" s="424" t="s">
        <v>114</v>
      </c>
      <c r="D1" s="424"/>
      <c r="E1" s="424"/>
      <c r="F1" s="424"/>
      <c r="G1" s="424"/>
      <c r="H1" s="424"/>
      <c r="I1" s="424"/>
      <c r="J1" s="39"/>
      <c r="L1" s="1"/>
      <c r="M1" s="40"/>
      <c r="N1" s="41"/>
      <c r="O1" s="41"/>
      <c r="P1" s="42"/>
      <c r="Q1" s="425" t="s">
        <v>191</v>
      </c>
      <c r="R1" s="426"/>
      <c r="S1" s="427" t="s">
        <v>192</v>
      </c>
      <c r="T1" s="42"/>
    </row>
    <row r="2" spans="1:23" ht="8.25" customHeight="1" x14ac:dyDescent="0.25">
      <c r="C2" s="424"/>
      <c r="D2" s="424"/>
      <c r="E2" s="424"/>
      <c r="F2" s="424"/>
      <c r="G2" s="424"/>
      <c r="H2" s="424"/>
      <c r="I2" s="424"/>
      <c r="J2" s="39"/>
      <c r="L2" s="43"/>
      <c r="M2" s="44"/>
      <c r="P2" s="45"/>
      <c r="Q2" s="417"/>
      <c r="R2" s="418"/>
      <c r="S2" s="428"/>
      <c r="T2" s="45"/>
    </row>
    <row r="3" spans="1:23" ht="8.25" customHeight="1" x14ac:dyDescent="0.25">
      <c r="C3" s="429" t="s">
        <v>449</v>
      </c>
      <c r="D3" s="429"/>
      <c r="E3" s="429"/>
      <c r="F3" s="429"/>
      <c r="G3" s="429"/>
      <c r="H3" s="429"/>
      <c r="I3" s="429"/>
      <c r="J3" s="39"/>
      <c r="L3" s="43"/>
      <c r="M3" s="44"/>
      <c r="P3" s="45"/>
      <c r="Q3" s="417" t="s">
        <v>193</v>
      </c>
      <c r="R3" s="418"/>
      <c r="S3" s="418"/>
      <c r="T3" s="45"/>
    </row>
    <row r="4" spans="1:23" ht="5.25" customHeight="1" x14ac:dyDescent="0.25">
      <c r="C4" s="429"/>
      <c r="D4" s="429"/>
      <c r="E4" s="429"/>
      <c r="F4" s="429"/>
      <c r="G4" s="429"/>
      <c r="H4" s="429"/>
      <c r="I4" s="429"/>
      <c r="J4" s="46"/>
      <c r="L4" s="43"/>
      <c r="M4" s="44"/>
      <c r="P4" s="45"/>
      <c r="Q4" s="417"/>
      <c r="R4" s="418"/>
      <c r="S4" s="418"/>
      <c r="T4" s="45"/>
    </row>
    <row r="5" spans="1:23" ht="12.75" customHeight="1" x14ac:dyDescent="0.25">
      <c r="C5" s="429"/>
      <c r="D5" s="429"/>
      <c r="E5" s="429"/>
      <c r="F5" s="429"/>
      <c r="G5" s="429"/>
      <c r="H5" s="429"/>
      <c r="I5" s="429"/>
      <c r="J5" s="38"/>
      <c r="L5" s="43"/>
      <c r="M5" s="44"/>
      <c r="P5" s="45"/>
      <c r="Q5" s="47" t="s">
        <v>194</v>
      </c>
      <c r="S5" s="164" t="str">
        <f>G28</f>
        <v>18/12/2022</v>
      </c>
      <c r="T5" s="45"/>
    </row>
    <row r="6" spans="1:23" ht="3.75" customHeight="1" x14ac:dyDescent="0.25">
      <c r="C6" s="437" t="s">
        <v>196</v>
      </c>
      <c r="D6" s="437"/>
      <c r="E6" s="437"/>
      <c r="F6" s="437"/>
      <c r="G6" s="437"/>
      <c r="H6" s="437"/>
      <c r="I6" s="437"/>
      <c r="L6" s="43"/>
      <c r="M6" s="44"/>
      <c r="P6" s="45"/>
      <c r="Q6" s="417" t="s">
        <v>195</v>
      </c>
      <c r="R6" s="418"/>
      <c r="S6" s="419" t="s">
        <v>451</v>
      </c>
      <c r="T6" s="420"/>
    </row>
    <row r="7" spans="1:23" ht="3" customHeight="1" x14ac:dyDescent="0.25">
      <c r="C7" s="437"/>
      <c r="D7" s="437"/>
      <c r="E7" s="437"/>
      <c r="F7" s="437"/>
      <c r="G7" s="437"/>
      <c r="H7" s="437"/>
      <c r="I7" s="437"/>
      <c r="L7" s="43"/>
      <c r="M7" s="44"/>
      <c r="P7" s="45"/>
      <c r="Q7" s="417"/>
      <c r="R7" s="418"/>
      <c r="S7" s="419"/>
      <c r="T7" s="420"/>
    </row>
    <row r="8" spans="1:23" ht="7.5" customHeight="1" x14ac:dyDescent="0.25">
      <c r="C8" s="437"/>
      <c r="D8" s="437"/>
      <c r="E8" s="437"/>
      <c r="F8" s="437"/>
      <c r="G8" s="437"/>
      <c r="H8" s="437"/>
      <c r="I8" s="437"/>
      <c r="L8" s="43"/>
      <c r="M8" s="44"/>
      <c r="P8" s="45"/>
      <c r="Q8" s="417"/>
      <c r="R8" s="418"/>
      <c r="S8" s="419"/>
      <c r="T8" s="420"/>
    </row>
    <row r="9" spans="1:23" ht="9" customHeight="1" thickBot="1" x14ac:dyDescent="0.3">
      <c r="A9" s="49"/>
      <c r="B9" s="49"/>
      <c r="C9" s="421"/>
      <c r="D9" s="421"/>
      <c r="E9" s="421"/>
      <c r="F9" s="421"/>
      <c r="G9" s="421"/>
      <c r="H9" s="421"/>
      <c r="I9" s="421"/>
      <c r="J9" s="50"/>
      <c r="L9" s="43"/>
      <c r="M9" s="44"/>
      <c r="P9" s="45"/>
      <c r="Q9" s="47"/>
      <c r="S9" s="51"/>
      <c r="T9" s="45"/>
    </row>
    <row r="10" spans="1:23" ht="12.75" customHeight="1" thickTop="1" x14ac:dyDescent="0.25">
      <c r="H10" s="51"/>
      <c r="I10" s="51"/>
      <c r="L10" s="43"/>
      <c r="M10" s="44"/>
      <c r="P10" s="45"/>
      <c r="Q10" s="44"/>
      <c r="T10" s="45"/>
      <c r="V10" s="233" t="s">
        <v>539</v>
      </c>
    </row>
    <row r="11" spans="1:23" ht="12" customHeight="1" x14ac:dyDescent="0.25">
      <c r="H11" s="51" t="s">
        <v>198</v>
      </c>
      <c r="I11" s="51" t="s">
        <v>118</v>
      </c>
      <c r="L11" s="43"/>
      <c r="M11" s="44"/>
      <c r="P11" s="45"/>
      <c r="Q11" s="422" t="str">
        <f>H45</f>
        <v>HIDAYATULLAH, SP., M.Si</v>
      </c>
      <c r="R11" s="384"/>
      <c r="S11" s="384"/>
      <c r="T11" s="423"/>
      <c r="V11" s="233" t="s">
        <v>478</v>
      </c>
      <c r="W11" s="100"/>
    </row>
    <row r="12" spans="1:23" ht="12" customHeight="1" x14ac:dyDescent="0.25">
      <c r="H12" s="51" t="s">
        <v>200</v>
      </c>
      <c r="I12" s="51" t="s">
        <v>118</v>
      </c>
      <c r="L12" s="54"/>
      <c r="M12" s="44"/>
      <c r="P12" s="45"/>
      <c r="Q12" s="398" t="str">
        <f>H46</f>
        <v>Pembina Utama Muda IV/c</v>
      </c>
      <c r="R12" s="385"/>
      <c r="S12" s="385"/>
      <c r="T12" s="399"/>
      <c r="V12" s="233" t="s">
        <v>526</v>
      </c>
      <c r="W12" s="51"/>
    </row>
    <row r="13" spans="1:23" ht="12" customHeight="1" x14ac:dyDescent="0.25">
      <c r="A13" s="400" t="s">
        <v>202</v>
      </c>
      <c r="B13" s="400"/>
      <c r="C13" s="400"/>
      <c r="D13" s="400"/>
      <c r="E13" s="400"/>
      <c r="F13" s="400"/>
      <c r="G13" s="400"/>
      <c r="H13" s="400"/>
      <c r="I13" s="400"/>
      <c r="J13" s="400"/>
      <c r="L13" s="54"/>
      <c r="M13" s="44"/>
      <c r="P13" s="45"/>
      <c r="Q13" s="402" t="str">
        <f>H47</f>
        <v>Nip. 19730203 200312 1 004</v>
      </c>
      <c r="R13" s="393"/>
      <c r="S13" s="393"/>
      <c r="T13" s="403"/>
      <c r="V13" s="233" t="s">
        <v>527</v>
      </c>
      <c r="W13" s="51"/>
    </row>
    <row r="14" spans="1:23" ht="13.5" customHeight="1" x14ac:dyDescent="0.25">
      <c r="A14" s="401"/>
      <c r="B14" s="401"/>
      <c r="C14" s="401"/>
      <c r="D14" s="401"/>
      <c r="E14" s="401"/>
      <c r="F14" s="401"/>
      <c r="G14" s="401"/>
      <c r="H14" s="401"/>
      <c r="I14" s="401"/>
      <c r="J14" s="401"/>
      <c r="K14" s="51"/>
      <c r="L14" s="55" t="s">
        <v>203</v>
      </c>
      <c r="M14" s="56" t="s">
        <v>204</v>
      </c>
      <c r="N14" s="57"/>
      <c r="O14" s="56" t="str">
        <f>G26</f>
        <v>Jakarta</v>
      </c>
      <c r="P14" s="56"/>
      <c r="Q14" s="53" t="s">
        <v>205</v>
      </c>
      <c r="R14" s="56"/>
      <c r="S14" s="56" t="str">
        <f>O14</f>
        <v>Jakarta</v>
      </c>
      <c r="T14" s="42"/>
      <c r="V14" s="233" t="s">
        <v>528</v>
      </c>
    </row>
    <row r="15" spans="1:23" ht="14.25" customHeight="1" x14ac:dyDescent="0.25">
      <c r="A15" s="55" t="s">
        <v>14</v>
      </c>
      <c r="B15" s="58" t="s">
        <v>206</v>
      </c>
      <c r="C15" s="59"/>
      <c r="D15" s="59"/>
      <c r="E15" s="59"/>
      <c r="F15" s="162" t="str">
        <f>sppd4!F15</f>
        <v xml:space="preserve"> KEPALA DINAS KOMUNIKASI, INFORMATIKA DAN PERSANDIAN</v>
      </c>
      <c r="G15" s="239"/>
      <c r="H15" s="61"/>
      <c r="I15" s="59"/>
      <c r="J15" s="62"/>
      <c r="K15" s="51"/>
      <c r="L15" s="63"/>
      <c r="M15" s="51" t="s">
        <v>207</v>
      </c>
      <c r="N15" s="64"/>
      <c r="O15" s="48" t="str">
        <f>S5</f>
        <v>18/12/2022</v>
      </c>
      <c r="P15" s="51"/>
      <c r="Q15" s="47" t="s">
        <v>208</v>
      </c>
      <c r="R15" s="51"/>
      <c r="S15" s="48" t="str">
        <f>G29</f>
        <v>18/12/2022</v>
      </c>
      <c r="T15" s="45"/>
      <c r="V15" s="233" t="s">
        <v>529</v>
      </c>
    </row>
    <row r="16" spans="1:23" ht="14.25" customHeight="1" x14ac:dyDescent="0.25">
      <c r="A16" s="65" t="s">
        <v>18</v>
      </c>
      <c r="B16" s="58" t="s">
        <v>374</v>
      </c>
      <c r="C16" s="59"/>
      <c r="D16" s="59"/>
      <c r="E16" s="59"/>
      <c r="F16" s="52" t="s">
        <v>210</v>
      </c>
      <c r="G16" s="442" t="s">
        <v>616</v>
      </c>
      <c r="H16" s="442"/>
      <c r="I16" s="442"/>
      <c r="J16" s="442"/>
      <c r="K16" s="51"/>
      <c r="L16" s="63"/>
      <c r="M16" s="51" t="s">
        <v>211</v>
      </c>
      <c r="N16" s="391"/>
      <c r="O16" s="391"/>
      <c r="P16" s="391"/>
      <c r="Q16" s="66" t="str">
        <f>M16</f>
        <v xml:space="preserve">Kepala </v>
      </c>
      <c r="R16" s="391"/>
      <c r="S16" s="391"/>
      <c r="T16" s="433"/>
      <c r="V16" s="233" t="s">
        <v>530</v>
      </c>
      <c r="W16" s="100"/>
    </row>
    <row r="17" spans="1:24" ht="14.25" customHeight="1" x14ac:dyDescent="0.25">
      <c r="A17" s="55" t="s">
        <v>22</v>
      </c>
      <c r="B17" s="51" t="s">
        <v>213</v>
      </c>
      <c r="C17" s="51"/>
      <c r="D17" s="51"/>
      <c r="E17" s="51"/>
      <c r="F17" s="53" t="s">
        <v>214</v>
      </c>
      <c r="G17" s="56"/>
      <c r="H17" s="56"/>
      <c r="I17" s="56"/>
      <c r="J17" s="68"/>
      <c r="K17" s="51"/>
      <c r="L17" s="43"/>
      <c r="N17" s="444">
        <f>SPPD3!N17</f>
        <v>0</v>
      </c>
      <c r="O17" s="444"/>
      <c r="P17" s="444"/>
      <c r="Q17" s="119"/>
      <c r="R17" s="444">
        <f>N17</f>
        <v>0</v>
      </c>
      <c r="S17" s="444"/>
      <c r="T17" s="445"/>
      <c r="V17" s="233" t="s">
        <v>531</v>
      </c>
      <c r="W17" s="51"/>
    </row>
    <row r="18" spans="1:24" ht="14.25" customHeight="1" x14ac:dyDescent="0.25">
      <c r="A18" s="63"/>
      <c r="B18" s="51" t="s">
        <v>215</v>
      </c>
      <c r="C18" s="51"/>
      <c r="D18" s="51"/>
      <c r="E18" s="51"/>
      <c r="F18" s="47" t="s">
        <v>216</v>
      </c>
      <c r="G18" s="435" t="s">
        <v>471</v>
      </c>
      <c r="H18" s="435"/>
      <c r="I18" s="435"/>
      <c r="J18" s="70"/>
      <c r="K18" s="51"/>
      <c r="L18" s="43"/>
      <c r="N18" s="28"/>
      <c r="O18" s="28"/>
      <c r="P18" s="28"/>
      <c r="Q18" s="69"/>
      <c r="R18" s="28"/>
      <c r="S18" s="28"/>
      <c r="T18" s="118"/>
      <c r="V18" s="233" t="s">
        <v>532</v>
      </c>
      <c r="W18" s="128"/>
      <c r="X18" s="130"/>
    </row>
    <row r="19" spans="1:24" ht="14.25" customHeight="1" x14ac:dyDescent="0.25">
      <c r="A19" s="63"/>
      <c r="B19" s="47" t="s">
        <v>217</v>
      </c>
      <c r="C19" s="51"/>
      <c r="D19" s="51"/>
      <c r="E19" s="51"/>
      <c r="F19" s="47" t="s">
        <v>218</v>
      </c>
      <c r="G19" s="51"/>
      <c r="H19" s="51"/>
      <c r="I19" s="51"/>
      <c r="J19" s="70"/>
      <c r="K19" s="51"/>
      <c r="L19" s="63"/>
      <c r="M19" s="51"/>
      <c r="N19" s="397"/>
      <c r="O19" s="397"/>
      <c r="P19" s="397"/>
      <c r="Q19" s="69"/>
      <c r="R19" s="397"/>
      <c r="S19" s="397"/>
      <c r="T19" s="407"/>
      <c r="V19" s="233" t="s">
        <v>533</v>
      </c>
      <c r="W19" s="51"/>
    </row>
    <row r="20" spans="1:24" ht="14.25" customHeight="1" x14ac:dyDescent="0.25">
      <c r="A20" s="71"/>
      <c r="B20" s="72"/>
      <c r="C20" s="72"/>
      <c r="D20" s="72"/>
      <c r="E20" s="72"/>
      <c r="F20" s="73"/>
      <c r="G20" s="72"/>
      <c r="H20" s="72"/>
      <c r="I20" s="72"/>
      <c r="J20" s="74"/>
      <c r="K20" s="51"/>
      <c r="L20" s="71"/>
      <c r="M20" s="72" t="s">
        <v>220</v>
      </c>
      <c r="N20" s="390"/>
      <c r="O20" s="390"/>
      <c r="P20" s="390"/>
      <c r="Q20" s="75" t="s">
        <v>220</v>
      </c>
      <c r="R20" s="408"/>
      <c r="S20" s="408"/>
      <c r="T20" s="409"/>
      <c r="V20" s="233" t="s">
        <v>534</v>
      </c>
    </row>
    <row r="21" spans="1:24" ht="14.25" customHeight="1" x14ac:dyDescent="0.25">
      <c r="A21" s="63" t="s">
        <v>37</v>
      </c>
      <c r="B21" s="51" t="s">
        <v>222</v>
      </c>
      <c r="C21" s="51"/>
      <c r="D21" s="51"/>
      <c r="E21" s="51"/>
      <c r="F21" s="76"/>
      <c r="G21" s="77" t="str">
        <f>SPPD1!G21</f>
        <v xml:space="preserve">Konsultasi terkait Kerja Sama Penerapan </v>
      </c>
      <c r="H21" s="78"/>
      <c r="I21" s="78"/>
      <c r="J21" s="79"/>
      <c r="K21" s="51"/>
      <c r="L21" s="55" t="s">
        <v>223</v>
      </c>
      <c r="M21" s="56" t="s">
        <v>224</v>
      </c>
      <c r="N21" s="56"/>
      <c r="O21" s="56" t="s">
        <v>118</v>
      </c>
      <c r="P21" s="56"/>
      <c r="Q21" s="53" t="s">
        <v>225</v>
      </c>
      <c r="R21" s="56"/>
      <c r="S21" s="56" t="s">
        <v>118</v>
      </c>
      <c r="T21" s="42"/>
      <c r="V21" s="233" t="s">
        <v>535</v>
      </c>
      <c r="W21" s="132"/>
      <c r="X21" s="128"/>
    </row>
    <row r="22" spans="1:24" ht="14.25" customHeight="1" x14ac:dyDescent="0.25">
      <c r="A22" s="63"/>
      <c r="B22" s="51"/>
      <c r="C22" s="51"/>
      <c r="D22" s="51"/>
      <c r="E22" s="51"/>
      <c r="F22" s="197"/>
      <c r="G22" s="105" t="str">
        <f>SPPD1!G22</f>
        <v>Sertifikat Elektronik</v>
      </c>
      <c r="H22" s="105"/>
      <c r="I22" s="105"/>
      <c r="J22" s="198"/>
      <c r="K22" s="51"/>
      <c r="L22" s="63"/>
      <c r="M22" s="51" t="s">
        <v>227</v>
      </c>
      <c r="N22" s="51"/>
      <c r="O22" s="51" t="s">
        <v>118</v>
      </c>
      <c r="P22" s="51"/>
      <c r="Q22" s="47" t="s">
        <v>227</v>
      </c>
      <c r="R22" s="51"/>
      <c r="S22" s="51" t="s">
        <v>118</v>
      </c>
      <c r="T22" s="45"/>
      <c r="V22" s="172"/>
      <c r="W22" s="51"/>
    </row>
    <row r="23" spans="1:24" ht="14.25" customHeight="1" x14ac:dyDescent="0.25">
      <c r="A23" s="63"/>
      <c r="B23" s="51"/>
      <c r="C23" s="51"/>
      <c r="D23" s="51"/>
      <c r="E23" s="51"/>
      <c r="F23" s="80"/>
      <c r="G23" s="81" t="str">
        <f>SPPD1!G23</f>
        <v>Konawe Selatan</v>
      </c>
      <c r="H23" s="82"/>
      <c r="I23" s="82"/>
      <c r="J23" s="83"/>
      <c r="K23" s="51"/>
      <c r="L23" s="63"/>
      <c r="M23" s="51" t="s">
        <v>211</v>
      </c>
      <c r="N23" s="51"/>
      <c r="O23" s="51" t="s">
        <v>118</v>
      </c>
      <c r="P23" s="51"/>
      <c r="Q23" s="47" t="s">
        <v>228</v>
      </c>
      <c r="R23" s="51"/>
      <c r="S23" s="51" t="s">
        <v>118</v>
      </c>
      <c r="T23" s="45"/>
      <c r="V23" s="172"/>
      <c r="W23" s="51"/>
    </row>
    <row r="24" spans="1:24" ht="14.25" customHeight="1" x14ac:dyDescent="0.25">
      <c r="A24" s="65" t="s">
        <v>48</v>
      </c>
      <c r="B24" s="59" t="s">
        <v>229</v>
      </c>
      <c r="C24" s="59"/>
      <c r="D24" s="59"/>
      <c r="E24" s="59"/>
      <c r="F24" s="52"/>
      <c r="G24" s="84" t="str">
        <f>SPPD1!G24</f>
        <v>Pesawat</v>
      </c>
      <c r="H24" s="59"/>
      <c r="I24" s="59"/>
      <c r="J24" s="62"/>
      <c r="K24" s="51"/>
      <c r="L24" s="43"/>
      <c r="Q24" s="44"/>
      <c r="T24" s="45"/>
      <c r="V24" s="233" t="s">
        <v>536</v>
      </c>
      <c r="W24" s="128"/>
      <c r="X24" s="128"/>
    </row>
    <row r="25" spans="1:24" ht="14.25" customHeight="1" x14ac:dyDescent="0.25">
      <c r="A25" s="55" t="s">
        <v>231</v>
      </c>
      <c r="B25" s="56" t="s">
        <v>232</v>
      </c>
      <c r="C25" s="56"/>
      <c r="D25" s="56"/>
      <c r="E25" s="56"/>
      <c r="F25" s="53" t="str">
        <f>SPPD2!F25</f>
        <v xml:space="preserve">  a.  Andoolo</v>
      </c>
      <c r="G25" s="56"/>
      <c r="H25" s="56"/>
      <c r="I25" s="56"/>
      <c r="J25" s="68"/>
      <c r="K25" s="51"/>
      <c r="L25" s="43"/>
      <c r="M25" s="51"/>
      <c r="N25" s="51"/>
      <c r="O25" s="51"/>
      <c r="P25" s="51"/>
      <c r="Q25" s="47"/>
      <c r="R25" s="51"/>
      <c r="S25" s="51"/>
      <c r="T25" s="45"/>
      <c r="V25" s="233" t="s">
        <v>537</v>
      </c>
      <c r="W25" s="51"/>
    </row>
    <row r="26" spans="1:24" ht="14.25" customHeight="1" x14ac:dyDescent="0.25">
      <c r="A26" s="71"/>
      <c r="B26" s="72" t="s">
        <v>234</v>
      </c>
      <c r="C26" s="72"/>
      <c r="D26" s="72"/>
      <c r="E26" s="72"/>
      <c r="F26" s="73" t="s">
        <v>235</v>
      </c>
      <c r="G26" s="72" t="str">
        <f>SPPD2!G26</f>
        <v>Jakarta</v>
      </c>
      <c r="H26" s="72"/>
      <c r="I26" s="72"/>
      <c r="J26" s="74"/>
      <c r="K26" s="51"/>
      <c r="L26" s="71"/>
      <c r="M26" s="72" t="s">
        <v>236</v>
      </c>
      <c r="N26" s="72"/>
      <c r="O26" s="72"/>
      <c r="P26" s="72"/>
      <c r="Q26" s="73" t="s">
        <v>236</v>
      </c>
      <c r="R26" s="72"/>
      <c r="S26" s="72"/>
      <c r="T26" s="85"/>
      <c r="V26" s="233" t="s">
        <v>538</v>
      </c>
      <c r="W26" s="100"/>
    </row>
    <row r="27" spans="1:24" ht="14.25" customHeight="1" x14ac:dyDescent="0.25">
      <c r="A27" s="55" t="s">
        <v>27</v>
      </c>
      <c r="B27" s="56" t="s">
        <v>238</v>
      </c>
      <c r="C27" s="56"/>
      <c r="D27" s="56"/>
      <c r="E27" s="56"/>
      <c r="F27" s="53" t="s">
        <v>214</v>
      </c>
      <c r="G27" s="56" t="str">
        <f>SPPD1!G27</f>
        <v>4 (Satu) Hari</v>
      </c>
      <c r="H27" s="56"/>
      <c r="I27" s="56"/>
      <c r="J27" s="68"/>
      <c r="K27" s="51"/>
      <c r="L27" s="55" t="s">
        <v>239</v>
      </c>
      <c r="M27" s="53" t="s">
        <v>224</v>
      </c>
      <c r="N27" s="56"/>
      <c r="O27" s="56" t="s">
        <v>118</v>
      </c>
      <c r="P27" s="56"/>
      <c r="Q27" s="53" t="s">
        <v>225</v>
      </c>
      <c r="R27" s="56"/>
      <c r="S27" s="56" t="s">
        <v>118</v>
      </c>
      <c r="T27" s="42"/>
      <c r="V27" s="128" t="s">
        <v>616</v>
      </c>
      <c r="W27" s="128"/>
      <c r="X27" s="128"/>
    </row>
    <row r="28" spans="1:24" ht="14.25" customHeight="1" x14ac:dyDescent="0.25">
      <c r="A28" s="63"/>
      <c r="B28" s="51" t="s">
        <v>240</v>
      </c>
      <c r="C28" s="51"/>
      <c r="D28" s="51"/>
      <c r="E28" s="51"/>
      <c r="F28" s="47" t="s">
        <v>216</v>
      </c>
      <c r="G28" s="86" t="str">
        <f>SPPD2!G28</f>
        <v>18/12/2022</v>
      </c>
      <c r="H28" s="51"/>
      <c r="I28" s="51"/>
      <c r="J28" s="70"/>
      <c r="K28" s="51"/>
      <c r="L28" s="63"/>
      <c r="M28" s="47" t="s">
        <v>227</v>
      </c>
      <c r="N28" s="51"/>
      <c r="O28" s="51" t="s">
        <v>118</v>
      </c>
      <c r="P28" s="51"/>
      <c r="Q28" s="47" t="s">
        <v>227</v>
      </c>
      <c r="R28" s="51"/>
      <c r="S28" s="51" t="s">
        <v>118</v>
      </c>
      <c r="T28" s="45"/>
      <c r="V28" s="443" t="s">
        <v>471</v>
      </c>
      <c r="W28" s="443"/>
      <c r="X28" s="443"/>
    </row>
    <row r="29" spans="1:24" ht="14.25" customHeight="1" x14ac:dyDescent="0.25">
      <c r="A29" s="71"/>
      <c r="B29" s="72" t="s">
        <v>242</v>
      </c>
      <c r="C29" s="72"/>
      <c r="D29" s="72"/>
      <c r="E29" s="72"/>
      <c r="F29" s="73" t="s">
        <v>243</v>
      </c>
      <c r="G29" s="86" t="str">
        <f>SPPD2!G29</f>
        <v>18/12/2022</v>
      </c>
      <c r="H29" s="72"/>
      <c r="I29" s="72"/>
      <c r="J29" s="74"/>
      <c r="K29" s="51"/>
      <c r="L29" s="63"/>
      <c r="M29" s="47" t="s">
        <v>211</v>
      </c>
      <c r="N29" s="51"/>
      <c r="O29" s="51" t="s">
        <v>118</v>
      </c>
      <c r="P29" s="51"/>
      <c r="Q29" s="47" t="s">
        <v>228</v>
      </c>
      <c r="R29" s="51"/>
      <c r="S29" s="51" t="s">
        <v>118</v>
      </c>
      <c r="T29" s="45"/>
      <c r="V29" s="51" t="s">
        <v>279</v>
      </c>
    </row>
    <row r="30" spans="1:24" ht="14.25" customHeight="1" x14ac:dyDescent="0.25">
      <c r="A30" s="55" t="s">
        <v>29</v>
      </c>
      <c r="B30" s="410" t="s">
        <v>245</v>
      </c>
      <c r="C30" s="411"/>
      <c r="D30" s="412"/>
      <c r="E30" s="410" t="s">
        <v>119</v>
      </c>
      <c r="F30" s="411"/>
      <c r="G30" s="412"/>
      <c r="H30" s="410" t="s">
        <v>246</v>
      </c>
      <c r="I30" s="412"/>
      <c r="J30" s="65" t="s">
        <v>247</v>
      </c>
      <c r="K30" s="51"/>
      <c r="L30" s="43"/>
      <c r="Q30" s="44"/>
      <c r="T30" s="45"/>
      <c r="V30" s="435" t="s">
        <v>471</v>
      </c>
      <c r="W30" s="435"/>
      <c r="X30" s="435"/>
    </row>
    <row r="31" spans="1:24" ht="12" customHeight="1" x14ac:dyDescent="0.25">
      <c r="A31" s="63"/>
      <c r="B31" s="51" t="s">
        <v>14</v>
      </c>
      <c r="C31" s="51"/>
      <c r="D31" s="70"/>
      <c r="E31" s="413"/>
      <c r="F31" s="414"/>
      <c r="G31" s="415"/>
      <c r="H31" s="47"/>
      <c r="I31" s="70"/>
      <c r="J31" s="87"/>
      <c r="K31" s="51"/>
      <c r="L31" s="43"/>
      <c r="Q31" s="44"/>
      <c r="T31" s="45"/>
    </row>
    <row r="32" spans="1:24" ht="12" customHeight="1" x14ac:dyDescent="0.25">
      <c r="A32" s="63"/>
      <c r="B32" s="51" t="s">
        <v>18</v>
      </c>
      <c r="C32" s="51"/>
      <c r="D32" s="70"/>
      <c r="E32" s="387"/>
      <c r="F32" s="388"/>
      <c r="G32" s="389"/>
      <c r="H32" s="47"/>
      <c r="I32" s="70"/>
      <c r="J32" s="87"/>
      <c r="K32" s="51"/>
      <c r="L32" s="43"/>
      <c r="M32" s="51"/>
      <c r="N32" s="51"/>
      <c r="O32" s="51"/>
      <c r="P32" s="51"/>
      <c r="Q32" s="47"/>
      <c r="R32" s="51"/>
      <c r="S32" s="51"/>
      <c r="T32" s="45"/>
    </row>
    <row r="33" spans="1:20" ht="12" customHeight="1" x14ac:dyDescent="0.25">
      <c r="A33" s="71"/>
      <c r="B33" s="72" t="s">
        <v>22</v>
      </c>
      <c r="C33" s="72"/>
      <c r="D33" s="74"/>
      <c r="E33" s="394"/>
      <c r="F33" s="395"/>
      <c r="G33" s="396"/>
      <c r="H33" s="73"/>
      <c r="I33" s="74"/>
      <c r="J33" s="88"/>
      <c r="K33" s="51"/>
      <c r="L33" s="71"/>
      <c r="M33" s="73" t="s">
        <v>236</v>
      </c>
      <c r="N33" s="72"/>
      <c r="O33" s="72"/>
      <c r="P33" s="72"/>
      <c r="Q33" s="73" t="s">
        <v>236</v>
      </c>
      <c r="R33" s="72"/>
      <c r="S33" s="72"/>
      <c r="T33" s="85"/>
    </row>
    <row r="34" spans="1:20" ht="14.25" customHeight="1" x14ac:dyDescent="0.25">
      <c r="A34" s="63" t="s">
        <v>248</v>
      </c>
      <c r="B34" s="53" t="s">
        <v>249</v>
      </c>
      <c r="C34" s="56"/>
      <c r="D34" s="56"/>
      <c r="E34" s="56"/>
      <c r="F34" s="56"/>
      <c r="G34" s="68"/>
      <c r="H34" s="53"/>
      <c r="I34" s="56"/>
      <c r="J34" s="68"/>
      <c r="K34" s="51"/>
      <c r="L34" s="63" t="s">
        <v>250</v>
      </c>
      <c r="M34" s="53" t="s">
        <v>224</v>
      </c>
      <c r="N34" s="57" t="s">
        <v>118</v>
      </c>
      <c r="O34" s="56" t="s">
        <v>251</v>
      </c>
      <c r="P34" s="68"/>
      <c r="Q34" s="89" t="s">
        <v>252</v>
      </c>
      <c r="R34" s="56"/>
      <c r="S34" s="56"/>
      <c r="T34" s="42"/>
    </row>
    <row r="35" spans="1:20" ht="14.25" customHeight="1" x14ac:dyDescent="0.25">
      <c r="A35" s="63"/>
      <c r="B35" s="47" t="s">
        <v>253</v>
      </c>
      <c r="C35" s="51"/>
      <c r="D35" s="51"/>
      <c r="E35" s="51"/>
      <c r="F35" s="51"/>
      <c r="G35" s="70"/>
      <c r="H35" s="47" t="s">
        <v>451</v>
      </c>
      <c r="I35" s="51"/>
      <c r="J35" s="70"/>
      <c r="K35" s="51"/>
      <c r="L35" s="87"/>
      <c r="M35" s="47" t="s">
        <v>254</v>
      </c>
      <c r="N35" s="51"/>
      <c r="O35" s="51"/>
      <c r="P35" s="70"/>
      <c r="Q35" s="90" t="s">
        <v>255</v>
      </c>
      <c r="R35" s="51"/>
      <c r="S35" s="51"/>
      <c r="T35" s="45"/>
    </row>
    <row r="36" spans="1:20" ht="14.25" customHeight="1" x14ac:dyDescent="0.25">
      <c r="A36" s="63"/>
      <c r="B36" s="73" t="s">
        <v>256</v>
      </c>
      <c r="C36" s="72"/>
      <c r="D36" s="72"/>
      <c r="E36" s="72"/>
      <c r="F36" s="72"/>
      <c r="G36" s="74"/>
      <c r="H36" s="73" t="s">
        <v>452</v>
      </c>
      <c r="I36" s="72"/>
      <c r="J36" s="74"/>
      <c r="K36" s="51"/>
      <c r="L36" s="87"/>
      <c r="M36" s="404" t="s">
        <v>257</v>
      </c>
      <c r="N36" s="405"/>
      <c r="O36" s="91" t="str">
        <f>G29</f>
        <v>18/12/2022</v>
      </c>
      <c r="P36" s="74"/>
      <c r="Q36" s="92" t="s">
        <v>258</v>
      </c>
      <c r="R36" s="72"/>
      <c r="S36" s="72"/>
      <c r="T36" s="85"/>
    </row>
    <row r="37" spans="1:20" ht="14.25" customHeight="1" x14ac:dyDescent="0.25">
      <c r="A37" s="65" t="s">
        <v>259</v>
      </c>
      <c r="B37" s="58" t="s">
        <v>260</v>
      </c>
      <c r="C37" s="59"/>
      <c r="D37" s="59"/>
      <c r="E37" s="59"/>
      <c r="F37" s="59"/>
      <c r="G37" s="62"/>
      <c r="H37" s="58"/>
      <c r="I37" s="59"/>
      <c r="J37" s="62"/>
      <c r="K37" s="51"/>
      <c r="L37" s="87"/>
      <c r="M37" s="53"/>
      <c r="N37" s="56"/>
      <c r="O37" s="406" t="str">
        <f>H42</f>
        <v>KEPALA DINAS KOMUNIKASI,</v>
      </c>
      <c r="P37" s="406"/>
      <c r="Q37" s="406"/>
      <c r="R37" s="406"/>
      <c r="S37" s="56"/>
      <c r="T37" s="42"/>
    </row>
    <row r="38" spans="1:20" ht="9.75" customHeight="1" x14ac:dyDescent="0.25">
      <c r="A38" s="93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87"/>
      <c r="M38" s="47"/>
      <c r="N38" s="51"/>
      <c r="O38" s="438" t="str">
        <f>H43</f>
        <v>INFORMATIKA DAN PERSANDIAN</v>
      </c>
      <c r="P38" s="438"/>
      <c r="Q38" s="438"/>
      <c r="R38" s="438"/>
      <c r="S38" s="51"/>
      <c r="T38" s="45"/>
    </row>
    <row r="39" spans="1:20" ht="18.75" customHeight="1" x14ac:dyDescent="0.25">
      <c r="A39" s="93"/>
      <c r="B39" s="51"/>
      <c r="C39" s="51"/>
      <c r="D39" s="51"/>
      <c r="E39" s="51"/>
      <c r="F39" s="51"/>
      <c r="G39" s="51"/>
      <c r="H39" s="51" t="s">
        <v>261</v>
      </c>
      <c r="I39" s="51"/>
      <c r="J39" s="51" t="s">
        <v>251</v>
      </c>
      <c r="K39" s="51"/>
      <c r="L39" s="87"/>
      <c r="M39" s="47"/>
      <c r="N39" s="51"/>
      <c r="O39" s="51"/>
      <c r="P39" s="51"/>
      <c r="Q39" s="51"/>
      <c r="R39" s="51"/>
      <c r="S39" s="51"/>
      <c r="T39" s="45"/>
    </row>
    <row r="40" spans="1:20" x14ac:dyDescent="0.25">
      <c r="A40" s="93"/>
      <c r="B40" s="51"/>
      <c r="C40" s="51"/>
      <c r="D40" s="51"/>
      <c r="E40" s="51"/>
      <c r="F40" s="51"/>
      <c r="G40" s="51"/>
      <c r="H40" s="51" t="s">
        <v>262</v>
      </c>
      <c r="I40" s="51"/>
      <c r="J40" s="86" t="str">
        <f>SPPD1!J40</f>
        <v>16 Desember 2022</v>
      </c>
      <c r="K40" s="51"/>
      <c r="L40" s="87"/>
      <c r="M40" s="47"/>
      <c r="N40" s="51"/>
      <c r="O40" s="384" t="str">
        <f>H45</f>
        <v>HIDAYATULLAH, SP., M.Si</v>
      </c>
      <c r="P40" s="384"/>
      <c r="Q40" s="384"/>
      <c r="R40" s="384"/>
      <c r="S40" s="51"/>
      <c r="T40" s="45"/>
    </row>
    <row r="41" spans="1:20" ht="11.25" customHeight="1" x14ac:dyDescent="0.25">
      <c r="A41" s="93"/>
      <c r="B41" s="51"/>
      <c r="C41" s="51"/>
      <c r="D41" s="51"/>
      <c r="E41" s="51"/>
      <c r="F41" s="51"/>
      <c r="G41" s="51"/>
      <c r="H41" s="51" t="s">
        <v>263</v>
      </c>
      <c r="I41" s="51"/>
      <c r="J41" s="51"/>
      <c r="K41" s="51"/>
      <c r="L41" s="87"/>
      <c r="M41" s="47"/>
      <c r="N41" s="51"/>
      <c r="O41" s="385" t="str">
        <f>H46</f>
        <v>Pembina Utama Muda IV/c</v>
      </c>
      <c r="P41" s="385"/>
      <c r="Q41" s="385"/>
      <c r="R41" s="385"/>
      <c r="S41" s="51"/>
      <c r="T41" s="45"/>
    </row>
    <row r="42" spans="1:20" ht="12" customHeight="1" x14ac:dyDescent="0.25">
      <c r="A42" s="93"/>
      <c r="B42" s="51"/>
      <c r="C42" s="51"/>
      <c r="D42" s="51"/>
      <c r="E42" s="51"/>
      <c r="F42" s="51"/>
      <c r="G42" s="51"/>
      <c r="H42" s="386" t="str">
        <f>sppd4!H42</f>
        <v>KEPALA DINAS KOMUNIKASI,</v>
      </c>
      <c r="I42" s="386"/>
      <c r="J42" s="386"/>
      <c r="K42" s="51"/>
      <c r="L42" s="87"/>
      <c r="M42" s="73"/>
      <c r="N42" s="72"/>
      <c r="O42" s="393" t="str">
        <f>H47</f>
        <v>Nip. 19730203 200312 1 004</v>
      </c>
      <c r="P42" s="393"/>
      <c r="Q42" s="393"/>
      <c r="R42" s="393"/>
      <c r="S42" s="72"/>
      <c r="T42" s="85"/>
    </row>
    <row r="43" spans="1:20" x14ac:dyDescent="0.25">
      <c r="A43" s="93"/>
      <c r="B43" s="51"/>
      <c r="C43" s="51"/>
      <c r="D43" s="51"/>
      <c r="E43" s="51"/>
      <c r="F43" s="51"/>
      <c r="G43" s="51"/>
      <c r="H43" s="386" t="str">
        <f>sppd4!H43</f>
        <v>INFORMATIKA DAN PERSANDIAN</v>
      </c>
      <c r="I43" s="386"/>
      <c r="J43" s="386"/>
      <c r="K43" s="51"/>
      <c r="L43" s="94" t="s">
        <v>265</v>
      </c>
      <c r="M43" s="59" t="s">
        <v>266</v>
      </c>
      <c r="N43" s="59"/>
      <c r="O43" s="59" t="s">
        <v>118</v>
      </c>
      <c r="P43" s="59"/>
      <c r="Q43" s="59"/>
      <c r="R43" s="59"/>
      <c r="S43" s="59"/>
      <c r="T43" s="16"/>
    </row>
    <row r="44" spans="1:20" ht="20.25" customHeight="1" x14ac:dyDescent="0.25">
      <c r="A44" s="93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 t="s">
        <v>267</v>
      </c>
      <c r="M44" s="51"/>
      <c r="N44" s="51"/>
      <c r="O44" s="51"/>
      <c r="P44" s="51"/>
      <c r="Q44" s="51"/>
      <c r="R44" s="51"/>
      <c r="S44" s="51"/>
    </row>
    <row r="45" spans="1:20" x14ac:dyDescent="0.25">
      <c r="A45" s="93"/>
      <c r="B45" s="51"/>
      <c r="C45" s="51"/>
      <c r="D45" s="51"/>
      <c r="E45" s="51"/>
      <c r="F45" s="51"/>
      <c r="G45" s="51"/>
      <c r="H45" s="384" t="str">
        <f>sppd4!H45</f>
        <v>HIDAYATULLAH, SP., M.Si</v>
      </c>
      <c r="I45" s="384"/>
      <c r="J45" s="384"/>
      <c r="K45" s="51"/>
      <c r="L45" s="95" t="s">
        <v>268</v>
      </c>
      <c r="M45" s="51"/>
      <c r="N45" s="51"/>
      <c r="O45" s="51"/>
      <c r="P45" s="51"/>
      <c r="Q45" s="51"/>
      <c r="R45" s="51"/>
      <c r="S45" s="51"/>
    </row>
    <row r="46" spans="1:20" ht="12" customHeight="1" x14ac:dyDescent="0.25">
      <c r="A46" s="93"/>
      <c r="B46" s="51"/>
      <c r="C46" s="51"/>
      <c r="D46" s="51"/>
      <c r="E46" s="51"/>
      <c r="F46" s="51"/>
      <c r="G46" s="51"/>
      <c r="H46" s="385" t="str">
        <f>sppd4!H46</f>
        <v>Pembina Utama Muda IV/c</v>
      </c>
      <c r="I46" s="385"/>
      <c r="J46" s="385"/>
      <c r="K46" s="51"/>
      <c r="L46" s="95" t="s">
        <v>269</v>
      </c>
      <c r="M46" s="51"/>
      <c r="N46" s="51"/>
      <c r="O46" s="51"/>
      <c r="P46" s="51"/>
      <c r="Q46" s="51"/>
      <c r="R46" s="51"/>
      <c r="S46" s="51"/>
    </row>
    <row r="47" spans="1:20" ht="12" customHeight="1" x14ac:dyDescent="0.25">
      <c r="A47" s="93"/>
      <c r="B47" s="51"/>
      <c r="C47" s="51"/>
      <c r="D47" s="51"/>
      <c r="E47" s="51"/>
      <c r="F47" s="51"/>
      <c r="G47" s="51"/>
      <c r="H47" s="385" t="str">
        <f>sppd4!H47</f>
        <v>Nip. 19730203 200312 1 004</v>
      </c>
      <c r="I47" s="385"/>
      <c r="J47" s="385"/>
      <c r="K47" s="51"/>
      <c r="L47" s="95" t="s">
        <v>270</v>
      </c>
      <c r="M47" s="51"/>
      <c r="N47" s="51"/>
      <c r="O47" s="51"/>
      <c r="P47" s="51"/>
      <c r="Q47" s="51"/>
      <c r="R47" s="51"/>
      <c r="S47" s="51"/>
    </row>
    <row r="48" spans="1:20" x14ac:dyDescent="0.25">
      <c r="A48" s="93"/>
      <c r="B48" s="51"/>
      <c r="C48" s="51"/>
      <c r="D48" s="51"/>
      <c r="E48" s="51"/>
      <c r="F48" s="51"/>
      <c r="G48" s="51"/>
      <c r="H48" s="51"/>
      <c r="I48" s="51"/>
      <c r="J48" s="51"/>
      <c r="K48" s="51"/>
    </row>
    <row r="49" spans="1:20" x14ac:dyDescent="0.25">
      <c r="A49" s="93"/>
      <c r="B49" s="51"/>
      <c r="C49" s="51"/>
      <c r="D49" s="51"/>
      <c r="E49" s="51"/>
      <c r="F49" s="51"/>
      <c r="G49" s="51"/>
      <c r="H49" s="51"/>
      <c r="I49" s="51"/>
      <c r="J49" s="51"/>
      <c r="K49" s="51"/>
    </row>
    <row r="50" spans="1:20" x14ac:dyDescent="0.25">
      <c r="A50" s="93"/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20" x14ac:dyDescent="0.25">
      <c r="A51" s="93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391" t="s">
        <v>271</v>
      </c>
      <c r="O51" s="391"/>
      <c r="P51" s="391"/>
      <c r="Q51" s="51"/>
      <c r="R51" s="391" t="s">
        <v>272</v>
      </c>
      <c r="S51" s="391"/>
      <c r="T51" s="391"/>
    </row>
    <row r="52" spans="1:20" x14ac:dyDescent="0.25">
      <c r="A52" s="93"/>
      <c r="B52" s="51"/>
      <c r="C52" s="51"/>
      <c r="D52" s="51"/>
      <c r="E52" s="51"/>
      <c r="F52" s="51"/>
      <c r="G52" s="51"/>
      <c r="H52" s="51"/>
      <c r="I52" s="67" t="s">
        <v>125</v>
      </c>
      <c r="J52" s="51"/>
      <c r="K52" s="51"/>
      <c r="L52" s="51"/>
      <c r="M52" s="51"/>
      <c r="N52" s="392" t="s">
        <v>273</v>
      </c>
      <c r="O52" s="392"/>
      <c r="P52" s="392"/>
      <c r="Q52" s="51"/>
      <c r="R52" s="391" t="s">
        <v>274</v>
      </c>
      <c r="S52" s="391"/>
      <c r="T52" s="391"/>
    </row>
    <row r="53" spans="1:20" x14ac:dyDescent="0.25">
      <c r="A53" s="93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Q53" s="51"/>
      <c r="R53" s="28"/>
      <c r="S53" s="28"/>
      <c r="T53" s="28"/>
    </row>
    <row r="54" spans="1:20" x14ac:dyDescent="0.25">
      <c r="A54" s="93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397" t="s">
        <v>275</v>
      </c>
      <c r="O54" s="397"/>
      <c r="P54" s="397"/>
      <c r="Q54" s="51"/>
      <c r="R54" s="397" t="s">
        <v>276</v>
      </c>
      <c r="S54" s="397"/>
      <c r="T54" s="397"/>
    </row>
    <row r="55" spans="1:20" x14ac:dyDescent="0.25">
      <c r="A55" s="93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390" t="s">
        <v>277</v>
      </c>
      <c r="O55" s="390"/>
      <c r="P55" s="390"/>
      <c r="Q55" s="51"/>
      <c r="R55" s="390" t="s">
        <v>278</v>
      </c>
      <c r="S55" s="390"/>
      <c r="T55" s="390"/>
    </row>
    <row r="56" spans="1:20" x14ac:dyDescent="0.25">
      <c r="A56" s="93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</row>
    <row r="57" spans="1:20" x14ac:dyDescent="0.2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</row>
    <row r="58" spans="1:20" x14ac:dyDescent="0.2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</row>
    <row r="59" spans="1:20" x14ac:dyDescent="0.2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</row>
    <row r="60" spans="1:20" x14ac:dyDescent="0.2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</row>
    <row r="61" spans="1:20" x14ac:dyDescent="0.2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</row>
    <row r="62" spans="1:20" x14ac:dyDescent="0.2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</row>
    <row r="63" spans="1:20" x14ac:dyDescent="0.2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</row>
    <row r="64" spans="1:20" x14ac:dyDescent="0.2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</row>
    <row r="65" spans="1:19" x14ac:dyDescent="0.2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</row>
    <row r="66" spans="1:19" x14ac:dyDescent="0.2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</row>
    <row r="67" spans="1:19" x14ac:dyDescent="0.2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</row>
    <row r="68" spans="1:19" x14ac:dyDescent="0.2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</row>
    <row r="69" spans="1:19" x14ac:dyDescent="0.2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</row>
    <row r="70" spans="1:19" x14ac:dyDescent="0.2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</row>
    <row r="71" spans="1:19" x14ac:dyDescent="0.2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</row>
    <row r="72" spans="1:19" x14ac:dyDescent="0.2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</row>
    <row r="73" spans="1:19" x14ac:dyDescent="0.2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</row>
    <row r="74" spans="1:19" x14ac:dyDescent="0.2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</row>
    <row r="75" spans="1:19" x14ac:dyDescent="0.2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</row>
    <row r="76" spans="1:19" x14ac:dyDescent="0.2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</row>
    <row r="77" spans="1:19" x14ac:dyDescent="0.2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</row>
    <row r="78" spans="1:19" x14ac:dyDescent="0.2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</row>
    <row r="79" spans="1:19" x14ac:dyDescent="0.2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</row>
    <row r="80" spans="1:19" x14ac:dyDescent="0.2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</row>
    <row r="81" spans="1:19" x14ac:dyDescent="0.2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</row>
    <row r="82" spans="1:19" x14ac:dyDescent="0.2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</row>
    <row r="83" spans="1:19" x14ac:dyDescent="0.2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</row>
    <row r="84" spans="1:19" x14ac:dyDescent="0.2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</row>
    <row r="85" spans="1:19" x14ac:dyDescent="0.2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</row>
    <row r="86" spans="1:19" x14ac:dyDescent="0.2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</row>
    <row r="87" spans="1:19" x14ac:dyDescent="0.2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</row>
    <row r="88" spans="1:19" x14ac:dyDescent="0.2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</row>
    <row r="89" spans="1:19" x14ac:dyDescent="0.2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</row>
    <row r="90" spans="1:19" x14ac:dyDescent="0.2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</row>
    <row r="91" spans="1:19" x14ac:dyDescent="0.2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</row>
    <row r="92" spans="1:19" x14ac:dyDescent="0.2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</row>
    <row r="93" spans="1:19" x14ac:dyDescent="0.2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</row>
  </sheetData>
  <mergeCells count="50">
    <mergeCell ref="N16:P16"/>
    <mergeCell ref="R16:T16"/>
    <mergeCell ref="C1:I2"/>
    <mergeCell ref="Q1:R2"/>
    <mergeCell ref="S1:S2"/>
    <mergeCell ref="C3:I5"/>
    <mergeCell ref="Q3:S4"/>
    <mergeCell ref="C6:I8"/>
    <mergeCell ref="Q6:R8"/>
    <mergeCell ref="S6:T8"/>
    <mergeCell ref="C9:I9"/>
    <mergeCell ref="Q11:T11"/>
    <mergeCell ref="Q12:T12"/>
    <mergeCell ref="A13:J14"/>
    <mergeCell ref="Q13:T13"/>
    <mergeCell ref="G16:J16"/>
    <mergeCell ref="N17:P17"/>
    <mergeCell ref="R17:T17"/>
    <mergeCell ref="N19:P19"/>
    <mergeCell ref="R19:T19"/>
    <mergeCell ref="N20:P20"/>
    <mergeCell ref="R20:T20"/>
    <mergeCell ref="B30:D30"/>
    <mergeCell ref="E30:G30"/>
    <mergeCell ref="H30:I30"/>
    <mergeCell ref="E31:G31"/>
    <mergeCell ref="E32:G32"/>
    <mergeCell ref="N55:P55"/>
    <mergeCell ref="R55:T55"/>
    <mergeCell ref="H45:J45"/>
    <mergeCell ref="H46:J46"/>
    <mergeCell ref="H47:J47"/>
    <mergeCell ref="N51:P51"/>
    <mergeCell ref="R51:T51"/>
    <mergeCell ref="N52:P52"/>
    <mergeCell ref="R52:T52"/>
    <mergeCell ref="V30:X30"/>
    <mergeCell ref="V28:X28"/>
    <mergeCell ref="G18:I18"/>
    <mergeCell ref="N54:P54"/>
    <mergeCell ref="R54:T54"/>
    <mergeCell ref="H42:J42"/>
    <mergeCell ref="O42:R42"/>
    <mergeCell ref="E33:G33"/>
    <mergeCell ref="M36:N36"/>
    <mergeCell ref="O37:R37"/>
    <mergeCell ref="O40:R40"/>
    <mergeCell ref="O41:R41"/>
    <mergeCell ref="O38:R38"/>
    <mergeCell ref="H43:J43"/>
  </mergeCells>
  <pageMargins left="0.35433070866141736" right="0.70866141732283472" top="0.19685039370078741" bottom="0.11811023622047245" header="0.31496062992125984" footer="0.31496062992125984"/>
  <pageSetup paperSize="5" scale="95" orientation="landscape" horizontalDpi="4294967293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SPT KADIS</vt:lpstr>
      <vt:lpstr>SPT. STAF</vt:lpstr>
      <vt:lpstr>RINCIAN STAF</vt:lpstr>
      <vt:lpstr>LHP</vt:lpstr>
      <vt:lpstr>SPPD1</vt:lpstr>
      <vt:lpstr>SPPD2</vt:lpstr>
      <vt:lpstr>SPPD3</vt:lpstr>
      <vt:lpstr>sppd4</vt:lpstr>
      <vt:lpstr>sppd5</vt:lpstr>
      <vt:lpstr>SPPD6</vt:lpstr>
      <vt:lpstr>sppd t 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7</dc:creator>
  <cp:lastModifiedBy>KyoSoft</cp:lastModifiedBy>
  <cp:lastPrinted>2022-12-01T02:27:06Z</cp:lastPrinted>
  <dcterms:created xsi:type="dcterms:W3CDTF">2014-01-29T06:15:46Z</dcterms:created>
  <dcterms:modified xsi:type="dcterms:W3CDTF">2022-12-17T12:57:21Z</dcterms:modified>
</cp:coreProperties>
</file>