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34" documentId="13_ncr:1_{E94BFE64-8E8A-4660-9388-A31B55C07949}" xr6:coauthVersionLast="36" xr6:coauthVersionMax="40" xr10:uidLastSave="{1834D8F5-2879-4C60-AD0E-F5FDC9A182D0}"/>
  <bookViews>
    <workbookView xWindow="0" yWindow="0" windowWidth="21580" windowHeight="8090" activeTab="1" xr2:uid="{00000000-000D-0000-FFFF-FFFF00000000}"/>
  </bookViews>
  <sheets>
    <sheet name="Scoring Instructions" sheetId="3" r:id="rId1"/>
    <sheet name="Evaluations" sheetId="1" r:id="rId2"/>
    <sheet name="Cost of Ownersh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1" i="1"/>
  <c r="E22" i="1"/>
  <c r="E18" i="1"/>
  <c r="E19" i="1"/>
  <c r="E20" i="1"/>
  <c r="E12" i="1"/>
  <c r="E13" i="1"/>
  <c r="E14" i="1"/>
  <c r="E9" i="1"/>
  <c r="E8" i="1"/>
  <c r="E7" i="1"/>
  <c r="E6" i="1"/>
  <c r="E4" i="1"/>
  <c r="E3" i="1"/>
  <c r="E28" i="1"/>
  <c r="E29" i="1"/>
  <c r="D46" i="2" l="1"/>
  <c r="D47" i="2"/>
  <c r="D48" i="2"/>
  <c r="D49" i="2"/>
  <c r="D45" i="2"/>
  <c r="D51" i="2" s="1"/>
  <c r="D30" i="2"/>
  <c r="D31" i="2"/>
  <c r="D32" i="2"/>
  <c r="D33" i="2"/>
  <c r="D34" i="2"/>
  <c r="D35" i="2"/>
  <c r="D36" i="2"/>
  <c r="D37" i="2"/>
  <c r="D38" i="2"/>
  <c r="D39" i="2"/>
  <c r="D29" i="2"/>
  <c r="D41" i="2" s="1"/>
  <c r="E2" i="1"/>
  <c r="E5" i="1"/>
  <c r="E10" i="1"/>
  <c r="E11" i="1"/>
  <c r="E15" i="1"/>
  <c r="E16" i="1"/>
  <c r="E17" i="1"/>
  <c r="E23" i="1"/>
  <c r="E26" i="1"/>
  <c r="E27" i="1"/>
  <c r="E30" i="1" l="1"/>
</calcChain>
</file>

<file path=xl/sharedStrings.xml><?xml version="1.0" encoding="utf-8"?>
<sst xmlns="http://schemas.openxmlformats.org/spreadsheetml/2006/main" count="215" uniqueCount="128">
  <si>
    <t>Requirement #</t>
  </si>
  <si>
    <t>Details</t>
  </si>
  <si>
    <t>Score</t>
  </si>
  <si>
    <t>Comments</t>
  </si>
  <si>
    <t>No support for requirement</t>
  </si>
  <si>
    <t>Partial support for requirement</t>
  </si>
  <si>
    <t>Full support for requirement</t>
  </si>
  <si>
    <t>Supported?</t>
  </si>
  <si>
    <t>Description</t>
  </si>
  <si>
    <t>Total Score</t>
  </si>
  <si>
    <t>Type</t>
  </si>
  <si>
    <t>Functional</t>
  </si>
  <si>
    <t>QA</t>
  </si>
  <si>
    <t>Constraint</t>
  </si>
  <si>
    <t>Cost of Ownership</t>
  </si>
  <si>
    <t>Product/Service Component</t>
  </si>
  <si>
    <t>Product/Service Component Description</t>
  </si>
  <si>
    <t>Pricing Model</t>
  </si>
  <si>
    <t>Support Pricing</t>
  </si>
  <si>
    <t>Support Options</t>
  </si>
  <si>
    <t>Pricing</t>
  </si>
  <si>
    <t>Scope</t>
  </si>
  <si>
    <t>24x7 access to customer service, documentation, whitepapers, and support forums</t>
  </si>
  <si>
    <t>Health Dashboards and APIs</t>
  </si>
  <si>
    <t>Technical Support</t>
  </si>
  <si>
    <t xml:space="preserve">Customer Service and Communities </t>
  </si>
  <si>
    <t>Health Status and Notification</t>
  </si>
  <si>
    <t>Third Party Software Support</t>
  </si>
  <si>
    <t>24x7 access to Support Engineers</t>
  </si>
  <si>
    <t>Interoperability and Configuration guidance</t>
  </si>
  <si>
    <t>Architecture Support</t>
  </si>
  <si>
    <t>Guidance based on best priactices</t>
  </si>
  <si>
    <t>Operations Support</t>
  </si>
  <si>
    <t>Onboarding services, service reviews, Consultations</t>
  </si>
  <si>
    <t>Training</t>
  </si>
  <si>
    <t>Engineering led web seminars</t>
  </si>
  <si>
    <t>Launch support</t>
  </si>
  <si>
    <t>event management</t>
  </si>
  <si>
    <t>Support Plans</t>
  </si>
  <si>
    <t>Various support plans based on needs</t>
  </si>
  <si>
    <t>Geographic Support</t>
  </si>
  <si>
    <t>Services and support across various geographic regions</t>
  </si>
  <si>
    <t>Industry Expertise</t>
  </si>
  <si>
    <t>Industry expertise through partners</t>
  </si>
  <si>
    <t>Online Documentation</t>
  </si>
  <si>
    <t>In depth online documentation</t>
  </si>
  <si>
    <t>Message Hub to connect devices</t>
  </si>
  <si>
    <t>Connect, monitor, and manage billions of IoT assets</t>
  </si>
  <si>
    <t>Stream processor at scale</t>
  </si>
  <si>
    <t>Transform data coming in from devices at scale</t>
  </si>
  <si>
    <t>Data Storage</t>
  </si>
  <si>
    <t>Store data on the cloud</t>
  </si>
  <si>
    <t>Stream pricessor on the edge</t>
  </si>
  <si>
    <t>Transform data at the edge</t>
  </si>
  <si>
    <t>Digital Training - Basic</t>
  </si>
  <si>
    <t>Digital Training - Deep Dive</t>
  </si>
  <si>
    <t>Class room training - Basic</t>
  </si>
  <si>
    <t>Class room training - Deep Dive</t>
  </si>
  <si>
    <t>Basic training introducing product/services</t>
  </si>
  <si>
    <t>Deep dive training on product/services</t>
  </si>
  <si>
    <t>PoV-003</t>
  </si>
  <si>
    <t>PoV-005</t>
  </si>
  <si>
    <t>PoV-006</t>
  </si>
  <si>
    <t>PoV-009</t>
  </si>
  <si>
    <t>PoV-010</t>
  </si>
  <si>
    <t>PoV-011</t>
  </si>
  <si>
    <t>PoV-012</t>
  </si>
  <si>
    <t>Telemetry will be sent in JSON format:
{
    "metadata": {
        "deviceType": "WeatherStation",
        "studentId": "ABCDEFGHIJK",
        "uid": "090349F9"
    },
    "telemetry": {
        "temperature": 23.700001,
        "pressure": 814.300537,
        "humidity": 24,
        "windSpeed": 12.599993,
        "windDirection": 16
    }
}
Note that the fields that identify the sensor telemetry data use the number data type, and the remaining fields contain string data.</t>
  </si>
  <si>
    <t>The weather station will be simulated using an MXChip AZ3166 Devkit.</t>
  </si>
  <si>
    <t>The weather station application will be written using C/C++.</t>
  </si>
  <si>
    <t>The device telemetry will be stored in the cloud for long-term use with Data Lake Analytics.</t>
  </si>
  <si>
    <t>The cloud will communicate with the Weather Station via changes made to the Device Twin. The device twin will have the following desired properties:
windSpeedStatus - string value: Normal | Strong | Dangerous
updateFrequencySeconds - number value that controls how often the device sends telemetry to the cloud.
The following is a fragment of the Device Twin JSON:
{
    "properties": {
        "desired": {
            "windSpeedStatus": "Normal",
            "updateFrequencySeconds": 30
        }
    }
}</t>
  </si>
  <si>
    <t>Azure Streaming Analytics will be used to process incoming data and direct it to the appropriate output.</t>
  </si>
  <si>
    <t>Any server code will be written using C# and .NET.</t>
  </si>
  <si>
    <t>PoV-001.1</t>
  </si>
  <si>
    <t>PoV-001.2</t>
  </si>
  <si>
    <t>The weather station will leverage a number of sensors to provide the telemetry information</t>
  </si>
  <si>
    <t>PoV-001.3</t>
  </si>
  <si>
    <t>The weather station will connect securely to your WiFi network that provides access to the Internet.</t>
  </si>
  <si>
    <t>The weather station will connect directly to your WiFi network that provides access to the Internet.</t>
  </si>
  <si>
    <t>Device available</t>
  </si>
  <si>
    <t>Device sensors to be mapped as per detailed requirements</t>
  </si>
  <si>
    <t xml:space="preserve">Use direct WiFi connection </t>
  </si>
  <si>
    <t>Use WEP WiFi connection protocol</t>
  </si>
  <si>
    <t>The weather station will provide the following telemetry data:
- Temperature in Celsius [C]</t>
  </si>
  <si>
    <t>The weather station will provide the following telemetry data:
- Humidity in Relative Humidity (rH)</t>
  </si>
  <si>
    <t>The weather station will provide the following telemetry data:
- Pressure in hectopascal (hPa)</t>
  </si>
  <si>
    <t>The weather station will provide the following telemetry data:
- Wind Speed in meters per second (m/s)</t>
  </si>
  <si>
    <t>The weather station will provide the following telemetry data:
- Wind Direction in degrees</t>
  </si>
  <si>
    <t>PoV-002.1</t>
  </si>
  <si>
    <t>PoV-002.2</t>
  </si>
  <si>
    <t>PoV-002.3</t>
  </si>
  <si>
    <t>PoV-002.4</t>
  </si>
  <si>
    <t>PoV-002.5</t>
  </si>
  <si>
    <t>The solution must send telemetry to the cloud every 30 seconds upon device start</t>
  </si>
  <si>
    <t>The solution must send telemetry to the cloud every 20 seconds whenever STRONG condition is detected (Wind Speed is &gt;=15 m/s and &lt;=20m/s)</t>
  </si>
  <si>
    <t>The solution must send telemetry to the cloud every 30 seconds whenever NORMAL condition is detected (Wind Speed is below 15 m/s)</t>
  </si>
  <si>
    <t>The solution must send telemetry to the cloud every 20 seconds whenever DANGEROUS condition is detected (Wind Speed is &gt;20 m/s)</t>
  </si>
  <si>
    <t>PoV-004.1</t>
  </si>
  <si>
    <t>PoV-004.2</t>
  </si>
  <si>
    <t>PoV-004.3</t>
  </si>
  <si>
    <t>PoV-004.4</t>
  </si>
  <si>
    <t>ASR: Ensure JSON format and storage supported throughout</t>
  </si>
  <si>
    <t>To be included in device code</t>
  </si>
  <si>
    <t>The MXChip devkit on-board WiFi LED will illuminate upon connection to the local WiFi.</t>
  </si>
  <si>
    <t>The MXChip devkit on-board Azure LED will illuminate on connection to the cloud.</t>
  </si>
  <si>
    <t>The MXChip devkit on-board User LED will flash whenever data is sent to the cloud.</t>
  </si>
  <si>
    <t>The MXChip devkit on-board RGB LED color will change to Green when Wind Speed is within NORMAL Conditions</t>
  </si>
  <si>
    <t>The MXChip devkit on-board RGB LED color will change to Orange when Wind Speed is within STRONG Conditions</t>
  </si>
  <si>
    <t>The MXChip devkit on-board RGB LED color will change to Red when Wind Speed is within DANGEROUS Conditions</t>
  </si>
  <si>
    <t>PoV-007.1</t>
  </si>
  <si>
    <t>PoV-007.2</t>
  </si>
  <si>
    <t>PoV-007.3</t>
  </si>
  <si>
    <t>PoV-007.4</t>
  </si>
  <si>
    <t>PoV-007.5</t>
  </si>
  <si>
    <t>PoV-007.6</t>
  </si>
  <si>
    <t>The MXChip OLED display will show Wind Direction in degrees</t>
  </si>
  <si>
    <t>The MXChip OLED display will show Wind Direction as text - NORTH, NORTH-EAST, EAST, etc.</t>
  </si>
  <si>
    <t>The MXChip OLED display will show Wind Speed in m/s</t>
  </si>
  <si>
    <t>PoV-008.1</t>
  </si>
  <si>
    <t>PoV-008.2</t>
  </si>
  <si>
    <t>PoV-008.3</t>
  </si>
  <si>
    <t>ASR: Direct method could be included in device code, but other requirements dictate C2D communication is via changes to the device twin</t>
  </si>
  <si>
    <t>ASR: futrure use of Data Lake Analytics dictates storage in Data Lake Storage</t>
  </si>
  <si>
    <t>ASR: this requirement constrains the use of device twin desired properties for triggered actions</t>
  </si>
  <si>
    <t>ASR: this requirement stipulates use of Stream Analytrics as opposed to other methods (e.g. routing, event hub etc)</t>
  </si>
  <si>
    <t>Provide tools and support for C# coding on all backend components</t>
  </si>
  <si>
    <t>Ensure C programming tools and support for all device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</si>
</sst>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2" fillId="2" borderId="0" xfId="0" applyFont="1" applyFill="1"/>
    <xf numFmtId="0" fontId="3" fillId="3" borderId="1" xfId="0" applyFont="1" applyFill="1" applyBorder="1"/>
    <xf numFmtId="0" fontId="3" fillId="3" borderId="0" xfId="0" applyFont="1" applyFill="1"/>
    <xf numFmtId="0" fontId="2" fillId="5" borderId="0" xfId="0" applyFont="1" applyFill="1"/>
    <xf numFmtId="0" fontId="3" fillId="4" borderId="0" xfId="0" applyFont="1" applyFill="1"/>
    <xf numFmtId="49" fontId="2" fillId="2" borderId="0" xfId="0" applyNumberFormat="1" applyFont="1" applyFill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2" fillId="5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0" fontId="3" fillId="6" borderId="0" xfId="0" applyFont="1" applyFill="1"/>
    <xf numFmtId="49" fontId="3" fillId="6" borderId="0" xfId="0" applyNumberFormat="1" applyFont="1" applyFill="1" applyAlignment="1">
      <alignment wrapText="1"/>
    </xf>
    <xf numFmtId="0" fontId="2" fillId="7" borderId="0" xfId="0" applyFont="1" applyFill="1"/>
    <xf numFmtId="49" fontId="2" fillId="7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5">
    <dxf>
      <alignment horizontal="general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644F7-A6FC-4452-9D5F-E1147B1FF8C0}" name="Table2" displayName="Table2" ref="A1:B5" totalsRowShown="0">
  <autoFilter ref="A1:B5" xr:uid="{5F29AEF5-6DDF-492A-9806-DEFB39A171DD}"/>
  <tableColumns count="2">
    <tableColumn id="2" xr3:uid="{77500B79-45A5-4802-B56D-0005B1A95843}" name="Description"/>
    <tableColumn id="1" xr3:uid="{FC583393-C690-4237-8FA5-64F3ED1CD513}" name="Scor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99CE2-6550-434E-A8AD-0E5C9AD382C8}" name="Table3" displayName="Table3" ref="A7:A10" totalsRowShown="0">
  <autoFilter ref="A7:A10" xr:uid="{CFB29872-1041-4603-AB6F-FDC6151948F4}"/>
  <tableColumns count="1">
    <tableColumn id="1" xr3:uid="{679E3826-2011-4363-B95D-CEED3E55916A}" name="Descriptio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B5ADC7-CE8B-46D5-9DC4-06F77CF75533}" name="Table1" displayName="Table1" ref="A1:F29" totalsRowShown="0">
  <autoFilter ref="A1:F29" xr:uid="{9EB91D5B-BF19-431E-8C30-A68401581B1A}"/>
  <tableColumns count="6">
    <tableColumn id="1" xr3:uid="{F0CF0757-FAB7-44DD-9400-E54BCDF83435}" name="Requirement #" dataDxfId="0"/>
    <tableColumn id="2" xr3:uid="{1B58D034-8053-4777-A543-04988A8724B4}" name="Details" dataDxfId="1"/>
    <tableColumn id="6" xr3:uid="{6E5AAC5E-66DD-4375-AC18-D69099E9F961}" name="Type" dataDxfId="2"/>
    <tableColumn id="3" xr3:uid="{8D7ED1C8-04A7-41D0-9E08-BB79BADBFABF}" name="Supported?"/>
    <tableColumn id="5" xr3:uid="{9CADAA95-9B03-469E-8A52-879FE4522B3C}" name="Score" dataDxfId="4">
      <calculatedColumnFormula>IFERROR(VLOOKUP(Table1[[#This Row],[Supported?]],Table2[],2, FALSE), "")</calculatedColumnFormula>
    </tableColumn>
    <tableColumn id="4" xr3:uid="{CBF9DB4F-814E-4961-AD13-7818A075C6E0}" name="Comments" dataDxfId="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465D-23FE-4535-B59C-2CAD378382CF}">
  <dimension ref="A1:B10"/>
  <sheetViews>
    <sheetView workbookViewId="0">
      <selection activeCell="A14" sqref="A14"/>
    </sheetView>
  </sheetViews>
  <sheetFormatPr defaultRowHeight="14.5" x14ac:dyDescent="0.35"/>
  <cols>
    <col min="1" max="1" width="33.26953125" customWidth="1"/>
    <col min="2" max="2" width="9.6328125" customWidth="1"/>
  </cols>
  <sheetData>
    <row r="1" spans="1:2" x14ac:dyDescent="0.35">
      <c r="A1" t="s">
        <v>8</v>
      </c>
      <c r="B1" t="s">
        <v>2</v>
      </c>
    </row>
    <row r="2" spans="1:2" x14ac:dyDescent="0.35">
      <c r="A2" t="s">
        <v>4</v>
      </c>
      <c r="B2">
        <v>0</v>
      </c>
    </row>
    <row r="3" spans="1:2" x14ac:dyDescent="0.35">
      <c r="A3" t="s">
        <v>5</v>
      </c>
      <c r="B3">
        <v>1</v>
      </c>
    </row>
    <row r="4" spans="1:2" x14ac:dyDescent="0.35">
      <c r="A4" t="s">
        <v>6</v>
      </c>
      <c r="B4">
        <v>2</v>
      </c>
    </row>
    <row r="5" spans="1:2" x14ac:dyDescent="0.35">
      <c r="B5">
        <v>0</v>
      </c>
    </row>
    <row r="7" spans="1:2" x14ac:dyDescent="0.35">
      <c r="A7" t="s">
        <v>8</v>
      </c>
    </row>
    <row r="8" spans="1:2" x14ac:dyDescent="0.35">
      <c r="A8" t="s">
        <v>11</v>
      </c>
    </row>
    <row r="9" spans="1:2" x14ac:dyDescent="0.35">
      <c r="A9" t="s">
        <v>13</v>
      </c>
    </row>
    <row r="10" spans="1:2" x14ac:dyDescent="0.35">
      <c r="A10" t="s">
        <v>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A28" sqref="A28"/>
    </sheetView>
  </sheetViews>
  <sheetFormatPr defaultRowHeight="14.5" x14ac:dyDescent="0.35"/>
  <cols>
    <col min="1" max="1" width="15.453125" style="26" customWidth="1"/>
    <col min="2" max="2" width="88.6328125" style="1" customWidth="1"/>
    <col min="3" max="3" width="18.08984375" style="1" customWidth="1"/>
    <col min="4" max="4" width="27.453125" bestFit="1" customWidth="1"/>
    <col min="5" max="5" width="7.08984375" customWidth="1"/>
    <col min="6" max="6" width="84.90625" style="1" customWidth="1"/>
  </cols>
  <sheetData>
    <row r="1" spans="1:6" x14ac:dyDescent="0.35">
      <c r="A1" s="26" t="s">
        <v>0</v>
      </c>
      <c r="B1" s="1" t="s">
        <v>1</v>
      </c>
      <c r="C1" s="1" t="s">
        <v>10</v>
      </c>
      <c r="D1" t="s">
        <v>7</v>
      </c>
      <c r="E1" t="s">
        <v>2</v>
      </c>
      <c r="F1" s="1" t="s">
        <v>3</v>
      </c>
    </row>
    <row r="2" spans="1:6" x14ac:dyDescent="0.35">
      <c r="A2" s="26" t="s">
        <v>74</v>
      </c>
      <c r="B2" s="1" t="s">
        <v>76</v>
      </c>
      <c r="C2" s="3" t="s">
        <v>11</v>
      </c>
      <c r="D2" t="s">
        <v>6</v>
      </c>
      <c r="E2">
        <f>IFERROR(VLOOKUP(Table1[[#This Row],[Supported?]],Table2[],2, FALSE), "")</f>
        <v>2</v>
      </c>
      <c r="F2" s="1" t="s">
        <v>81</v>
      </c>
    </row>
    <row r="3" spans="1:6" x14ac:dyDescent="0.35">
      <c r="A3" s="26" t="s">
        <v>75</v>
      </c>
      <c r="B3" s="1" t="s">
        <v>79</v>
      </c>
      <c r="C3" s="25" t="s">
        <v>13</v>
      </c>
      <c r="D3" t="s">
        <v>6</v>
      </c>
      <c r="E3" s="22">
        <f>IFERROR(VLOOKUP(Table1[[#This Row],[Supported?]],Table2[],2, FALSE), "")</f>
        <v>2</v>
      </c>
      <c r="F3" s="23" t="s">
        <v>82</v>
      </c>
    </row>
    <row r="4" spans="1:6" x14ac:dyDescent="0.35">
      <c r="A4" s="26" t="s">
        <v>77</v>
      </c>
      <c r="B4" s="1" t="s">
        <v>78</v>
      </c>
      <c r="C4" s="25" t="s">
        <v>13</v>
      </c>
      <c r="D4" t="s">
        <v>6</v>
      </c>
      <c r="E4" s="22">
        <f>IFERROR(VLOOKUP(Table1[[#This Row],[Supported?]],Table2[],2, FALSE), "")</f>
        <v>2</v>
      </c>
      <c r="F4" s="23" t="s">
        <v>83</v>
      </c>
    </row>
    <row r="5" spans="1:6" ht="29" x14ac:dyDescent="0.35">
      <c r="A5" s="26" t="s">
        <v>89</v>
      </c>
      <c r="B5" s="1" t="s">
        <v>84</v>
      </c>
      <c r="C5" s="4" t="s">
        <v>11</v>
      </c>
      <c r="D5" t="s">
        <v>6</v>
      </c>
      <c r="E5">
        <f>IFERROR(VLOOKUP(Table1[[#This Row],[Supported?]],Table2[],2, FALSE), "")</f>
        <v>2</v>
      </c>
      <c r="F5" s="1" t="s">
        <v>81</v>
      </c>
    </row>
    <row r="6" spans="1:6" ht="29" x14ac:dyDescent="0.35">
      <c r="A6" s="26" t="s">
        <v>90</v>
      </c>
      <c r="B6" s="1" t="s">
        <v>85</v>
      </c>
      <c r="C6" s="25" t="s">
        <v>11</v>
      </c>
      <c r="D6" t="s">
        <v>6</v>
      </c>
      <c r="E6" s="22">
        <f>IFERROR(VLOOKUP(Table1[[#This Row],[Supported?]],Table2[],2, FALSE), "")</f>
        <v>2</v>
      </c>
      <c r="F6" s="1" t="s">
        <v>81</v>
      </c>
    </row>
    <row r="7" spans="1:6" ht="29" x14ac:dyDescent="0.35">
      <c r="A7" s="26" t="s">
        <v>91</v>
      </c>
      <c r="B7" s="1" t="s">
        <v>86</v>
      </c>
      <c r="C7" s="25" t="s">
        <v>11</v>
      </c>
      <c r="D7" t="s">
        <v>6</v>
      </c>
      <c r="E7" s="22">
        <f>IFERROR(VLOOKUP(Table1[[#This Row],[Supported?]],Table2[],2, FALSE), "")</f>
        <v>2</v>
      </c>
      <c r="F7" s="1" t="s">
        <v>81</v>
      </c>
    </row>
    <row r="8" spans="1:6" ht="29" x14ac:dyDescent="0.35">
      <c r="A8" s="26" t="s">
        <v>92</v>
      </c>
      <c r="B8" s="1" t="s">
        <v>87</v>
      </c>
      <c r="C8" s="25" t="s">
        <v>11</v>
      </c>
      <c r="D8" t="s">
        <v>6</v>
      </c>
      <c r="E8" s="22">
        <f>IFERROR(VLOOKUP(Table1[[#This Row],[Supported?]],Table2[],2, FALSE), "")</f>
        <v>2</v>
      </c>
      <c r="F8" s="1" t="s">
        <v>81</v>
      </c>
    </row>
    <row r="9" spans="1:6" ht="29" x14ac:dyDescent="0.35">
      <c r="A9" s="26" t="s">
        <v>93</v>
      </c>
      <c r="B9" s="1" t="s">
        <v>88</v>
      </c>
      <c r="C9" s="25" t="s">
        <v>11</v>
      </c>
      <c r="D9" t="s">
        <v>6</v>
      </c>
      <c r="E9" s="22">
        <f>IFERROR(VLOOKUP(Table1[[#This Row],[Supported?]],Table2[],2, FALSE), "")</f>
        <v>2</v>
      </c>
      <c r="F9" s="1" t="s">
        <v>81</v>
      </c>
    </row>
    <row r="10" spans="1:6" ht="246.5" x14ac:dyDescent="0.35">
      <c r="A10" s="26" t="s">
        <v>60</v>
      </c>
      <c r="B10" s="1" t="s">
        <v>67</v>
      </c>
      <c r="C10" s="4" t="s">
        <v>13</v>
      </c>
      <c r="D10" t="s">
        <v>6</v>
      </c>
      <c r="E10">
        <f>IFERROR(VLOOKUP(Table1[[#This Row],[Supported?]],Table2[],2, FALSE), "")</f>
        <v>2</v>
      </c>
      <c r="F10" s="1" t="s">
        <v>102</v>
      </c>
    </row>
    <row r="11" spans="1:6" ht="29" x14ac:dyDescent="0.35">
      <c r="A11" s="26" t="s">
        <v>98</v>
      </c>
      <c r="B11" s="1" t="s">
        <v>94</v>
      </c>
      <c r="C11" s="4" t="s">
        <v>11</v>
      </c>
      <c r="D11" t="s">
        <v>6</v>
      </c>
      <c r="E11">
        <f>IFERROR(VLOOKUP(Table1[[#This Row],[Supported?]],Table2[],2, FALSE), "")</f>
        <v>2</v>
      </c>
      <c r="F11" s="1" t="s">
        <v>122</v>
      </c>
    </row>
    <row r="12" spans="1:6" ht="29" x14ac:dyDescent="0.35">
      <c r="A12" s="26" t="s">
        <v>99</v>
      </c>
      <c r="B12" s="1" t="s">
        <v>96</v>
      </c>
      <c r="C12" s="4" t="s">
        <v>11</v>
      </c>
      <c r="D12" t="s">
        <v>6</v>
      </c>
      <c r="E12" s="22">
        <f>IFERROR(VLOOKUP(Table1[[#This Row],[Supported?]],Table2[],2, FALSE), "")</f>
        <v>2</v>
      </c>
      <c r="F12" s="1" t="s">
        <v>122</v>
      </c>
    </row>
    <row r="13" spans="1:6" ht="29" x14ac:dyDescent="0.35">
      <c r="A13" s="26" t="s">
        <v>100</v>
      </c>
      <c r="B13" s="1" t="s">
        <v>95</v>
      </c>
      <c r="C13" s="4" t="s">
        <v>11</v>
      </c>
      <c r="D13" t="s">
        <v>6</v>
      </c>
      <c r="E13" s="22">
        <f>IFERROR(VLOOKUP(Table1[[#This Row],[Supported?]],Table2[],2, FALSE), "")</f>
        <v>2</v>
      </c>
      <c r="F13" s="1" t="s">
        <v>122</v>
      </c>
    </row>
    <row r="14" spans="1:6" ht="29" x14ac:dyDescent="0.35">
      <c r="A14" s="26" t="s">
        <v>101</v>
      </c>
      <c r="B14" s="1" t="s">
        <v>97</v>
      </c>
      <c r="C14" s="4" t="s">
        <v>11</v>
      </c>
      <c r="D14" t="s">
        <v>6</v>
      </c>
      <c r="E14" s="22">
        <f>IFERROR(VLOOKUP(Table1[[#This Row],[Supported?]],Table2[],2, FALSE), "")</f>
        <v>2</v>
      </c>
      <c r="F14" s="1" t="s">
        <v>122</v>
      </c>
    </row>
    <row r="15" spans="1:6" x14ac:dyDescent="0.35">
      <c r="A15" s="26" t="s">
        <v>61</v>
      </c>
      <c r="B15" s="1" t="s">
        <v>68</v>
      </c>
      <c r="C15" s="4" t="s">
        <v>13</v>
      </c>
      <c r="D15" t="s">
        <v>6</v>
      </c>
      <c r="E15">
        <f>IFERROR(VLOOKUP(Table1[[#This Row],[Supported?]],Table2[],2, FALSE), "")</f>
        <v>2</v>
      </c>
      <c r="F15" s="1" t="s">
        <v>80</v>
      </c>
    </row>
    <row r="16" spans="1:6" x14ac:dyDescent="0.35">
      <c r="A16" s="26" t="s">
        <v>62</v>
      </c>
      <c r="B16" s="1" t="s">
        <v>69</v>
      </c>
      <c r="C16" s="4" t="s">
        <v>13</v>
      </c>
      <c r="D16" t="s">
        <v>6</v>
      </c>
      <c r="E16">
        <f>IFERROR(VLOOKUP(Table1[[#This Row],[Supported?]],Table2[],2, FALSE), "")</f>
        <v>2</v>
      </c>
      <c r="F16" s="1" t="s">
        <v>127</v>
      </c>
    </row>
    <row r="17" spans="1:6" x14ac:dyDescent="0.35">
      <c r="A17" s="26" t="s">
        <v>110</v>
      </c>
      <c r="B17" s="1" t="s">
        <v>104</v>
      </c>
      <c r="C17" s="4" t="s">
        <v>11</v>
      </c>
      <c r="D17" t="s">
        <v>6</v>
      </c>
      <c r="E17">
        <f>IFERROR(VLOOKUP(Table1[[#This Row],[Supported?]],Table2[],2, FALSE), "")</f>
        <v>2</v>
      </c>
      <c r="F17" s="1" t="s">
        <v>103</v>
      </c>
    </row>
    <row r="18" spans="1:6" x14ac:dyDescent="0.35">
      <c r="A18" s="26" t="s">
        <v>111</v>
      </c>
      <c r="B18" s="1" t="s">
        <v>105</v>
      </c>
      <c r="C18" s="25" t="s">
        <v>11</v>
      </c>
      <c r="D18" t="s">
        <v>6</v>
      </c>
      <c r="E18" s="22">
        <f>IFERROR(VLOOKUP(Table1[[#This Row],[Supported?]],Table2[],2, FALSE), "")</f>
        <v>2</v>
      </c>
      <c r="F18" s="1" t="s">
        <v>103</v>
      </c>
    </row>
    <row r="19" spans="1:6" x14ac:dyDescent="0.35">
      <c r="A19" s="26" t="s">
        <v>112</v>
      </c>
      <c r="B19" s="1" t="s">
        <v>106</v>
      </c>
      <c r="C19" s="25" t="s">
        <v>11</v>
      </c>
      <c r="D19" t="s">
        <v>6</v>
      </c>
      <c r="E19" s="22">
        <f>IFERROR(VLOOKUP(Table1[[#This Row],[Supported?]],Table2[],2, FALSE), "")</f>
        <v>2</v>
      </c>
      <c r="F19" s="1" t="s">
        <v>103</v>
      </c>
    </row>
    <row r="20" spans="1:6" ht="29" x14ac:dyDescent="0.35">
      <c r="A20" s="26" t="s">
        <v>113</v>
      </c>
      <c r="B20" s="1" t="s">
        <v>107</v>
      </c>
      <c r="C20" s="25" t="s">
        <v>11</v>
      </c>
      <c r="D20" t="s">
        <v>6</v>
      </c>
      <c r="E20" s="22">
        <f>IFERROR(VLOOKUP(Table1[[#This Row],[Supported?]],Table2[],2, FALSE), "")</f>
        <v>2</v>
      </c>
      <c r="F20" s="1" t="s">
        <v>103</v>
      </c>
    </row>
    <row r="21" spans="1:6" ht="29" x14ac:dyDescent="0.35">
      <c r="A21" s="26" t="s">
        <v>114</v>
      </c>
      <c r="B21" s="1" t="s">
        <v>108</v>
      </c>
      <c r="C21" s="25" t="s">
        <v>11</v>
      </c>
      <c r="D21" t="s">
        <v>6</v>
      </c>
      <c r="E21" s="22">
        <f>IFERROR(VLOOKUP(Table1[[#This Row],[Supported?]],Table2[],2, FALSE), "")</f>
        <v>2</v>
      </c>
      <c r="F21" s="1" t="s">
        <v>103</v>
      </c>
    </row>
    <row r="22" spans="1:6" ht="29" x14ac:dyDescent="0.35">
      <c r="A22" s="26" t="s">
        <v>115</v>
      </c>
      <c r="B22" s="1" t="s">
        <v>109</v>
      </c>
      <c r="C22" s="25" t="s">
        <v>11</v>
      </c>
      <c r="D22" t="s">
        <v>6</v>
      </c>
      <c r="E22" s="22">
        <f>IFERROR(VLOOKUP(Table1[[#This Row],[Supported?]],Table2[],2, FALSE), "")</f>
        <v>2</v>
      </c>
      <c r="F22" s="1" t="s">
        <v>103</v>
      </c>
    </row>
    <row r="23" spans="1:6" x14ac:dyDescent="0.35">
      <c r="A23" s="26" t="s">
        <v>119</v>
      </c>
      <c r="B23" s="1" t="s">
        <v>116</v>
      </c>
      <c r="C23" s="25" t="s">
        <v>11</v>
      </c>
      <c r="D23" t="s">
        <v>6</v>
      </c>
      <c r="E23">
        <f>IFERROR(VLOOKUP(Table1[[#This Row],[Supported?]],Table2[],2, FALSE), "")</f>
        <v>2</v>
      </c>
      <c r="F23" s="1" t="s">
        <v>103</v>
      </c>
    </row>
    <row r="24" spans="1:6" x14ac:dyDescent="0.35">
      <c r="A24" s="26" t="s">
        <v>120</v>
      </c>
      <c r="B24" s="1" t="s">
        <v>117</v>
      </c>
      <c r="C24" s="25" t="s">
        <v>11</v>
      </c>
      <c r="D24" t="s">
        <v>6</v>
      </c>
      <c r="E24" s="22">
        <f>IFERROR(VLOOKUP(Table1[[#This Row],[Supported?]],Table2[],2, FALSE), "")</f>
        <v>2</v>
      </c>
      <c r="F24" s="1" t="s">
        <v>103</v>
      </c>
    </row>
    <row r="25" spans="1:6" x14ac:dyDescent="0.35">
      <c r="A25" s="26" t="s">
        <v>121</v>
      </c>
      <c r="B25" s="1" t="s">
        <v>118</v>
      </c>
      <c r="C25" s="25" t="s">
        <v>11</v>
      </c>
      <c r="D25" t="s">
        <v>6</v>
      </c>
      <c r="E25" s="22">
        <f>IFERROR(VLOOKUP(Table1[[#This Row],[Supported?]],Table2[],2, FALSE), "")</f>
        <v>2</v>
      </c>
      <c r="F25" s="1" t="s">
        <v>103</v>
      </c>
    </row>
    <row r="26" spans="1:6" x14ac:dyDescent="0.35">
      <c r="A26" s="26" t="s">
        <v>63</v>
      </c>
      <c r="B26" s="1" t="s">
        <v>70</v>
      </c>
      <c r="C26" s="4" t="s">
        <v>13</v>
      </c>
      <c r="D26" t="s">
        <v>6</v>
      </c>
      <c r="E26">
        <f>IFERROR(VLOOKUP(Table1[[#This Row],[Supported?]],Table2[],2, FALSE), "")</f>
        <v>2</v>
      </c>
      <c r="F26" s="1" t="s">
        <v>123</v>
      </c>
    </row>
    <row r="27" spans="1:6" ht="203" x14ac:dyDescent="0.35">
      <c r="A27" s="26" t="s">
        <v>64</v>
      </c>
      <c r="B27" s="1" t="s">
        <v>71</v>
      </c>
      <c r="C27" s="4" t="s">
        <v>13</v>
      </c>
      <c r="D27" t="s">
        <v>6</v>
      </c>
      <c r="E27">
        <f>IFERROR(VLOOKUP(Table1[[#This Row],[Supported?]],Table2[],2, FALSE), "")</f>
        <v>2</v>
      </c>
      <c r="F27" s="1" t="s">
        <v>124</v>
      </c>
    </row>
    <row r="28" spans="1:6" ht="29" x14ac:dyDescent="0.35">
      <c r="A28" s="26" t="s">
        <v>65</v>
      </c>
      <c r="B28" s="1" t="s">
        <v>72</v>
      </c>
      <c r="C28" s="24" t="s">
        <v>13</v>
      </c>
      <c r="D28" t="s">
        <v>6</v>
      </c>
      <c r="E28" s="22">
        <f>IFERROR(VLOOKUP(Table1[[#This Row],[Supported?]],Table2[],2, FALSE), "")</f>
        <v>2</v>
      </c>
      <c r="F28" s="23" t="s">
        <v>125</v>
      </c>
    </row>
    <row r="29" spans="1:6" x14ac:dyDescent="0.35">
      <c r="A29" s="26" t="s">
        <v>66</v>
      </c>
      <c r="B29" s="1" t="s">
        <v>73</v>
      </c>
      <c r="C29" s="24" t="s">
        <v>13</v>
      </c>
      <c r="D29" t="s">
        <v>6</v>
      </c>
      <c r="E29" s="22">
        <f>IFERROR(VLOOKUP(Table1[[#This Row],[Supported?]],Table2[],2, FALSE), "")</f>
        <v>2</v>
      </c>
      <c r="F29" s="23" t="s">
        <v>126</v>
      </c>
    </row>
    <row r="30" spans="1:6" ht="26" x14ac:dyDescent="0.6">
      <c r="D30" s="2" t="s">
        <v>9</v>
      </c>
      <c r="E30" s="21">
        <f>SUM(E2:E29)</f>
        <v>56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17E74B-4706-4562-B6A7-C35100548227}">
          <x14:formula1>
            <xm:f>'Scoring Instructions'!$A$2:$A$4</xm:f>
          </x14:formula1>
          <xm:sqref>D2:D29</xm:sqref>
        </x14:dataValidation>
        <x14:dataValidation type="list" allowBlank="1" showInputMessage="1" showErrorMessage="1" xr:uid="{233007F4-262A-4E55-AEF6-9D36A0C03C22}">
          <x14:formula1>
            <xm:f>'Scoring Instructions'!$A$8:$A$10</xm:f>
          </x14:formula1>
          <xm:sqref>C2:C29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DE8D-8376-4CFC-A335-B2726602A6CF}">
  <dimension ref="A1:E51"/>
  <sheetViews>
    <sheetView topLeftCell="A40" zoomScale="87" workbookViewId="0">
      <selection activeCell="C45" sqref="C45"/>
    </sheetView>
  </sheetViews>
  <sheetFormatPr defaultRowHeight="14.5" x14ac:dyDescent="0.35"/>
  <cols>
    <col min="1" max="1" width="43.1796875" customWidth="1"/>
    <col min="2" max="2" width="41.7265625" style="16" customWidth="1"/>
    <col min="3" max="3" width="18.54296875" bestFit="1" customWidth="1"/>
    <col min="4" max="4" width="17.1796875" customWidth="1"/>
  </cols>
  <sheetData>
    <row r="1" spans="1:4" s="6" customFormat="1" ht="24" thickBot="1" x14ac:dyDescent="0.6">
      <c r="A1" s="6" t="s">
        <v>14</v>
      </c>
      <c r="B1" s="11"/>
    </row>
    <row r="2" spans="1:4" s="8" customFormat="1" ht="37.5" thickBot="1" x14ac:dyDescent="0.5">
      <c r="A2" s="7" t="s">
        <v>15</v>
      </c>
      <c r="B2" s="12" t="s">
        <v>16</v>
      </c>
      <c r="C2" s="7" t="s">
        <v>17</v>
      </c>
      <c r="D2" s="7" t="s">
        <v>18</v>
      </c>
    </row>
    <row r="3" spans="1:4" ht="29.5" thickBot="1" x14ac:dyDescent="0.4">
      <c r="A3" s="5" t="s">
        <v>46</v>
      </c>
      <c r="B3" s="13" t="s">
        <v>47</v>
      </c>
      <c r="C3" s="5"/>
      <c r="D3" s="5"/>
    </row>
    <row r="4" spans="1:4" ht="15" thickBot="1" x14ac:dyDescent="0.4">
      <c r="A4" s="5" t="s">
        <v>48</v>
      </c>
      <c r="B4" s="13" t="s">
        <v>49</v>
      </c>
      <c r="C4" s="5"/>
      <c r="D4" s="5"/>
    </row>
    <row r="5" spans="1:4" ht="15" thickBot="1" x14ac:dyDescent="0.4">
      <c r="A5" s="5" t="s">
        <v>50</v>
      </c>
      <c r="B5" s="13" t="s">
        <v>51</v>
      </c>
      <c r="C5" s="5"/>
      <c r="D5" s="5"/>
    </row>
    <row r="6" spans="1:4" ht="15" thickBot="1" x14ac:dyDescent="0.4">
      <c r="A6" s="5" t="s">
        <v>52</v>
      </c>
      <c r="B6" s="13" t="s">
        <v>53</v>
      </c>
      <c r="C6" s="5"/>
      <c r="D6" s="5"/>
    </row>
    <row r="7" spans="1:4" ht="15" thickBot="1" x14ac:dyDescent="0.4">
      <c r="A7" s="5"/>
      <c r="B7" s="13"/>
      <c r="C7" s="5"/>
      <c r="D7" s="5"/>
    </row>
    <row r="8" spans="1:4" ht="15" thickBot="1" x14ac:dyDescent="0.4">
      <c r="A8" s="5"/>
      <c r="B8" s="13"/>
      <c r="C8" s="5"/>
      <c r="D8" s="5"/>
    </row>
    <row r="9" spans="1:4" ht="15" thickBot="1" x14ac:dyDescent="0.4">
      <c r="A9" s="5"/>
      <c r="B9" s="13"/>
      <c r="C9" s="5"/>
      <c r="D9" s="5"/>
    </row>
    <row r="10" spans="1:4" ht="15" thickBot="1" x14ac:dyDescent="0.4">
      <c r="A10" s="5"/>
      <c r="B10" s="13"/>
      <c r="C10" s="5"/>
      <c r="D10" s="5"/>
    </row>
    <row r="11" spans="1:4" ht="15" thickBot="1" x14ac:dyDescent="0.4">
      <c r="A11" s="5"/>
      <c r="B11" s="13"/>
      <c r="C11" s="5"/>
      <c r="D11" s="5"/>
    </row>
    <row r="12" spans="1:4" ht="15" thickBot="1" x14ac:dyDescent="0.4">
      <c r="A12" s="5"/>
      <c r="B12" s="13"/>
      <c r="C12" s="5"/>
      <c r="D12" s="5"/>
    </row>
    <row r="13" spans="1:4" ht="15" thickBot="1" x14ac:dyDescent="0.4">
      <c r="A13" s="5"/>
      <c r="B13" s="13"/>
      <c r="C13" s="5"/>
      <c r="D13" s="5"/>
    </row>
    <row r="14" spans="1:4" ht="15" thickBot="1" x14ac:dyDescent="0.4">
      <c r="A14" s="5"/>
      <c r="B14" s="13"/>
      <c r="C14" s="5"/>
      <c r="D14" s="5"/>
    </row>
    <row r="15" spans="1:4" ht="15" thickBot="1" x14ac:dyDescent="0.4">
      <c r="A15" s="5"/>
      <c r="B15" s="13"/>
      <c r="C15" s="5"/>
      <c r="D15" s="5"/>
    </row>
    <row r="16" spans="1:4" ht="15" thickBot="1" x14ac:dyDescent="0.4">
      <c r="A16" s="5"/>
      <c r="B16" s="13"/>
      <c r="C16" s="5"/>
      <c r="D16" s="5"/>
    </row>
    <row r="17" spans="1:5" ht="15" thickBot="1" x14ac:dyDescent="0.4">
      <c r="A17" s="5"/>
      <c r="B17" s="13"/>
      <c r="C17" s="5"/>
      <c r="D17" s="5"/>
    </row>
    <row r="18" spans="1:5" ht="15" thickBot="1" x14ac:dyDescent="0.4">
      <c r="A18" s="5"/>
      <c r="B18" s="13"/>
      <c r="C18" s="5"/>
      <c r="D18" s="5"/>
    </row>
    <row r="19" spans="1:5" ht="15" thickBot="1" x14ac:dyDescent="0.4">
      <c r="A19" s="5"/>
      <c r="B19" s="13"/>
      <c r="C19" s="5"/>
      <c r="D19" s="5"/>
    </row>
    <row r="20" spans="1:5" ht="15" thickBot="1" x14ac:dyDescent="0.4">
      <c r="A20" s="5"/>
      <c r="B20" s="13"/>
      <c r="C20" s="5"/>
      <c r="D20" s="5"/>
    </row>
    <row r="21" spans="1:5" ht="15" thickBot="1" x14ac:dyDescent="0.4">
      <c r="A21" s="5"/>
      <c r="B21" s="13"/>
      <c r="C21" s="5"/>
      <c r="D21" s="5"/>
    </row>
    <row r="22" spans="1:5" ht="15" thickBot="1" x14ac:dyDescent="0.4">
      <c r="A22" s="5"/>
      <c r="B22" s="13"/>
      <c r="C22" s="5"/>
      <c r="D22" s="5"/>
    </row>
    <row r="23" spans="1:5" ht="15" thickBot="1" x14ac:dyDescent="0.4">
      <c r="A23" s="5"/>
      <c r="B23" s="13"/>
      <c r="C23" s="5"/>
      <c r="D23" s="5"/>
    </row>
    <row r="24" spans="1:5" ht="15" thickBot="1" x14ac:dyDescent="0.4">
      <c r="A24" s="5"/>
      <c r="B24" s="13"/>
      <c r="C24" s="5"/>
      <c r="D24" s="5"/>
    </row>
    <row r="27" spans="1:5" s="9" customFormat="1" ht="23.5" x14ac:dyDescent="0.55000000000000004">
      <c r="A27" s="9" t="s">
        <v>19</v>
      </c>
      <c r="B27" s="14"/>
      <c r="C27" s="14"/>
    </row>
    <row r="28" spans="1:5" s="10" customFormat="1" ht="18.5" x14ac:dyDescent="0.45">
      <c r="A28" s="10" t="s">
        <v>21</v>
      </c>
      <c r="B28" s="15" t="s">
        <v>8</v>
      </c>
      <c r="C28" s="15" t="s">
        <v>7</v>
      </c>
      <c r="D28" s="10" t="s">
        <v>2</v>
      </c>
      <c r="E28" s="10" t="s">
        <v>20</v>
      </c>
    </row>
    <row r="29" spans="1:5" ht="43.5" x14ac:dyDescent="0.35">
      <c r="A29" t="s">
        <v>25</v>
      </c>
      <c r="B29" s="16" t="s">
        <v>22</v>
      </c>
      <c r="C29" s="16"/>
      <c r="D29" t="str">
        <f>IFERROR(VLOOKUP(C29,Table2[],2, FALSE), "")</f>
        <v/>
      </c>
    </row>
    <row r="30" spans="1:5" x14ac:dyDescent="0.35">
      <c r="A30" t="s">
        <v>26</v>
      </c>
      <c r="B30" s="16" t="s">
        <v>23</v>
      </c>
      <c r="C30" s="16"/>
      <c r="D30" t="str">
        <f>IFERROR(VLOOKUP(C30,Table2[],2, FALSE), "")</f>
        <v/>
      </c>
    </row>
    <row r="31" spans="1:5" x14ac:dyDescent="0.35">
      <c r="A31" t="s">
        <v>24</v>
      </c>
      <c r="B31" s="16" t="s">
        <v>28</v>
      </c>
      <c r="C31" s="16"/>
      <c r="D31" t="str">
        <f>IFERROR(VLOOKUP(C31,Table2[],2, FALSE), "")</f>
        <v/>
      </c>
    </row>
    <row r="32" spans="1:5" x14ac:dyDescent="0.35">
      <c r="A32" t="s">
        <v>27</v>
      </c>
      <c r="B32" s="16" t="s">
        <v>29</v>
      </c>
      <c r="C32" s="16"/>
      <c r="D32" t="str">
        <f>IFERROR(VLOOKUP(C32,Table2[],2, FALSE), "")</f>
        <v/>
      </c>
    </row>
    <row r="33" spans="1:5" x14ac:dyDescent="0.35">
      <c r="A33" t="s">
        <v>30</v>
      </c>
      <c r="B33" s="16" t="s">
        <v>31</v>
      </c>
      <c r="C33" s="16"/>
      <c r="D33" t="str">
        <f>IFERROR(VLOOKUP(C33,Table2[],2, FALSE), "")</f>
        <v/>
      </c>
    </row>
    <row r="34" spans="1:5" ht="29" x14ac:dyDescent="0.35">
      <c r="A34" t="s">
        <v>32</v>
      </c>
      <c r="B34" s="16" t="s">
        <v>33</v>
      </c>
      <c r="C34" s="16"/>
      <c r="D34" t="str">
        <f>IFERROR(VLOOKUP(C34,Table2[],2, FALSE), "")</f>
        <v/>
      </c>
    </row>
    <row r="35" spans="1:5" x14ac:dyDescent="0.35">
      <c r="A35" t="s">
        <v>34</v>
      </c>
      <c r="B35" s="16" t="s">
        <v>35</v>
      </c>
      <c r="C35" s="16"/>
      <c r="D35" t="str">
        <f>IFERROR(VLOOKUP(C35,Table2[],2, FALSE), "")</f>
        <v/>
      </c>
    </row>
    <row r="36" spans="1:5" x14ac:dyDescent="0.35">
      <c r="A36" t="s">
        <v>36</v>
      </c>
      <c r="B36" s="16" t="s">
        <v>37</v>
      </c>
      <c r="C36" s="16"/>
      <c r="D36" t="str">
        <f>IFERROR(VLOOKUP(C36,Table2[],2, FALSE), "")</f>
        <v/>
      </c>
    </row>
    <row r="37" spans="1:5" x14ac:dyDescent="0.35">
      <c r="A37" t="s">
        <v>38</v>
      </c>
      <c r="B37" s="16" t="s">
        <v>39</v>
      </c>
      <c r="C37" s="16"/>
      <c r="D37" t="str">
        <f>IFERROR(VLOOKUP(C37,Table2[],2, FALSE), "")</f>
        <v/>
      </c>
    </row>
    <row r="38" spans="1:5" ht="29" x14ac:dyDescent="0.35">
      <c r="A38" t="s">
        <v>40</v>
      </c>
      <c r="B38" s="16" t="s">
        <v>41</v>
      </c>
      <c r="C38" s="16"/>
      <c r="D38" t="str">
        <f>IFERROR(VLOOKUP(C38,Table2[],2, FALSE), "")</f>
        <v/>
      </c>
    </row>
    <row r="39" spans="1:5" x14ac:dyDescent="0.35">
      <c r="A39" t="s">
        <v>42</v>
      </c>
      <c r="B39" s="16" t="s">
        <v>43</v>
      </c>
      <c r="C39" s="16"/>
      <c r="D39" t="str">
        <f>IFERROR(VLOOKUP(C39,Table2[],2, FALSE), "")</f>
        <v/>
      </c>
    </row>
    <row r="40" spans="1:5" x14ac:dyDescent="0.35">
      <c r="C40" s="16"/>
    </row>
    <row r="41" spans="1:5" ht="26" x14ac:dyDescent="0.6">
      <c r="C41" s="2" t="s">
        <v>9</v>
      </c>
      <c r="D41" s="2">
        <f>SUM(D29:D39)</f>
        <v>0</v>
      </c>
    </row>
    <row r="43" spans="1:5" s="19" customFormat="1" ht="23.5" x14ac:dyDescent="0.55000000000000004">
      <c r="A43" s="19" t="s">
        <v>34</v>
      </c>
      <c r="B43" s="20"/>
      <c r="C43" s="20"/>
    </row>
    <row r="44" spans="1:5" s="17" customFormat="1" ht="18.5" x14ac:dyDescent="0.45">
      <c r="A44" s="17" t="s">
        <v>21</v>
      </c>
      <c r="B44" s="18" t="s">
        <v>8</v>
      </c>
      <c r="C44" s="18" t="s">
        <v>7</v>
      </c>
      <c r="D44" s="17" t="s">
        <v>2</v>
      </c>
      <c r="E44" s="17" t="s">
        <v>20</v>
      </c>
    </row>
    <row r="45" spans="1:5" x14ac:dyDescent="0.35">
      <c r="A45" t="s">
        <v>54</v>
      </c>
      <c r="B45" s="16" t="s">
        <v>58</v>
      </c>
      <c r="C45" s="16"/>
      <c r="D45" t="str">
        <f>IFERROR(VLOOKUP(C29,Table2[],2, FALSE), "")</f>
        <v/>
      </c>
    </row>
    <row r="46" spans="1:5" x14ac:dyDescent="0.35">
      <c r="A46" t="s">
        <v>55</v>
      </c>
      <c r="B46" s="16" t="s">
        <v>59</v>
      </c>
      <c r="C46" s="16"/>
      <c r="D46" t="str">
        <f>IFERROR(VLOOKUP(C30,Table2[],2, FALSE), "")</f>
        <v/>
      </c>
    </row>
    <row r="47" spans="1:5" x14ac:dyDescent="0.35">
      <c r="A47" t="s">
        <v>56</v>
      </c>
      <c r="B47" s="16" t="s">
        <v>58</v>
      </c>
      <c r="C47" s="16"/>
      <c r="D47" t="str">
        <f>IFERROR(VLOOKUP(C31,Table2[],2, FALSE), "")</f>
        <v/>
      </c>
    </row>
    <row r="48" spans="1:5" x14ac:dyDescent="0.35">
      <c r="A48" t="s">
        <v>57</v>
      </c>
      <c r="B48" s="16" t="s">
        <v>59</v>
      </c>
      <c r="C48" s="16"/>
      <c r="D48" t="str">
        <f>IFERROR(VLOOKUP(C32,Table2[],2, FALSE), "")</f>
        <v/>
      </c>
    </row>
    <row r="49" spans="1:4" x14ac:dyDescent="0.35">
      <c r="A49" t="s">
        <v>44</v>
      </c>
      <c r="B49" s="16" t="s">
        <v>45</v>
      </c>
      <c r="C49" s="16"/>
      <c r="D49" t="str">
        <f>IFERROR(VLOOKUP(C33,Table2[],2, FALSE), "")</f>
        <v/>
      </c>
    </row>
    <row r="51" spans="1:4" ht="26" x14ac:dyDescent="0.6">
      <c r="C51" s="2" t="s">
        <v>9</v>
      </c>
      <c r="D51" s="2">
        <f>SUM(D45:D49)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C96811-06A0-48CB-BAB3-D80CA46BE1A4}">
          <x14:formula1>
            <xm:f>'Scoring Instructions'!$A$2:$A$4</xm:f>
          </x14:formula1>
          <xm:sqref>C29:C40 C45:C49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 Instructions</vt:lpstr>
      <vt:lpstr>Evaluations</vt:lpstr>
      <vt:lpstr>Cost of 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2019-04-21T05:02:46Z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chris.lowndes@avanade.com</vt:lpwstr>
  </property>
  <property fmtid="{D5CDD505-2E9C-101B-9397-08002B2CF9AE}" pid="5" name="MSIP_Label_236020b0-6d69-48c1-9bb5-c586c1062b70_SetDate">
    <vt:lpwstr>2019-04-21T05:02:45.5976676Z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Extended_MSFT_Method">
    <vt:lpwstr>Automatic</vt:lpwstr>
  </property>
  <property fmtid="{D5CDD505-2E9C-101B-9397-08002B2CF9AE}" pid="9" name="MSIP_Label_5fae8262-b78e-4366-8929-a5d6aac95320_Enabled">
    <vt:lpwstr>True</vt:lpwstr>
  </property>
  <property fmtid="{D5CDD505-2E9C-101B-9397-08002B2CF9AE}" pid="10" name="MSIP_Label_5fae8262-b78e-4366-8929-a5d6aac95320_SiteId">
    <vt:lpwstr>cf36141c-ddd7-45a7-b073-111f66d0b30c</vt:lpwstr>
  </property>
  <property fmtid="{D5CDD505-2E9C-101B-9397-08002B2CF9AE}" pid="11" name="MSIP_Label_5fae8262-b78e-4366-8929-a5d6aac95320_Owner">
    <vt:lpwstr>chris.lowndes@avanade.com</vt:lpwstr>
  </property>
  <property fmtid="{D5CDD505-2E9C-101B-9397-08002B2CF9AE}" pid="12" name="MSIP_Label_5fae8262-b78e-4366-8929-a5d6aac95320_SetDate">
    <vt:lpwstr>2019-04-21T05:02:45.5976676Z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pplication">
    <vt:lpwstr>Microsoft Azure Information Protection</vt:lpwstr>
  </property>
  <property fmtid="{D5CDD505-2E9C-101B-9397-08002B2CF9AE}" pid="15" name="MSIP_Label_5fae8262-b78e-4366-8929-a5d6aac95320_Parent">
    <vt:lpwstr>236020b0-6d69-48c1-9bb5-c586c1062b70</vt:lpwstr>
  </property>
  <property fmtid="{D5CDD505-2E9C-101B-9397-08002B2CF9AE}" pid="16" name="MSIP_Label_5fae8262-b78e-4366-8929-a5d6aac95320_Extended_MSFT_Method">
    <vt:lpwstr>Automatic</vt:lpwstr>
  </property>
  <property fmtid="{D5CDD505-2E9C-101B-9397-08002B2CF9AE}" pid="17" name="MSIP_Label_f42aa342-8706-4288-bd11-ebb85995028c_Enabled">
    <vt:lpwstr>True</vt:lpwstr>
  </property>
  <property fmtid="{D5CDD505-2E9C-101B-9397-08002B2CF9AE}" pid="18" name="MSIP_Label_f42aa342-8706-4288-bd11-ebb85995028c_SiteId">
    <vt:lpwstr>72f988bf-86f1-41af-91ab-2d7cd011db47</vt:lpwstr>
  </property>
  <property fmtid="{D5CDD505-2E9C-101B-9397-08002B2CF9AE}" pid="19" name="MSIP_Label_f42aa342-8706-4288-bd11-ebb85995028c_Owner">
    <vt:lpwstr>rangv@microsoft.com</vt:lpwstr>
  </property>
  <property fmtid="{D5CDD505-2E9C-101B-9397-08002B2CF9AE}" pid="20" name="MSIP_Label_f42aa342-8706-4288-bd11-ebb85995028c_SetDate">
    <vt:lpwstr>2018-11-12T17:52:53.1230588Z</vt:lpwstr>
  </property>
  <property fmtid="{D5CDD505-2E9C-101B-9397-08002B2CF9AE}" pid="21" name="MSIP_Label_f42aa342-8706-4288-bd11-ebb85995028c_Name">
    <vt:lpwstr>General</vt:lpwstr>
  </property>
  <property fmtid="{D5CDD505-2E9C-101B-9397-08002B2CF9AE}" pid="22" name="MSIP_Label_f42aa342-8706-4288-bd11-ebb85995028c_Application">
    <vt:lpwstr>Microsoft Azure Information Protection</vt:lpwstr>
  </property>
  <property fmtid="{D5CDD505-2E9C-101B-9397-08002B2CF9AE}" pid="23" name="MSIP_Label_f42aa342-8706-4288-bd11-ebb85995028c_Extended_MSFT_Method">
    <vt:lpwstr>Automatic</vt:lpwstr>
  </property>
  <property fmtid="{D5CDD505-2E9C-101B-9397-08002B2CF9AE}" pid="24" name="Sensitivity">
    <vt:lpwstr>Confidential Recipients Have Full Control General</vt:lpwstr>
  </property>
</Properties>
</file>