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UTP-GPS-ALARM-master\Area_de_Proceso-_PPQA\"/>
    </mc:Choice>
  </mc:AlternateContent>
  <bookViews>
    <workbookView xWindow="0" yWindow="0" windowWidth="17970" windowHeight="6135" tabRatio="734" activeTab="7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CheckList" sheetId="26" r:id="rId8"/>
    <sheet name="Atención de Incidencias - DD" sheetId="28" state="hidden" r:id="rId9"/>
    <sheet name="Auditoria_Configuracion_Calidad" sheetId="17" state="hidden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62913"/>
</workbook>
</file>

<file path=xl/calcChain.xml><?xml version="1.0" encoding="utf-8"?>
<calcChain xmlns="http://schemas.openxmlformats.org/spreadsheetml/2006/main">
  <c r="J11" i="26" l="1"/>
  <c r="J9" i="26"/>
  <c r="J7" i="26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G10" i="25" s="1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M10" i="20" s="1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G10" i="20" s="1"/>
  <c r="E16" i="20"/>
  <c r="Q17" i="21"/>
  <c r="R17" i="21"/>
  <c r="R16" i="21"/>
  <c r="Q16" i="21"/>
  <c r="K17" i="21"/>
  <c r="L17" i="21"/>
  <c r="L16" i="21"/>
  <c r="M10" i="21" s="1"/>
  <c r="J6" i="17" s="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L10" i="14" s="1"/>
  <c r="I6" i="17" s="1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G10" i="14" s="1"/>
  <c r="I4" i="17" s="1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Q10" i="13" s="1"/>
  <c r="H8" i="17" s="1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L10" i="13" s="1"/>
  <c r="H6" i="17" s="1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G10" i="13" s="1"/>
  <c r="H4" i="17" s="1"/>
  <c r="E20" i="13"/>
  <c r="F20" i="13"/>
  <c r="E21" i="13"/>
  <c r="F21" i="13"/>
  <c r="E22" i="13"/>
  <c r="F22" i="13"/>
  <c r="F18" i="13"/>
  <c r="E18" i="13"/>
  <c r="E17" i="13"/>
  <c r="F17" i="13"/>
  <c r="E16" i="13"/>
  <c r="F16" i="13"/>
  <c r="Q10" i="14"/>
  <c r="I8" i="17" s="1"/>
  <c r="R16" i="25"/>
  <c r="Q16" i="25"/>
  <c r="R17" i="25"/>
  <c r="Q17" i="25"/>
  <c r="R31" i="25"/>
  <c r="S10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M10" i="25" s="1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R10" i="28"/>
  <c r="P16" i="28"/>
  <c r="L16" i="28"/>
  <c r="M10" i="28" s="1"/>
  <c r="K16" i="28"/>
  <c r="F16" i="28"/>
  <c r="G10" i="28" s="1"/>
  <c r="E16" i="28"/>
  <c r="D8" i="28"/>
  <c r="D7" i="28"/>
  <c r="D5" i="28"/>
  <c r="D4" i="28"/>
  <c r="M6" i="17"/>
  <c r="M8" i="17"/>
  <c r="B57" i="25"/>
  <c r="B58" i="25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S10" i="21"/>
  <c r="J8" i="17" s="1"/>
  <c r="R10" i="20"/>
  <c r="G10" i="21"/>
  <c r="J4" i="17"/>
  <c r="B17" i="13"/>
  <c r="B18" i="13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4" i="17"/>
  <c r="F4" i="17" l="1"/>
  <c r="F8" i="17"/>
  <c r="F6" i="17"/>
</calcChain>
</file>

<file path=xl/sharedStrings.xml><?xml version="1.0" encoding="utf-8"?>
<sst xmlns="http://schemas.openxmlformats.org/spreadsheetml/2006/main" count="2271" uniqueCount="378">
  <si>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</si>
  <si>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</si>
  <si>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</si>
  <si>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</si>
  <si>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</si>
  <si>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</si>
  <si>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</si>
  <si>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</si>
  <si>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</si>
  <si>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</si>
  <si>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</si>
  <si>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</si>
  <si>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</si>
  <si>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</si>
  <si>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</si>
  <si>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</si>
  <si>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</si>
  <si>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</si>
  <si>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</si>
  <si>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</si>
  <si>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</si>
  <si>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</si>
  <si>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</si>
  <si>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</si>
  <si>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</si>
  <si>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</si>
  <si>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</si>
  <si>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</si>
  <si>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</si>
  <si>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</si>
  <si>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</si>
  <si>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</si>
  <si>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</si>
  <si>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</si>
  <si>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</si>
  <si>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</si>
  <si>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</si>
  <si>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</si>
  <si>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</si>
  <si>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</si>
  <si>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</si>
  <si>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</si>
  <si>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</si>
  <si>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</si>
  <si>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</si>
  <si>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</si>
  <si>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</si>
  <si>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</si>
  <si>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</si>
  <si>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</si>
  <si>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</si>
  <si>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</si>
  <si>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</si>
  <si>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</si>
  <si>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</si>
  <si>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</si>
  <si>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</si>
  <si>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Fecha de Revisión:</t>
  </si>
  <si>
    <t>dd/mm/aaaa</t>
  </si>
  <si>
    <t>1era Revisión</t>
  </si>
  <si>
    <t>2da. Revisión</t>
  </si>
  <si>
    <t>3ra. Revisión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</si>
  <si>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</si>
  <si>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</si>
  <si>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</si>
  <si>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</si>
  <si>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</si>
  <si>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</si>
  <si>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</si>
  <si>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En Revisión</t>
  </si>
  <si>
    <t>Documentar una revisión de aseguramiento de calidad a un proyecto interno</t>
  </si>
  <si>
    <t>Sssss</t>
  </si>
  <si>
    <t>Nombre</t>
  </si>
  <si>
    <t>Revisores</t>
  </si>
  <si>
    <t>Nombre(s) de la(s) persona(s) que ha(n) realizado la verificación del documento</t>
  </si>
  <si>
    <t>Tipo de revisión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</si>
  <si>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</si>
  <si>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</si>
  <si>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</si>
  <si>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</si>
  <si>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</si>
  <si>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</si>
  <si>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</si>
  <si>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</si>
  <si>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</si>
  <si>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</si>
  <si>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</si>
  <si>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</si>
  <si>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</si>
  <si>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</si>
  <si>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</si>
  <si>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</si>
  <si>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</si>
  <si>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</si>
  <si>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[Nombres]</t>
  </si>
  <si>
    <t>Revisores: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</si>
  <si>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</si>
  <si>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</si>
  <si>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</si>
  <si>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</si>
  <si>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</si>
  <si>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</si>
  <si>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</si>
  <si>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</si>
  <si>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</si>
  <si>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</si>
  <si>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</si>
  <si>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</si>
  <si>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</si>
  <si>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</si>
  <si>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</si>
  <si>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</si>
  <si>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</si>
  <si>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</si>
  <si>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</si>
  <si>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</si>
  <si>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</si>
  <si>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</si>
  <si>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</si>
  <si>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</si>
  <si>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</si>
  <si>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</si>
  <si>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</si>
  <si>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</si>
  <si>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</si>
  <si>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</si>
  <si>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</si>
  <si>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</si>
  <si>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</si>
  <si>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</si>
  <si>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</si>
  <si>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</si>
  <si>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</si>
  <si>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</si>
  <si>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</si>
  <si>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</si>
  <si>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</si>
  <si>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</si>
  <si>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</si>
  <si>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</si>
  <si>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</si>
  <si>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</si>
  <si>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</si>
  <si>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</si>
  <si>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</si>
  <si>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</si>
  <si>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</si>
  <si>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</si>
  <si>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</si>
  <si>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</si>
  <si>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</si>
  <si>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</si>
  <si>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</si>
  <si>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</si>
  <si>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</si>
  <si>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</si>
  <si>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Auditoría de Calidad</t>
  </si>
  <si>
    <t>Auditoría de Gestión de la Configuración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</si>
  <si>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</si>
  <si>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</si>
  <si>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</si>
  <si>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</si>
  <si>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</si>
  <si>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</si>
  <si>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</si>
  <si>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</si>
  <si>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</si>
  <si>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</si>
  <si>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</si>
  <si>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</si>
  <si>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</si>
  <si>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</si>
  <si>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</si>
  <si>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</si>
  <si>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</si>
  <si>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</si>
  <si>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</si>
  <si>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</si>
  <si>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</si>
  <si>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</si>
  <si>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</si>
  <si>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</si>
  <si>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</si>
  <si>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</si>
  <si>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</si>
  <si>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</si>
  <si>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</si>
  <si>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</si>
  <si>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</si>
  <si>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</si>
  <si>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</si>
  <si>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</si>
  <si>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</si>
  <si>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</si>
  <si>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</si>
  <si>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</si>
  <si>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</si>
  <si>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</si>
  <si>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</si>
  <si>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</si>
  <si>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</si>
  <si>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</si>
  <si>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</si>
  <si>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</si>
  <si>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</si>
  <si>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</si>
  <si>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</si>
  <si>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</si>
  <si>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</si>
  <si>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</si>
  <si>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</si>
  <si>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</si>
  <si>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</si>
  <si>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</si>
  <si>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</si>
  <si>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</si>
  <si>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</si>
  <si>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</si>
  <si>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</si>
  <si>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</si>
  <si>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</si>
  <si>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</si>
  <si>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</si>
  <si>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</si>
  <si>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</si>
  <si>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</si>
  <si>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</si>
  <si>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</si>
  <si>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</si>
  <si>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</si>
  <si>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</si>
  <si>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</si>
  <si>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</si>
  <si>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</si>
  <si>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</si>
  <si>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</si>
  <si>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</si>
  <si>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</si>
  <si>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</si>
  <si>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</si>
  <si>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</si>
  <si>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</si>
  <si>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</si>
  <si>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</si>
  <si>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</si>
  <si>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</si>
  <si>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</si>
  <si>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</si>
  <si>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</si>
  <si>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</si>
  <si>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</si>
  <si>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</si>
  <si>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</si>
  <si>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</si>
  <si>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</si>
  <si>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</si>
  <si>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</si>
  <si>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</si>
  <si>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</si>
  <si>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</si>
  <si>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</si>
  <si>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</si>
  <si>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</si>
  <si>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</si>
  <si>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</si>
  <si>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Checklist de Aseguramiento de Calidad</t>
  </si>
  <si>
    <t>CHECK LIST DE ASEGURAMIENTO DE CALIDAD - DESARROLLO DE SISTEMAS</t>
  </si>
  <si>
    <t>logo</t>
  </si>
  <si>
    <t>Julio Leonardo</t>
  </si>
  <si>
    <t>1.0</t>
  </si>
  <si>
    <t>Versión Preliminar</t>
  </si>
  <si>
    <t>Roger Apaéstegui</t>
  </si>
  <si>
    <t>Versión: 1.0</t>
  </si>
  <si>
    <t>Fecha Efectiva:  13/10/2015</t>
  </si>
  <si>
    <t>Jefe de Proyecto:</t>
  </si>
  <si>
    <t>Analista de Calidad:</t>
  </si>
  <si>
    <t>Nombre del Analista de Calidad</t>
  </si>
  <si>
    <t>Empresa:</t>
  </si>
  <si>
    <t>Nombre de la Empresa</t>
  </si>
  <si>
    <t>Jefe de Proyecto</t>
  </si>
  <si>
    <t>UTP-GPS-ALARM</t>
  </si>
  <si>
    <t>Roger Apaéstegui Ortega</t>
  </si>
  <si>
    <t>Julio Leonardo Paredes</t>
  </si>
  <si>
    <t>Nº</t>
  </si>
  <si>
    <t>Tipo de Revisión</t>
  </si>
  <si>
    <t>1ra Revisión</t>
  </si>
  <si>
    <t>Fecha: Del 15/09/2015 al 29/09/2015</t>
  </si>
  <si>
    <t>Observación</t>
  </si>
  <si>
    <t>2da Revisión</t>
  </si>
  <si>
    <t>3ra Revisión</t>
  </si>
  <si>
    <t>Fecha: Del 13/10/2015 al 27/10/2015</t>
  </si>
  <si>
    <t>Fecha: Del 02/11/2015 al 13/11/2015</t>
  </si>
  <si>
    <t>Área PP-PMC</t>
  </si>
  <si>
    <r>
      <t xml:space="preserve">Documento : Proceso de Gestión PP-PMC                       [PGPROY]_[Versión]_[Año]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GitHub\UTP-GPS-ALARM\tree\master\Area_de_Proceso-_PP-PMC\PGPROY</t>
    </r>
  </si>
  <si>
    <r>
      <t xml:space="preserve">Documento : Plan de Proyecto                                                                                    [PPPROY]_[Versión]_[Año]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GitHub\UTP-GPS-ALARM\tree\master\Area_de_Proceso-_PP-PMC\PPROY</t>
    </r>
  </si>
  <si>
    <r>
      <t xml:space="preserve">Documento : Cronograma de Proyecto                                                                        [CPROY]_[Versión]_[Año]                       </t>
    </r>
    <r>
      <rPr>
        <b/>
        <sz val="10"/>
        <color indexed="8"/>
        <rFont val="Arial"/>
        <family val="2"/>
      </rPr>
      <t xml:space="preserve">                                                            GitHub\UTP-GPS-ALARM\tree\master\Area_de_Proceso-_PP-PMC\CPROY</t>
    </r>
  </si>
  <si>
    <r>
      <t xml:space="preserve">Documento :Registro de Riesgos                                             [REGRI]_[Versión]_[Año]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GitHub\UTP-GPS-ALARM\tree\master\Area_de_Proceso-_PP-PMC\REGRI</t>
    </r>
  </si>
  <si>
    <t>Área REQM</t>
  </si>
  <si>
    <t>Criterios</t>
  </si>
  <si>
    <t xml:space="preserve">No </t>
  </si>
  <si>
    <t>No Aplica</t>
  </si>
  <si>
    <t>Documento definido con nomenclatura establecida</t>
  </si>
  <si>
    <t>Ubicación correcta de Documento en repositorio</t>
  </si>
  <si>
    <t>Documento sin errores Ortográficos</t>
  </si>
  <si>
    <t xml:space="preserve">Documento cumple con definiciones, actividades, procesos,fechas, estructuras de datos, fórmulas, entre otros factores preestablecidos para el desarrollo del proyecto </t>
  </si>
  <si>
    <t>23/09/2015-24/09/2015</t>
  </si>
  <si>
    <r>
      <t xml:space="preserve">Documento : Informe de Pruebas Internas                                                              [INPRUIN]_[Versión]_[Año]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GitHub\UTP-GPS-ALARM\tree\master\Area_de_Proceso-_REQM\Ingenieria\INPRUIN</t>
    </r>
  </si>
  <si>
    <r>
      <t xml:space="preserve">Documento : Informe de Pruebas Externas                                                              [INPRUEX]_[Versión]_[Año]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GitHub\UTP-GPS-ALARM\tree\master\Area_de_Proceso-_REQM\Ingenieria\INPRUEX</t>
    </r>
  </si>
  <si>
    <r>
      <t xml:space="preserve">Documento : Guía de Instalación                                                               [GUINSTALL]_[Versión]_[Año]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GitHub\UTP-GPS-ALARM\tree\master\Area_de_Proceso-_REQM\Ingenieria\GUINSTALL</t>
    </r>
  </si>
  <si>
    <r>
      <t xml:space="preserve">Documento : Manual de Usuario                                                           [MANUSER]_[Versión]_[Año]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GitHub\UTP-GPS-ALARM\tree\master\Area_de_Proceso-_REQM\Ingenieria\MANUSER</t>
    </r>
  </si>
  <si>
    <r>
      <t xml:space="preserve">Documento : Documento de Diseño                                                           [DDIS]_[Versión]_[Año]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GitHub\UTP-GPS-ALARM\tree\master\Area_de_Proceso-_REQM\Ingenieria\DDIS</t>
    </r>
  </si>
  <si>
    <r>
      <t xml:space="preserve">Documento : Documento de Análisis                                                                [DANA]_[Versión]_[Año]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 xml:space="preserve">GitHub\UTP-GPS-ALARM\tree\master\Area_de_Proceso-_REQM\Ingenieria\DANA </t>
    </r>
  </si>
  <si>
    <r>
      <t xml:space="preserve">Documento : _Registro de Cambios a Requerimientos                                                               [RCREQM]_[Versión]_[Año]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GitHub\UTP-GPS-ALARM\tree\master\Area_de_Proceso-_REQM\RCREQM</t>
    </r>
  </si>
  <si>
    <r>
      <t xml:space="preserve">Documento : Solicitud de Cambios a Requerimientos                                                               [SOLCREQM]_[Versión]_[Año]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GitHub\UTP-GPS-ALARM\tree\master\Area_de_Proceso-_REQM\SOLCREQM</t>
    </r>
  </si>
  <si>
    <r>
      <t xml:space="preserve">Documento : Matriz de Trazabilidad de Requerimientos                                                                                [MTREQM]_[Versión]_[Año]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GitHub\UTP-GPS-ALARM\tree\master\Area_de_Proceso-_REQM\MTREQM</t>
    </r>
  </si>
  <si>
    <r>
      <t xml:space="preserve">Documento : Lista Maestra de Requerimientos                                                                             [LMREQM]_[Versión]_[Año]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GitHub\UTP-GPS-ALARM\tree\master\Area_de_Proceso-_REQM\LMREQM</t>
    </r>
  </si>
  <si>
    <r>
      <t xml:space="preserve">Documento : Proceso de Gestión de Requerimientos                                                                                [PGREQM]_[Versión]_[Año]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GitHub\UTP-GPS-ALARM\tree\master\Area_de_Proceso-_REQM\PGREQM</t>
    </r>
  </si>
  <si>
    <r>
      <t xml:space="preserve">Documento : CheckList de Aseguramiento de Calidad                                                             [CHKQA]_[Versión]_[Año]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GitHub\UTP-GPS-ALARM\tree\master\Area_de_Proceso-_PPQA\CHKQA</t>
    </r>
  </si>
  <si>
    <t>Área PPQA</t>
  </si>
  <si>
    <r>
      <t xml:space="preserve">Documento : Proceso de Aseguramiento de Calidad                                                            [PQA]_[Versión]_[Año]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GitHub\UTP-GPS-ALARM\tree\master\Area_de_Proceso-_PPQA\PQA</t>
    </r>
  </si>
  <si>
    <r>
      <t xml:space="preserve">Documento : Herramienta Gestion de Aseguramiento de Calidad                                                         [HGQA]_[Versión]_[Año]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GitHub\UTP-GPS-ALARM\tree\master\Area_de_Proceso-_PPQA\HGQA</t>
    </r>
  </si>
  <si>
    <t>Área CM</t>
  </si>
  <si>
    <r>
      <t xml:space="preserve">Documento : Proceso de Gestion de Configuracion                                                        [PGC]_[Versión]_[Año]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GitHub\UTP-GPS-ALARM\tree\master\Area_de_Proceso-_CM\PGC</t>
    </r>
  </si>
  <si>
    <r>
      <t xml:space="preserve">Documento : Solicitud de Accesos                                                     [SOLACC]_[Versión]_[Año]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GitHub\UTP-GPS-ALARM\tree\master\Area_de_Proceso-_CM\SOLACC</t>
    </r>
  </si>
  <si>
    <r>
      <t xml:space="preserve">Documento : Registro de Items de Configuracion                                                       [REGITCON]_[Versión]_[Año]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GitHub\UTP-GPS-ALARM\tree\master\Area_de_Proceso-_CM\REGITCON</t>
    </r>
  </si>
  <si>
    <r>
      <t xml:space="preserve">Documento : Indice Cambios Items de Configuracion                                                      [ICIC]_[Versión]_[Año]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GitHub\UTP-GPS-ALARM\tree\master\Area_de_Proceso-_CM\ICIC</t>
    </r>
  </si>
  <si>
    <r>
      <t xml:space="preserve">Documento : Informe de Auditoria de CM                                                    [IAUDICM]_[Versión]_[Año]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GitHub\UTP-GPS-ALARM\tree\master\Area_de_Proceso-_CM\IAUDICM</t>
    </r>
  </si>
  <si>
    <t>Área MA</t>
  </si>
  <si>
    <r>
      <t xml:space="preserve">Documento : Proceso de Medicion de Metrica             [PROMM]_[Versión]_[Año]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GitHub\UTP-GPS-ALARM\tree\master\Area_de_Proceso-_MA\PROMM</t>
    </r>
  </si>
  <si>
    <r>
      <t xml:space="preserve">Documento : Tablero de Metricas                                           [TABM]_[Versión]_[Año]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GitHub\UTP-GPS-ALARM\tree\master\Area_de_Proceso-_MA\TABM</t>
    </r>
  </si>
  <si>
    <r>
      <t xml:space="preserve">Documento : Ficha de Metricas de N Conformidades QA de Producto          [FMNCONQAP]_[Versión]_[Año]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GitHub\UTP-GPS-ALARM\tree\master\Area_de_Proceso-_MA\FMNCONQAP</t>
    </r>
  </si>
  <si>
    <r>
      <t xml:space="preserve">Documento : Ficha de Metricas de Volatilidad de Requerimientos             [FMVREQM]_[Versión]_[Año]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GitHub\UTP-GPS-ALARM\tree\master\Area_de_Proceso-_MA\FMVREQM</t>
    </r>
  </si>
  <si>
    <r>
      <t>Documento :</t>
    </r>
    <r>
      <rPr>
        <b/>
        <sz val="11"/>
        <color indexed="8"/>
        <rFont val="Arial"/>
        <family val="2"/>
      </rPr>
      <t xml:space="preserve"> Ficha de Metrica de Indice de Cambios en Items de Configuracion</t>
    </r>
    <r>
      <rPr>
        <b/>
        <sz val="12"/>
        <color indexed="8"/>
        <rFont val="Arial"/>
        <family val="2"/>
      </rPr>
      <t xml:space="preserve">         [FMICIC]_[Versión]_[Año]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GitHub\UTP-GPS-ALARM\tree\master\Area_de_Proceso-_MA\FMICIC</t>
    </r>
  </si>
  <si>
    <r>
      <t xml:space="preserve">Documento : Ficha de Metrica de Exposicion al Riesgo             [FMEXRI]_[Versión]_[Año]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GitHub\UTP-GPS-ALARM\tree\master\Area_de_Proceso-_MA\FMEXRI</t>
    </r>
  </si>
  <si>
    <t>Área Proyecto</t>
  </si>
  <si>
    <r>
      <t xml:space="preserve">Documento : Acta de Solicitud de Cambios a Requerimientos                                                               [ASCR]_[Año]      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GitHub\UTP-GPS-ALARM\tree\master\Area_de_Proceso-_REQM\ASCR</t>
    </r>
  </si>
  <si>
    <r>
      <t xml:space="preserve">Documento : Acta de Relatorio de Proyecto                                                                              [ACREVPRO]_[Año]            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GitHub\UTP-GPS-ALARM\tree\master\Area_de_Proceso-_PP-PMC\ACREVPRO</t>
    </r>
  </si>
  <si>
    <r>
      <t xml:space="preserve">Documento : Acta de Cierre de Proyecto                                                                            [ACCPRO]_[Año]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GitHub\UTP-GPS-ALARM\tree\master\Area_de_Proceso-_PP-PMC\ACCPRO</t>
    </r>
  </si>
  <si>
    <r>
      <t xml:space="preserve">Documento : Acta de Revision de Plan de Proyecto                                                                           [ACREVPRO]_[Año]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GitHub\UTP-GPS-ALARM\tree\master\Area_de_Proceso-_PP-PMC\ACREVPRO</t>
    </r>
  </si>
  <si>
    <r>
      <t xml:space="preserve">Documento : Solicitud de Aseguramiento de Calidad                                                         [SOLQA]_[Año]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GitHub\UTP-GPS-ALARM\tree\master\Area_de_Proceso-_PPQA\SOLQA</t>
    </r>
  </si>
  <si>
    <r>
      <t xml:space="preserve">Documento : Informe de Revisión General de Aseguramiento de Calidad                                                          [INREQA]_[Año]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GitHub\UTP-GPS-ALARM\tree\master\Area_de_Proceso-_PPQA\INREQA</t>
    </r>
  </si>
  <si>
    <r>
      <t xml:space="preserve">Documento : Acta de reunion Externa                                                 [AREXT]_[Año]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GitHub\UTP-GPS-ALARM\tree\master\Actas\AREXT</t>
    </r>
  </si>
  <si>
    <r>
      <t xml:space="preserve">Documento : Acta de reunion Interna                                                   [ARINT]_[Año]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GitHub\UTP-GPS-ALARM\tree\master\Actas\ARINT</t>
    </r>
  </si>
  <si>
    <r>
      <t xml:space="preserve">Documento : Informe de Avance Quincenal                                             [IAVQUI]_[Año]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GitHub\UTP-GPS-ALARM\tree\master\Informes\IAVQUI</t>
    </r>
  </si>
  <si>
    <r>
      <t xml:space="preserve">Documento : Acta de Aceptacion  de Entregables                                               [ACENTRE]_[Año]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GitHub\UTP-GPS-ALARM\tree\master\Actas\ACENTRE</t>
    </r>
  </si>
  <si>
    <t>Documento cumple con  el formato definido para el Proyecto</t>
  </si>
  <si>
    <t>-</t>
  </si>
  <si>
    <t>Documento en estado de plantilla (No definida para auditar)</t>
  </si>
  <si>
    <t>Criterío de Evaluación en Documento conforme</t>
  </si>
  <si>
    <t>Corrección de Errores Ortográficos en Inciso 5.2</t>
  </si>
  <si>
    <t>Actualizar Datos Modificados en Fases de Desarrollo (Entregables), los WBS de Gestión e Ingeniería (Entregables) y la Nomenclatura (Documentación)</t>
  </si>
  <si>
    <t>Reestructurar Tareas y cambiar definiciones en el Proceso de Gestión e Ingeniería</t>
  </si>
  <si>
    <t>Definir nuevos riesgos que aún no estan contemplados y son de importancia en el Proyecto</t>
  </si>
  <si>
    <t>No Aplica este Criterio para auditoría de Calidad</t>
  </si>
  <si>
    <t>Actualizar datos acordes a la solicitud de cambio de requerimientos del proyecto</t>
  </si>
  <si>
    <t xml:space="preserve">Documento cumple con definiciones, actividades, procesos,fechas, estructuras de datos, fórmulas, entre otros factores preestablecidos y actualizados para el desarrollo del proyecto </t>
  </si>
  <si>
    <t>Tablas</t>
  </si>
  <si>
    <t>Historial de Revisiones</t>
  </si>
  <si>
    <t>Contiene detalles de las revisiones del documento</t>
  </si>
  <si>
    <t>Datos de importancia para la elaboración del documento</t>
  </si>
  <si>
    <t>Definir indice y numeración de subtemas desarrollados en el documento</t>
  </si>
  <si>
    <t>Especificar mayor número de aspectos a auditar por documento</t>
  </si>
  <si>
    <t>Ajustar documento a formato de documentos del proyecto</t>
  </si>
  <si>
    <t xml:space="preserve">Definir indice y numeración de subtemas desarrollados en el documento </t>
  </si>
  <si>
    <t>Documento en estado de plantilla</t>
  </si>
  <si>
    <t>Especificar el Acceso de Solo Lectura al Cliente (MST E.I.R.L)</t>
  </si>
  <si>
    <t>Actualizar datos de Item de Configuración (Ruta de Activos de Procesos, Ruta de los Registros y Código)</t>
  </si>
  <si>
    <t>Modificar nomenclatura del Documento y tipo (de .pdf a .docx)</t>
  </si>
  <si>
    <t>Cambiar documento a fomato de documentos del proyecto</t>
  </si>
  <si>
    <t>Ajustar Gráficas a formato de los documentos del proyecto</t>
  </si>
  <si>
    <t>Modificar Documento a formato de documentos del Proyecto</t>
  </si>
  <si>
    <t>Actualizar Datos del Documento y corregir definiciones</t>
  </si>
  <si>
    <t>Corregir fechas de actividades por desconfiguración de la misma</t>
  </si>
  <si>
    <t>CheckList</t>
  </si>
  <si>
    <t>Hoja "CheckList"</t>
  </si>
  <si>
    <t>Identificador de Descripción de concepto a auditar</t>
  </si>
  <si>
    <t>Tipo de revisión: Auditoria de calidad por formatos</t>
  </si>
  <si>
    <t>Enunciado de los criterios para Auditar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</si>
</sst>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6"/>
      <color indexed="8"/>
      <name val="Arial"/>
      <family val="2"/>
    </font>
    <font>
      <b/>
      <sz val="10"/>
      <color rgb="FF00008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67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16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" fillId="0" borderId="0" xfId="42" applyFont="1"/>
    <xf numFmtId="0" fontId="1" fillId="0" borderId="0" xfId="42" applyFont="1" applyFill="1"/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3" fillId="0" borderId="0" xfId="39" applyFont="1" applyFill="1" applyAlignment="1">
      <alignment horizontal="righ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5" fillId="26" borderId="31" xfId="45" applyFont="1" applyFill="1" applyBorder="1" applyAlignment="1">
      <alignment horizontal="center" vertical="center" wrapText="1"/>
    </xf>
    <xf numFmtId="0" fontId="5" fillId="26" borderId="32" xfId="45" applyFont="1" applyFill="1" applyBorder="1" applyAlignment="1">
      <alignment horizontal="center" vertical="center" wrapText="1"/>
    </xf>
    <xf numFmtId="0" fontId="5" fillId="26" borderId="33" xfId="45" applyFont="1" applyFill="1" applyBorder="1" applyAlignment="1">
      <alignment horizontal="center" vertical="center" wrapText="1"/>
    </xf>
    <xf numFmtId="0" fontId="7" fillId="0" borderId="34" xfId="46" applyFont="1" applyBorder="1" applyAlignment="1" applyProtection="1">
      <alignment horizontal="center" vertical="top" wrapText="1"/>
      <protection locked="0"/>
    </xf>
    <xf numFmtId="49" fontId="7" fillId="0" borderId="20" xfId="46" applyNumberFormat="1" applyFont="1" applyBorder="1" applyAlignment="1" applyProtection="1">
      <alignment horizontal="center" vertical="top" wrapText="1"/>
      <protection locked="0"/>
    </xf>
    <xf numFmtId="14" fontId="7" fillId="0" borderId="20" xfId="46" applyNumberFormat="1" applyFont="1" applyBorder="1" applyAlignment="1" applyProtection="1">
      <alignment horizontal="center" vertical="top" wrapText="1"/>
      <protection locked="0"/>
    </xf>
    <xf numFmtId="0" fontId="7" fillId="0" borderId="20" xfId="46" applyFont="1" applyBorder="1" applyAlignment="1" applyProtection="1">
      <alignment horizontal="center" vertical="top" wrapText="1"/>
      <protection locked="0"/>
    </xf>
    <xf numFmtId="0" fontId="7" fillId="0" borderId="35" xfId="46" applyFont="1" applyBorder="1" applyAlignment="1" applyProtection="1">
      <alignment horizontal="center" vertical="top" wrapText="1"/>
      <protection locked="0"/>
    </xf>
    <xf numFmtId="0" fontId="7" fillId="0" borderId="36" xfId="46" applyFont="1" applyBorder="1" applyAlignment="1" applyProtection="1">
      <alignment horizontal="center" vertical="top" wrapText="1"/>
      <protection locked="0"/>
    </xf>
    <xf numFmtId="0" fontId="7" fillId="0" borderId="29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9" xfId="27" applyFont="1" applyBorder="1" applyAlignment="1" applyProtection="1">
      <alignment horizontal="left" vertical="top" wrapText="1"/>
      <protection locked="0"/>
    </xf>
    <xf numFmtId="0" fontId="7" fillId="0" borderId="37" xfId="46" applyFont="1" applyBorder="1" applyAlignment="1" applyProtection="1">
      <alignment horizontal="center" vertical="top" wrapText="1"/>
      <protection locked="0"/>
    </xf>
    <xf numFmtId="0" fontId="7" fillId="0" borderId="38" xfId="46" applyFont="1" applyBorder="1" applyAlignment="1" applyProtection="1">
      <alignment horizontal="center" vertical="top" wrapText="1"/>
      <protection locked="0"/>
    </xf>
    <xf numFmtId="49" fontId="7" fillId="0" borderId="14" xfId="46" applyNumberFormat="1" applyFont="1" applyBorder="1" applyAlignment="1" applyProtection="1">
      <alignment horizontal="center" vertical="top" wrapText="1"/>
      <protection locked="0"/>
    </xf>
    <xf numFmtId="14" fontId="7" fillId="0" borderId="14" xfId="46" applyNumberFormat="1" applyFont="1" applyBorder="1" applyAlignment="1" applyProtection="1">
      <alignment horizontal="center" vertical="top" wrapText="1"/>
      <protection locked="0"/>
    </xf>
    <xf numFmtId="0" fontId="7" fillId="0" borderId="14" xfId="46" applyFont="1" applyBorder="1" applyAlignment="1" applyProtection="1">
      <alignment horizontal="center" vertical="top" wrapText="1"/>
      <protection locked="0"/>
    </xf>
    <xf numFmtId="0" fontId="7" fillId="0" borderId="39" xfId="46" applyFont="1" applyBorder="1" applyAlignment="1" applyProtection="1">
      <alignment horizontal="center" vertical="top" wrapText="1"/>
      <protection locked="0"/>
    </xf>
    <xf numFmtId="0" fontId="7" fillId="0" borderId="40" xfId="46" applyFont="1" applyBorder="1" applyAlignment="1" applyProtection="1">
      <alignment horizontal="center" vertical="top" wrapText="1"/>
      <protection locked="0"/>
    </xf>
    <xf numFmtId="49" fontId="7" fillId="0" borderId="41" xfId="46" applyNumberFormat="1" applyFont="1" applyBorder="1" applyAlignment="1" applyProtection="1">
      <alignment horizontal="center" vertical="top" wrapText="1"/>
      <protection locked="0"/>
    </xf>
    <xf numFmtId="0" fontId="7" fillId="0" borderId="41" xfId="46" applyFont="1" applyBorder="1" applyAlignment="1" applyProtection="1">
      <alignment horizontal="center" vertical="top" wrapText="1"/>
      <protection locked="0"/>
    </xf>
    <xf numFmtId="0" fontId="7" fillId="0" borderId="42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55" fillId="27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0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43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8" fillId="0" borderId="9" xfId="0" applyFont="1" applyBorder="1"/>
    <xf numFmtId="0" fontId="2" fillId="23" borderId="30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43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5" xfId="43" applyFont="1" applyFill="1" applyBorder="1" applyAlignment="1">
      <alignment horizontal="center" vertical="center"/>
    </xf>
    <xf numFmtId="0" fontId="2" fillId="23" borderId="30" xfId="43" applyFont="1" applyFill="1" applyBorder="1" applyAlignment="1">
      <alignment horizontal="center" vertical="center"/>
    </xf>
    <xf numFmtId="0" fontId="56" fillId="28" borderId="0" xfId="0" applyFont="1" applyFill="1" applyAlignment="1" applyProtection="1">
      <alignment vertical="center"/>
      <protection locked="0"/>
    </xf>
    <xf numFmtId="0" fontId="57" fillId="28" borderId="0" xfId="0" applyFont="1" applyFill="1" applyBorder="1" applyAlignment="1" applyProtection="1">
      <alignment vertical="center"/>
      <protection locked="0"/>
    </xf>
    <xf numFmtId="0" fontId="57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0" fontId="10" fillId="29" borderId="9" xfId="0" applyFont="1" applyFill="1" applyBorder="1" applyAlignment="1">
      <alignment horizontal="center" vertical="center" wrapText="1"/>
    </xf>
    <xf numFmtId="0" fontId="1" fillId="30" borderId="0" xfId="42" applyFont="1" applyFill="1" applyBorder="1"/>
    <xf numFmtId="0" fontId="1" fillId="30" borderId="0" xfId="39" applyFont="1" applyFill="1" applyBorder="1"/>
    <xf numFmtId="0" fontId="5" fillId="30" borderId="0" xfId="0" applyFont="1" applyFill="1" applyBorder="1" applyAlignment="1">
      <alignment horizontal="center" vertical="center" wrapText="1"/>
    </xf>
    <xf numFmtId="0" fontId="16" fillId="30" borderId="0" xfId="0" applyFont="1" applyFill="1" applyBorder="1" applyAlignment="1">
      <alignment horizontal="center" vertical="center" wrapText="1"/>
    </xf>
    <xf numFmtId="0" fontId="16" fillId="30" borderId="0" xfId="0" applyFont="1" applyFill="1" applyBorder="1" applyAlignment="1">
      <alignment horizontal="center" vertical="top" wrapText="1"/>
    </xf>
    <xf numFmtId="0" fontId="3" fillId="31" borderId="9" xfId="0" applyFont="1" applyFill="1" applyBorder="1"/>
    <xf numFmtId="0" fontId="0" fillId="0" borderId="9" xfId="0" applyBorder="1"/>
    <xf numFmtId="0" fontId="38" fillId="0" borderId="0" xfId="0" applyFont="1" applyBorder="1"/>
    <xf numFmtId="0" fontId="0" fillId="0" borderId="0" xfId="0" applyBorder="1"/>
    <xf numFmtId="0" fontId="3" fillId="24" borderId="9" xfId="39" applyFont="1" applyFill="1" applyBorder="1" applyAlignment="1">
      <alignment horizontal="center" vertical="top"/>
    </xf>
    <xf numFmtId="0" fontId="3" fillId="31" borderId="9" xfId="0" applyFont="1" applyFill="1" applyBorder="1" applyAlignment="1">
      <alignment horizontal="center" vertical="center"/>
    </xf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0" fontId="16" fillId="30" borderId="0" xfId="43" applyFont="1" applyFill="1"/>
    <xf numFmtId="0" fontId="2" fillId="30" borderId="0" xfId="43" applyFont="1" applyFill="1"/>
    <xf numFmtId="0" fontId="16" fillId="30" borderId="0" xfId="43" applyFont="1" applyFill="1" applyAlignment="1">
      <alignment horizontal="center" vertical="center"/>
    </xf>
    <xf numFmtId="0" fontId="16" fillId="30" borderId="0" xfId="0" applyFont="1" applyFill="1" applyBorder="1" applyAlignment="1" applyProtection="1">
      <alignment vertical="center"/>
      <protection locked="0"/>
    </xf>
    <xf numFmtId="0" fontId="16" fillId="30" borderId="0" xfId="43" applyFont="1" applyFill="1" applyBorder="1"/>
    <xf numFmtId="0" fontId="2" fillId="30" borderId="0" xfId="43" applyFont="1" applyFill="1" applyBorder="1"/>
    <xf numFmtId="0" fontId="45" fillId="30" borderId="0" xfId="0" applyFont="1" applyFill="1" applyBorder="1" applyAlignment="1" applyProtection="1">
      <alignment vertical="center"/>
      <protection locked="0"/>
    </xf>
    <xf numFmtId="0" fontId="45" fillId="30" borderId="0" xfId="0" applyFont="1" applyFill="1" applyBorder="1" applyAlignment="1" applyProtection="1">
      <alignment horizontal="center" vertical="center"/>
      <protection locked="0"/>
    </xf>
    <xf numFmtId="0" fontId="13" fillId="30" borderId="0" xfId="0" applyFont="1" applyFill="1" applyBorder="1" applyAlignment="1" applyProtection="1">
      <alignment vertical="center"/>
      <protection locked="0"/>
    </xf>
    <xf numFmtId="14" fontId="7" fillId="30" borderId="0" xfId="0" applyNumberFormat="1" applyFont="1" applyFill="1" applyBorder="1" applyAlignment="1" applyProtection="1">
      <alignment vertical="center" wrapText="1"/>
    </xf>
    <xf numFmtId="0" fontId="11" fillId="30" borderId="0" xfId="0" applyFont="1" applyFill="1" applyBorder="1" applyAlignment="1" applyProtection="1">
      <alignment vertical="center"/>
      <protection locked="0"/>
    </xf>
    <xf numFmtId="0" fontId="56" fillId="30" borderId="0" xfId="0" applyFont="1" applyFill="1" applyBorder="1" applyAlignment="1" applyProtection="1">
      <alignment vertical="center"/>
      <protection locked="0"/>
    </xf>
    <xf numFmtId="0" fontId="11" fillId="30" borderId="0" xfId="0" applyFont="1" applyFill="1" applyBorder="1" applyAlignment="1" applyProtection="1">
      <alignment horizontal="center" vertical="center"/>
      <protection locked="0"/>
    </xf>
    <xf numFmtId="0" fontId="16" fillId="30" borderId="0" xfId="0" applyFont="1" applyFill="1" applyBorder="1" applyAlignment="1" applyProtection="1">
      <alignment horizontal="left" vertical="center"/>
    </xf>
    <xf numFmtId="0" fontId="41" fillId="30" borderId="0" xfId="0" applyFont="1" applyFill="1" applyBorder="1" applyAlignment="1" applyProtection="1">
      <alignment vertical="center" wrapText="1"/>
    </xf>
    <xf numFmtId="0" fontId="15" fillId="30" borderId="0" xfId="43" applyFont="1" applyFill="1" applyBorder="1" applyAlignment="1">
      <alignment horizontal="center"/>
    </xf>
    <xf numFmtId="14" fontId="3" fillId="28" borderId="9" xfId="0" applyNumberFormat="1" applyFont="1" applyFill="1" applyBorder="1" applyAlignment="1" applyProtection="1">
      <alignment vertical="center"/>
      <protection locked="0"/>
    </xf>
    <xf numFmtId="14" fontId="3" fillId="28" borderId="9" xfId="43" applyNumberFormat="1" applyFont="1" applyFill="1" applyBorder="1"/>
    <xf numFmtId="0" fontId="3" fillId="28" borderId="0" xfId="43" applyFont="1" applyFill="1" applyAlignment="1">
      <alignment horizontal="left"/>
    </xf>
    <xf numFmtId="0" fontId="3" fillId="31" borderId="9" xfId="0" applyFont="1" applyFill="1" applyBorder="1" applyAlignment="1" applyProtection="1">
      <alignment horizontal="center" vertical="center"/>
      <protection locked="0"/>
    </xf>
    <xf numFmtId="0" fontId="45" fillId="30" borderId="0" xfId="0" applyFont="1" applyFill="1" applyBorder="1" applyAlignment="1" applyProtection="1">
      <alignment horizontal="left" vertical="center"/>
      <protection locked="0"/>
    </xf>
    <xf numFmtId="0" fontId="16" fillId="28" borderId="0" xfId="43" applyFont="1" applyFill="1" applyAlignment="1">
      <alignment horizontal="left" vertical="center"/>
    </xf>
    <xf numFmtId="0" fontId="2" fillId="28" borderId="0" xfId="43" applyFont="1" applyFill="1" applyBorder="1" applyAlignment="1">
      <alignment horizontal="left" vertical="center"/>
    </xf>
    <xf numFmtId="0" fontId="16" fillId="28" borderId="0" xfId="43" applyFont="1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45" fillId="31" borderId="44" xfId="0" applyFont="1" applyFill="1" applyBorder="1" applyAlignment="1" applyProtection="1">
      <alignment horizontal="center" vertical="center"/>
      <protection locked="0"/>
    </xf>
    <xf numFmtId="0" fontId="45" fillId="31" borderId="35" xfId="0" applyFont="1" applyFill="1" applyBorder="1" applyAlignment="1" applyProtection="1">
      <alignment horizontal="center" vertical="center"/>
      <protection locked="0"/>
    </xf>
    <xf numFmtId="0" fontId="45" fillId="31" borderId="35" xfId="0" applyFont="1" applyFill="1" applyBorder="1" applyAlignment="1" applyProtection="1">
      <alignment horizontal="center" vertical="center" wrapText="1"/>
      <protection locked="0"/>
    </xf>
    <xf numFmtId="0" fontId="45" fillId="31" borderId="35" xfId="0" applyFont="1" applyFill="1" applyBorder="1" applyAlignment="1" applyProtection="1">
      <alignment horizontal="center" vertical="center"/>
      <protection locked="0"/>
    </xf>
    <xf numFmtId="0" fontId="45" fillId="30" borderId="9" xfId="0" applyFont="1" applyFill="1" applyBorder="1" applyAlignment="1" applyProtection="1">
      <alignment vertical="center"/>
      <protection locked="0"/>
    </xf>
    <xf numFmtId="0" fontId="45" fillId="30" borderId="9" xfId="0" applyFont="1" applyFill="1" applyBorder="1" applyAlignment="1" applyProtection="1">
      <alignment vertical="center" wrapText="1"/>
      <protection locked="0"/>
    </xf>
    <xf numFmtId="0" fontId="2" fillId="28" borderId="0" xfId="43" applyFont="1" applyFill="1" applyAlignment="1">
      <alignment horizontal="center" vertical="center"/>
    </xf>
    <xf numFmtId="0" fontId="8" fillId="28" borderId="0" xfId="0" applyFont="1" applyFill="1" applyBorder="1" applyAlignment="1" applyProtection="1">
      <alignment horizontal="center" vertical="center"/>
      <protection locked="0"/>
    </xf>
    <xf numFmtId="0" fontId="45" fillId="30" borderId="9" xfId="0" applyFont="1" applyFill="1" applyBorder="1" applyAlignment="1" applyProtection="1">
      <alignment horizontal="center" vertical="center"/>
      <protection locked="0"/>
    </xf>
    <xf numFmtId="14" fontId="45" fillId="30" borderId="9" xfId="0" applyNumberFormat="1" applyFont="1" applyFill="1" applyBorder="1" applyAlignment="1" applyProtection="1">
      <alignment horizontal="center" vertical="center"/>
      <protection locked="0"/>
    </xf>
    <xf numFmtId="0" fontId="56" fillId="28" borderId="0" xfId="0" applyFont="1" applyFill="1" applyAlignment="1" applyProtection="1">
      <alignment horizontal="center" vertical="center"/>
      <protection locked="0"/>
    </xf>
    <xf numFmtId="0" fontId="57" fillId="28" borderId="0" xfId="0" applyFont="1" applyFill="1" applyAlignment="1" applyProtection="1">
      <alignment horizontal="center" vertical="center"/>
      <protection locked="0"/>
    </xf>
    <xf numFmtId="0" fontId="3" fillId="31" borderId="9" xfId="43" applyFont="1" applyFill="1" applyBorder="1" applyAlignment="1">
      <alignment horizontal="center" vertical="center"/>
    </xf>
    <xf numFmtId="0" fontId="3" fillId="28" borderId="0" xfId="43" applyFont="1" applyFill="1" applyAlignment="1">
      <alignment horizontal="center" vertical="center"/>
    </xf>
    <xf numFmtId="0" fontId="1" fillId="30" borderId="0" xfId="43" applyFill="1" applyBorder="1" applyAlignment="1">
      <alignment horizontal="center" vertical="center"/>
    </xf>
    <xf numFmtId="0" fontId="45" fillId="30" borderId="9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vertical="center"/>
      <protection locked="0"/>
    </xf>
    <xf numFmtId="0" fontId="48" fillId="30" borderId="45" xfId="0" applyFont="1" applyFill="1" applyBorder="1" applyAlignment="1" applyProtection="1">
      <alignment vertical="center"/>
      <protection locked="0"/>
    </xf>
    <xf numFmtId="0" fontId="54" fillId="23" borderId="0" xfId="46" applyFont="1" applyFill="1" applyAlignment="1">
      <alignment horizontal="center"/>
    </xf>
    <xf numFmtId="0" fontId="39" fillId="0" borderId="10" xfId="39" applyFont="1" applyBorder="1" applyAlignment="1">
      <alignment horizontal="left" vertical="center" wrapText="1"/>
    </xf>
    <xf numFmtId="0" fontId="39" fillId="0" borderId="45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45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" fillId="0" borderId="10" xfId="39" applyFont="1" applyBorder="1" applyAlignment="1">
      <alignment horizontal="center" vertical="top"/>
    </xf>
    <xf numFmtId="0" fontId="3" fillId="0" borderId="45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3" fillId="24" borderId="10" xfId="0" applyFont="1" applyFill="1" applyBorder="1" applyAlignment="1">
      <alignment horizontal="center" vertical="center" wrapText="1"/>
    </xf>
    <xf numFmtId="0" fontId="3" fillId="24" borderId="45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29" borderId="10" xfId="0" applyFont="1" applyFill="1" applyBorder="1" applyAlignment="1">
      <alignment horizontal="center" vertical="center" wrapText="1"/>
    </xf>
    <xf numFmtId="0" fontId="10" fillId="29" borderId="45" xfId="0" applyFont="1" applyFill="1" applyBorder="1" applyAlignment="1">
      <alignment horizontal="center" vertical="center" wrapText="1"/>
    </xf>
    <xf numFmtId="0" fontId="10" fillId="29" borderId="12" xfId="0" applyFont="1" applyFill="1" applyBorder="1" applyAlignment="1">
      <alignment horizontal="center" vertical="center" wrapText="1"/>
    </xf>
    <xf numFmtId="0" fontId="1" fillId="0" borderId="0" xfId="39" applyFont="1" applyAlignment="1">
      <alignment horizontal="left" wrapText="1"/>
    </xf>
    <xf numFmtId="0" fontId="3" fillId="0" borderId="10" xfId="39" applyFont="1" applyBorder="1" applyAlignment="1">
      <alignment horizontal="center" vertical="center" wrapText="1"/>
    </xf>
    <xf numFmtId="0" fontId="3" fillId="0" borderId="45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45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45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1" fillId="0" borderId="0" xfId="39" applyFont="1" applyFill="1" applyAlignment="1">
      <alignment horizontal="left" vertical="center" wrapText="1" indent="2"/>
    </xf>
    <xf numFmtId="0" fontId="1" fillId="0" borderId="0" xfId="39" applyFont="1" applyFill="1" applyAlignment="1">
      <alignment horizontal="left" vertical="top" wrapText="1"/>
    </xf>
    <xf numFmtId="0" fontId="1" fillId="0" borderId="0" xfId="39" applyFont="1" applyFill="1" applyAlignment="1">
      <alignment horizontal="left" vertical="top" wrapText="1" indent="2"/>
    </xf>
    <xf numFmtId="0" fontId="16" fillId="0" borderId="10" xfId="39" applyFont="1" applyBorder="1" applyAlignment="1">
      <alignment horizontal="left" vertical="center" wrapText="1"/>
    </xf>
    <xf numFmtId="0" fontId="16" fillId="0" borderId="45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47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1" fillId="23" borderId="45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3" fillId="23" borderId="15" xfId="43" applyFont="1" applyFill="1" applyBorder="1" applyAlignment="1">
      <alignment horizontal="center" vertical="center"/>
    </xf>
    <xf numFmtId="0" fontId="49" fillId="23" borderId="16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46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41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49" fillId="23" borderId="28" xfId="43" applyFont="1" applyFill="1" applyBorder="1" applyAlignment="1">
      <alignment horizontal="center" vertical="center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43" fillId="23" borderId="48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30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1" fillId="23" borderId="45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0" xfId="0" applyFont="1" applyFill="1" applyBorder="1" applyAlignment="1" applyProtection="1">
      <alignment horizontal="center" vertical="center"/>
      <protection locked="0"/>
    </xf>
    <xf numFmtId="0" fontId="43" fillId="23" borderId="27" xfId="43" applyFont="1" applyFill="1" applyBorder="1" applyAlignment="1">
      <alignment horizontal="left" vertical="center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49" xfId="43" applyFont="1" applyFill="1" applyBorder="1" applyAlignment="1">
      <alignment horizontal="center" vertical="top" wrapText="1"/>
    </xf>
    <xf numFmtId="0" fontId="8" fillId="23" borderId="50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45" fillId="30" borderId="10" xfId="0" applyFont="1" applyFill="1" applyBorder="1" applyAlignment="1" applyProtection="1">
      <alignment horizontal="center" vertical="center"/>
      <protection locked="0"/>
    </xf>
    <xf numFmtId="0" fontId="45" fillId="30" borderId="12" xfId="0" applyFont="1" applyFill="1" applyBorder="1" applyAlignment="1" applyProtection="1">
      <alignment horizontal="center" vertical="center"/>
      <protection locked="0"/>
    </xf>
    <xf numFmtId="0" fontId="58" fillId="23" borderId="0" xfId="0" applyFont="1" applyFill="1" applyAlignment="1" applyProtection="1">
      <alignment horizontal="center" vertical="center"/>
      <protection locked="0"/>
    </xf>
    <xf numFmtId="0" fontId="48" fillId="30" borderId="10" xfId="0" applyFont="1" applyFill="1" applyBorder="1" applyAlignment="1" applyProtection="1">
      <alignment horizontal="left" vertical="center"/>
      <protection locked="0"/>
    </xf>
    <xf numFmtId="0" fontId="48" fillId="30" borderId="45" xfId="0" applyFont="1" applyFill="1" applyBorder="1" applyAlignment="1" applyProtection="1">
      <alignment horizontal="left" vertical="center"/>
      <protection locked="0"/>
    </xf>
    <xf numFmtId="0" fontId="48" fillId="30" borderId="45" xfId="0" applyFont="1" applyFill="1" applyBorder="1" applyAlignment="1" applyProtection="1">
      <alignment horizontal="center" vertical="center"/>
      <protection locked="0"/>
    </xf>
    <xf numFmtId="0" fontId="48" fillId="30" borderId="12" xfId="0" applyFont="1" applyFill="1" applyBorder="1" applyAlignment="1" applyProtection="1">
      <alignment horizontal="center" vertical="center"/>
      <protection locked="0"/>
    </xf>
    <xf numFmtId="0" fontId="48" fillId="31" borderId="9" xfId="0" applyFont="1" applyFill="1" applyBorder="1" applyAlignment="1" applyProtection="1">
      <alignment horizontal="left" vertical="center" wrapText="1"/>
      <protection locked="0"/>
    </xf>
    <xf numFmtId="0" fontId="48" fillId="31" borderId="10" xfId="0" applyFont="1" applyFill="1" applyBorder="1" applyAlignment="1" applyProtection="1">
      <alignment horizontal="left" vertical="center" wrapText="1"/>
      <protection locked="0"/>
    </xf>
    <xf numFmtId="0" fontId="48" fillId="31" borderId="45" xfId="0" applyFont="1" applyFill="1" applyBorder="1" applyAlignment="1" applyProtection="1">
      <alignment horizontal="center" vertical="center"/>
      <protection locked="0"/>
    </xf>
    <xf numFmtId="0" fontId="48" fillId="31" borderId="12" xfId="0" applyFont="1" applyFill="1" applyBorder="1" applyAlignment="1" applyProtection="1">
      <alignment horizontal="center" vertical="center"/>
      <protection locked="0"/>
    </xf>
    <xf numFmtId="0" fontId="48" fillId="30" borderId="9" xfId="0" applyFont="1" applyFill="1" applyBorder="1" applyAlignment="1" applyProtection="1">
      <alignment horizontal="left" vertical="center"/>
      <protection locked="0"/>
    </xf>
    <xf numFmtId="0" fontId="41" fillId="30" borderId="0" xfId="0" applyFont="1" applyFill="1" applyBorder="1" applyAlignment="1" applyProtection="1">
      <alignment horizontal="left" vertical="center" wrapText="1"/>
    </xf>
    <xf numFmtId="0" fontId="43" fillId="23" borderId="51" xfId="43" applyFont="1" applyFill="1" applyBorder="1" applyAlignment="1">
      <alignment horizontal="center" vertical="center"/>
    </xf>
    <xf numFmtId="0" fontId="49" fillId="23" borderId="52" xfId="43" applyFont="1" applyFill="1" applyBorder="1" applyAlignment="1">
      <alignment horizontal="center" vertical="center"/>
    </xf>
    <xf numFmtId="0" fontId="13" fillId="24" borderId="20" xfId="0" applyFont="1" applyFill="1" applyBorder="1" applyAlignment="1" applyProtection="1">
      <alignment horizontal="center" vertical="center"/>
      <protection locked="0"/>
    </xf>
    <xf numFmtId="0" fontId="49" fillId="23" borderId="0" xfId="43" applyFont="1" applyFill="1" applyBorder="1" applyAlignment="1">
      <alignment horizontal="center" vertical="center"/>
    </xf>
    <xf numFmtId="0" fontId="45" fillId="31" borderId="35" xfId="0" applyFont="1" applyFill="1" applyBorder="1" applyAlignment="1" applyProtection="1">
      <alignment horizontal="center" vertical="center"/>
      <protection locked="0"/>
    </xf>
    <xf numFmtId="0" fontId="45" fillId="31" borderId="53" xfId="0" applyFont="1" applyFill="1" applyBorder="1" applyAlignment="1" applyProtection="1">
      <alignment horizontal="center" vertical="center"/>
      <protection locked="0"/>
    </xf>
    <xf numFmtId="0" fontId="59" fillId="28" borderId="9" xfId="0" applyFont="1" applyFill="1" applyBorder="1" applyAlignment="1" applyProtection="1">
      <alignment horizontal="center" vertical="center"/>
      <protection locked="0"/>
    </xf>
    <xf numFmtId="0" fontId="59" fillId="28" borderId="9" xfId="43" applyFont="1" applyFill="1" applyBorder="1" applyAlignment="1">
      <alignment horizontal="center"/>
    </xf>
    <xf numFmtId="0" fontId="3" fillId="31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3" fillId="24" borderId="43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  <xf numFmtId="0" fontId="3" fillId="30" borderId="0" xfId="39" applyFont="1" applyFill="1" applyBorder="1" applyAlignment="1">
      <alignment horizontal="left" vertical="center" wrapText="1" indent="2"/>
    </xf>
    <xf numFmtId="0" fontId="3" fillId="30" borderId="0" xfId="0" applyFont="1" applyFill="1" applyBorder="1" applyAlignment="1">
      <alignment horizontal="center" vertical="center" wrapText="1"/>
    </xf>
    <xf numFmtId="0" fontId="10" fillId="30" borderId="0" xfId="0" applyFont="1" applyFill="1" applyBorder="1" applyAlignment="1">
      <alignment horizontal="center" vertical="center" wrapText="1"/>
    </xf>
    <xf numFmtId="0" fontId="10" fillId="30" borderId="0" xfId="0" applyFont="1" applyFill="1" applyBorder="1" applyAlignment="1">
      <alignment horizontal="center" vertical="center" wrapText="1"/>
    </xf>
    <xf numFmtId="0" fontId="38" fillId="30" borderId="0" xfId="0" applyFont="1" applyFill="1" applyBorder="1" applyAlignment="1">
      <alignment horizontal="left" vertical="center"/>
    </xf>
    <xf numFmtId="0" fontId="38" fillId="30" borderId="0" xfId="0" applyFont="1" applyFill="1" applyBorder="1" applyAlignment="1">
      <alignment horizontal="left" vertical="center"/>
    </xf>
    <xf numFmtId="0" fontId="38" fillId="30" borderId="0" xfId="0" applyFont="1" applyFill="1" applyBorder="1" applyAlignment="1">
      <alignment horizontal="left" vertical="center" wrapText="1"/>
    </xf>
    <xf numFmtId="0" fontId="39" fillId="30" borderId="0" xfId="39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vertical="top"/>
    </xf>
    <xf numFmtId="0" fontId="35" fillId="30" borderId="0" xfId="39" applyFont="1" applyFill="1" applyBorder="1" applyAlignment="1">
      <alignment vertical="top"/>
    </xf>
    <xf numFmtId="0" fontId="1" fillId="30" borderId="0" xfId="39" applyFont="1" applyFill="1" applyBorder="1" applyAlignment="1">
      <alignment horizontal="left" vertical="center" wrapText="1"/>
    </xf>
    <xf numFmtId="0" fontId="1" fillId="30" borderId="0" xfId="39" applyFill="1" applyBorder="1" applyAlignment="1">
      <alignment horizontal="left" vertical="center" wrapText="1"/>
    </xf>
    <xf numFmtId="0" fontId="1" fillId="30" borderId="0" xfId="39" applyFill="1" applyBorder="1"/>
    <xf numFmtId="0" fontId="5" fillId="30" borderId="0" xfId="0" applyFont="1" applyFill="1" applyBorder="1" applyAlignment="1">
      <alignment horizontal="centerContinuous" vertical="center" wrapText="1"/>
    </xf>
    <xf numFmtId="0" fontId="5" fillId="30" borderId="0" xfId="0" applyFont="1" applyFill="1" applyBorder="1" applyAlignment="1">
      <alignment horizontal="center" vertical="center" wrapText="1"/>
    </xf>
    <xf numFmtId="9" fontId="16" fillId="30" borderId="0" xfId="0" applyNumberFormat="1" applyFont="1" applyFill="1" applyBorder="1" applyAlignment="1">
      <alignment horizontal="center" vertical="top" wrapText="1"/>
    </xf>
    <xf numFmtId="0" fontId="3" fillId="30" borderId="0" xfId="39" applyFont="1" applyFill="1" applyBorder="1" applyAlignment="1">
      <alignment horizontal="left" indent="6"/>
    </xf>
    <xf numFmtId="0" fontId="38" fillId="30" borderId="0" xfId="0" applyFont="1" applyFill="1" applyBorder="1" applyAlignment="1">
      <alignment horizontal="left" vertical="center" wrapText="1" indent="1"/>
    </xf>
    <xf numFmtId="0" fontId="38" fillId="30" borderId="0" xfId="0" applyFont="1" applyFill="1" applyBorder="1" applyAlignment="1">
      <alignment horizontal="left" wrapText="1" indent="1"/>
    </xf>
    <xf numFmtId="0" fontId="16" fillId="30" borderId="0" xfId="39" applyFont="1" applyFill="1" applyBorder="1" applyAlignment="1">
      <alignment horizontal="left" vertical="top"/>
    </xf>
    <xf numFmtId="0" fontId="39" fillId="30" borderId="0" xfId="39" applyFont="1" applyFill="1" applyBorder="1" applyAlignment="1">
      <alignment horizontal="left" vertical="top"/>
    </xf>
    <xf numFmtId="0" fontId="39" fillId="30" borderId="0" xfId="39" applyFont="1" applyFill="1" applyBorder="1" applyAlignment="1">
      <alignment horizontal="left" vertical="center" wrapText="1"/>
    </xf>
    <xf numFmtId="0" fontId="3" fillId="30" borderId="0" xfId="39" applyFont="1" applyFill="1" applyBorder="1" applyAlignment="1">
      <alignment horizontal="left" vertical="center" wrapText="1" indent="2"/>
    </xf>
    <xf numFmtId="0" fontId="3" fillId="30" borderId="0" xfId="39" applyFont="1" applyFill="1" applyBorder="1" applyAlignment="1">
      <alignment vertical="center" wrapText="1"/>
    </xf>
    <xf numFmtId="0" fontId="3" fillId="30" borderId="0" xfId="39" applyFont="1" applyFill="1" applyBorder="1" applyAlignment="1">
      <alignment horizontal="left" vertical="top" wrapText="1"/>
    </xf>
    <xf numFmtId="0" fontId="35" fillId="30" borderId="0" xfId="39" applyFont="1" applyFill="1" applyBorder="1" applyAlignment="1">
      <alignment horizontal="left" vertical="top"/>
    </xf>
    <xf numFmtId="0" fontId="3" fillId="30" borderId="0" xfId="39" applyFont="1" applyFill="1" applyBorder="1" applyAlignment="1">
      <alignment horizontal="center" vertical="top"/>
    </xf>
    <xf numFmtId="0" fontId="1" fillId="30" borderId="0" xfId="39" applyFont="1" applyFill="1" applyBorder="1" applyAlignment="1">
      <alignment vertical="center"/>
    </xf>
    <xf numFmtId="0" fontId="40" fillId="30" borderId="0" xfId="39" applyFont="1" applyFill="1" applyBorder="1" applyAlignment="1">
      <alignment horizontal="left" vertical="top" indent="1"/>
    </xf>
    <xf numFmtId="0" fontId="35" fillId="30" borderId="0" xfId="39" applyFont="1" applyFill="1" applyBorder="1" applyAlignment="1">
      <alignment horizontal="left" vertical="top" indent="1"/>
    </xf>
    <xf numFmtId="0" fontId="16" fillId="30" borderId="0" xfId="39" applyFont="1" applyFill="1" applyBorder="1" applyAlignment="1">
      <alignment horizontal="left" vertical="top" indent="3"/>
    </xf>
    <xf numFmtId="0" fontId="1" fillId="30" borderId="0" xfId="39" applyFont="1" applyFill="1" applyBorder="1" applyAlignment="1">
      <alignment horizontal="left" vertical="center" indent="1"/>
    </xf>
    <xf numFmtId="0" fontId="3" fillId="30" borderId="0" xfId="42" applyFont="1" applyFill="1" applyBorder="1" applyAlignment="1">
      <alignment horizontal="left" indent="2"/>
    </xf>
    <xf numFmtId="0" fontId="1" fillId="30" borderId="0" xfId="42" applyFont="1" applyFill="1" applyBorder="1" applyAlignment="1"/>
    <xf numFmtId="0" fontId="3" fillId="30" borderId="0" xfId="39" applyFont="1" applyFill="1" applyBorder="1" applyAlignment="1">
      <alignment horizontal="left" vertical="center" indent="3"/>
    </xf>
    <xf numFmtId="0" fontId="1" fillId="30" borderId="0" xfId="39" applyFont="1" applyFill="1" applyBorder="1" applyAlignment="1"/>
    <xf numFmtId="0" fontId="3" fillId="30" borderId="0" xfId="42" applyFont="1" applyFill="1" applyBorder="1" applyAlignment="1">
      <alignment horizontal="left" vertical="center" indent="1"/>
    </xf>
    <xf numFmtId="0" fontId="1" fillId="30" borderId="0" xfId="39" applyFont="1" applyFill="1" applyBorder="1" applyAlignment="1">
      <alignment horizontal="left" wrapText="1"/>
    </xf>
    <xf numFmtId="0" fontId="3" fillId="30" borderId="0" xfId="39" applyFont="1" applyFill="1" applyBorder="1" applyAlignment="1">
      <alignment horizontal="left" vertical="top" indent="2"/>
    </xf>
    <xf numFmtId="0" fontId="1" fillId="30" borderId="0" xfId="39" applyFont="1" applyFill="1" applyBorder="1" applyAlignment="1">
      <alignment horizontal="left" indent="2"/>
    </xf>
    <xf numFmtId="0" fontId="1" fillId="30" borderId="0" xfId="39" applyFont="1" applyFill="1" applyBorder="1" applyAlignment="1">
      <alignment horizontal="left" vertical="center" wrapText="1" indent="5"/>
    </xf>
    <xf numFmtId="0" fontId="1" fillId="30" borderId="0" xfId="39" applyFont="1" applyFill="1" applyBorder="1" applyAlignment="1">
      <alignment horizontal="left" vertical="center" wrapText="1" indent="5"/>
    </xf>
    <xf numFmtId="0" fontId="3" fillId="30" borderId="0" xfId="39" applyFont="1" applyFill="1" applyBorder="1" applyAlignment="1">
      <alignment horizontal="right" vertical="top" indent="3"/>
    </xf>
    <xf numFmtId="0" fontId="1" fillId="30" borderId="0" xfId="39" applyFont="1" applyFill="1" applyBorder="1" applyAlignment="1">
      <alignment horizontal="left" vertical="top" wrapText="1"/>
    </xf>
    <xf numFmtId="0" fontId="16" fillId="30" borderId="0" xfId="39" applyFont="1" applyFill="1" applyBorder="1" applyAlignment="1">
      <alignment horizontal="right" vertical="top" indent="3"/>
    </xf>
    <xf numFmtId="0" fontId="3" fillId="30" borderId="0" xfId="39" applyFont="1" applyFill="1" applyBorder="1" applyAlignment="1">
      <alignment horizontal="right" vertical="top"/>
    </xf>
    <xf numFmtId="0" fontId="3" fillId="30" borderId="0" xfId="39" applyFont="1" applyFill="1" applyBorder="1" applyAlignment="1">
      <alignment horizontal="left" vertical="top" wrapText="1"/>
    </xf>
    <xf numFmtId="0" fontId="1" fillId="30" borderId="0" xfId="39" applyFont="1" applyFill="1" applyBorder="1" applyAlignment="1">
      <alignment horizontal="right"/>
    </xf>
    <xf numFmtId="0" fontId="3" fillId="30" borderId="0" xfId="39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horizontal="right" vertical="top"/>
    </xf>
    <xf numFmtId="0" fontId="1" fillId="30" borderId="0" xfId="39" applyFont="1" applyFill="1" applyBorder="1" applyAlignment="1">
      <alignment horizontal="left" vertical="center" wrapText="1" indent="2"/>
    </xf>
    <xf numFmtId="0" fontId="1" fillId="30" borderId="0" xfId="39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vertical="center" wrapText="1"/>
    </xf>
    <xf numFmtId="0" fontId="1" fillId="30" borderId="0" xfId="39" applyFont="1" applyFill="1" applyBorder="1" applyAlignment="1">
      <alignment horizontal="left" vertical="center" wrapText="1" indent="1"/>
    </xf>
    <xf numFmtId="0" fontId="36" fillId="30" borderId="0" xfId="42" applyFont="1" applyFill="1" applyBorder="1"/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4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5-4F9A-9387-0E32CA9DDB2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15-4F9A-9387-0E32CA9DDB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5-4F9A-9387-0E32CA9DDB2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5-4F9A-9387-0E32CA9DDB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5-4F9A-9387-0E32CA9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96800"/>
        <c:axId val="253997192"/>
      </c:barChart>
      <c:catAx>
        <c:axId val="2539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997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3997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996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munoz\Local%20Settings\Temporary%20Internet%20Files\OLK6A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K10" sqref="K10"/>
    </sheetView>
  </sheetViews>
  <sheetFormatPr baseColWidth="10" defaultColWidth="9.140625" defaultRowHeight="12.75"/>
  <cols>
    <col min="1" max="1" width="9" style="132" customWidth="1"/>
    <col min="2" max="2" width="7.42578125" style="132" customWidth="1"/>
    <col min="3" max="3" width="9" style="132" customWidth="1"/>
    <col min="4" max="4" width="12.85546875" style="132" customWidth="1"/>
    <col min="5" max="5" width="15.5703125" style="132" customWidth="1"/>
    <col min="6" max="6" width="26.140625" style="132" customWidth="1"/>
    <col min="7" max="7" width="13.5703125" style="132" customWidth="1"/>
    <col min="8" max="8" width="15" style="132" customWidth="1"/>
    <col min="9" max="16384" width="9.140625" style="132"/>
  </cols>
  <sheetData>
    <row r="1" spans="1:9">
      <c r="A1" s="131"/>
      <c r="B1" s="131"/>
      <c r="C1" s="131"/>
      <c r="D1" s="131"/>
      <c r="E1" s="131"/>
      <c r="F1" s="131"/>
      <c r="G1" s="131"/>
      <c r="H1" s="131"/>
      <c r="I1" s="131"/>
    </row>
    <row r="2" spans="1:9" ht="15.75">
      <c r="A2" s="131"/>
      <c r="B2" s="385" t="s">
        <v>63</v>
      </c>
      <c r="C2" s="385"/>
      <c r="D2" s="385"/>
      <c r="E2" s="385"/>
      <c r="F2" s="385"/>
      <c r="G2" s="385"/>
      <c r="H2" s="385"/>
      <c r="I2" s="131"/>
    </row>
    <row r="3" spans="1:9" ht="13.5" thickBot="1">
      <c r="A3" s="131"/>
      <c r="B3" s="131"/>
      <c r="C3" s="131"/>
      <c r="D3" s="131"/>
      <c r="E3" s="131"/>
      <c r="F3" s="131"/>
      <c r="G3" s="131"/>
      <c r="H3" s="131"/>
      <c r="I3" s="131"/>
    </row>
    <row r="4" spans="1:9" ht="36.75" customHeight="1" thickBot="1">
      <c r="A4" s="131"/>
      <c r="B4" s="133" t="s">
        <v>64</v>
      </c>
      <c r="C4" s="134" t="s">
        <v>65</v>
      </c>
      <c r="D4" s="134" t="s">
        <v>127</v>
      </c>
      <c r="E4" s="134" t="s">
        <v>66</v>
      </c>
      <c r="F4" s="134" t="s">
        <v>135</v>
      </c>
      <c r="G4" s="134" t="s">
        <v>67</v>
      </c>
      <c r="H4" s="135" t="s">
        <v>68</v>
      </c>
      <c r="I4" s="131"/>
    </row>
    <row r="5" spans="1:9" ht="24">
      <c r="A5" s="131"/>
      <c r="B5" s="136">
        <v>1</v>
      </c>
      <c r="C5" s="137" t="s">
        <v>269</v>
      </c>
      <c r="D5" s="138">
        <v>42296</v>
      </c>
      <c r="E5" s="139" t="s">
        <v>268</v>
      </c>
      <c r="F5" s="139" t="s">
        <v>270</v>
      </c>
      <c r="G5" s="140" t="s">
        <v>69</v>
      </c>
      <c r="H5" s="141" t="s">
        <v>271</v>
      </c>
      <c r="I5" s="131"/>
    </row>
    <row r="6" spans="1:9">
      <c r="A6" s="131"/>
      <c r="B6" s="142"/>
      <c r="C6" s="143"/>
      <c r="D6" s="144"/>
      <c r="E6" s="145"/>
      <c r="F6" s="146"/>
      <c r="G6" s="145"/>
      <c r="H6" s="147"/>
      <c r="I6" s="131"/>
    </row>
    <row r="7" spans="1:9">
      <c r="A7" s="131"/>
      <c r="B7" s="148"/>
      <c r="C7" s="149"/>
      <c r="D7" s="150"/>
      <c r="E7" s="151"/>
      <c r="F7" s="151"/>
      <c r="G7" s="151"/>
      <c r="H7" s="152"/>
      <c r="I7" s="131"/>
    </row>
    <row r="8" spans="1:9" ht="13.5" thickBot="1">
      <c r="A8" s="131"/>
      <c r="B8" s="153"/>
      <c r="C8" s="154"/>
      <c r="D8" s="155"/>
      <c r="E8" s="155"/>
      <c r="F8" s="155"/>
      <c r="G8" s="155"/>
      <c r="H8" s="156"/>
      <c r="I8" s="131"/>
    </row>
    <row r="9" spans="1:9">
      <c r="A9" s="131"/>
      <c r="B9" s="157"/>
      <c r="C9" s="157"/>
      <c r="D9" s="157"/>
      <c r="E9" s="157"/>
      <c r="F9" s="157"/>
      <c r="G9" s="157"/>
      <c r="H9" s="157"/>
      <c r="I9" s="131"/>
    </row>
  </sheetData>
  <mergeCells count="1">
    <mergeCell ref="B2:H2"/>
  </mergeCells>
  <phoneticPr fontId="33" type="noConversion"/>
  <pageMargins left="0.75" right="0.75" top="1" bottom="1" header="0.5" footer="0.5"/>
  <headerFooter alignWithMargins="0"/>
  <ignoredErrors>
    <ignoredError sqref="C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09" t="s">
        <v>158</v>
      </c>
      <c r="C2" s="509"/>
      <c r="D2" s="509"/>
      <c r="E2" s="509"/>
      <c r="F2" s="509"/>
    </row>
    <row r="3" spans="1:14" ht="13.5" thickBot="1"/>
    <row r="4" spans="1:14" ht="13.5" thickBot="1">
      <c r="A4" s="239" t="s">
        <v>175</v>
      </c>
      <c r="B4" s="510" t="s">
        <v>159</v>
      </c>
      <c r="C4" s="510"/>
      <c r="D4" s="510"/>
      <c r="E4" s="510"/>
      <c r="F4" s="284">
        <f>AVERAGE(H4:N4)</f>
        <v>0.64583333333333337</v>
      </c>
      <c r="H4" s="130">
        <f>Inicio!G10</f>
        <v>0.83333333333333337</v>
      </c>
      <c r="I4" s="130">
        <f>Seguimiento!G10</f>
        <v>0.75</v>
      </c>
      <c r="J4" s="130">
        <f>Cierre!G10</f>
        <v>1</v>
      </c>
      <c r="K4" s="130"/>
      <c r="L4" s="130"/>
      <c r="M4" s="130">
        <f>CheckList!H13</f>
        <v>0</v>
      </c>
      <c r="N4" s="130"/>
    </row>
    <row r="5" spans="1:14" ht="13.5" thickBot="1">
      <c r="B5" s="511"/>
      <c r="C5" s="511"/>
      <c r="D5" s="511"/>
      <c r="E5" s="511"/>
      <c r="F5" s="511"/>
    </row>
    <row r="6" spans="1:14" ht="13.5" thickBot="1">
      <c r="A6" s="239" t="s">
        <v>176</v>
      </c>
      <c r="B6" s="510" t="s">
        <v>159</v>
      </c>
      <c r="C6" s="510"/>
      <c r="D6" s="510"/>
      <c r="E6" s="510"/>
      <c r="F6" s="284">
        <f>AVERAGE(H6:N6)</f>
        <v>0.57499999999999996</v>
      </c>
      <c r="H6" s="130">
        <f>Inicio!L10</f>
        <v>0.8</v>
      </c>
      <c r="I6" s="130">
        <f>Seguimiento!L10</f>
        <v>1</v>
      </c>
      <c r="J6" s="130">
        <f>Cierre!M10</f>
        <v>0.5</v>
      </c>
      <c r="K6" s="130"/>
      <c r="L6" s="130"/>
      <c r="M6" s="130">
        <f>CheckList!N13</f>
        <v>0</v>
      </c>
      <c r="N6" s="130"/>
    </row>
    <row r="7" spans="1:14" ht="13.5" thickBot="1">
      <c r="B7" s="511"/>
      <c r="C7" s="511"/>
      <c r="D7" s="511"/>
      <c r="E7" s="511"/>
      <c r="F7" s="511"/>
    </row>
    <row r="8" spans="1:14" ht="13.5" thickBot="1">
      <c r="A8" s="239" t="s">
        <v>177</v>
      </c>
      <c r="B8" s="510" t="s">
        <v>159</v>
      </c>
      <c r="C8" s="510"/>
      <c r="D8" s="510"/>
      <c r="E8" s="510"/>
      <c r="F8" s="284">
        <f>AVERAGE(H8:N8)</f>
        <v>0.70833333333333337</v>
      </c>
      <c r="H8" s="130">
        <f>Inicio!Q10</f>
        <v>0.83333333333333337</v>
      </c>
      <c r="I8" s="130">
        <f>Seguimiento!Q10</f>
        <v>1</v>
      </c>
      <c r="J8" s="130">
        <f>Cierre!S10</f>
        <v>1</v>
      </c>
      <c r="K8" s="130"/>
      <c r="L8" s="130"/>
      <c r="M8" s="130">
        <f>CheckList!S13</f>
        <v>0</v>
      </c>
      <c r="N8" s="130"/>
    </row>
    <row r="10" spans="1:14">
      <c r="B10" s="193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A4" sqref="A4"/>
    </sheetView>
  </sheetViews>
  <sheetFormatPr baseColWidth="10" defaultColWidth="9.140625" defaultRowHeight="12.75"/>
  <cols>
    <col min="1" max="1" width="34.28515625" bestFit="1" customWidth="1"/>
    <col min="2" max="2" width="0.7109375" customWidth="1"/>
    <col min="3" max="3" width="26" bestFit="1" customWidth="1"/>
    <col min="4" max="4" width="1.7109375" customWidth="1"/>
    <col min="5" max="5" width="23.7109375" customWidth="1"/>
    <col min="6" max="6" width="1.140625" customWidth="1"/>
  </cols>
  <sheetData>
    <row r="2" spans="1:7">
      <c r="A2" s="334" t="s">
        <v>151</v>
      </c>
      <c r="C2" s="338" t="s">
        <v>165</v>
      </c>
      <c r="E2" s="339" t="s">
        <v>73</v>
      </c>
      <c r="G2" s="334" t="s">
        <v>298</v>
      </c>
    </row>
    <row r="3" spans="1:7">
      <c r="A3" s="335" t="s">
        <v>157</v>
      </c>
      <c r="C3" s="272" t="s">
        <v>263</v>
      </c>
      <c r="E3" s="341" t="s">
        <v>282</v>
      </c>
      <c r="G3" s="340" t="s">
        <v>152</v>
      </c>
    </row>
    <row r="4" spans="1:7">
      <c r="A4" s="335" t="s">
        <v>156</v>
      </c>
      <c r="C4" s="272" t="s">
        <v>264</v>
      </c>
      <c r="E4" s="341" t="s">
        <v>281</v>
      </c>
      <c r="G4" s="340" t="s">
        <v>299</v>
      </c>
    </row>
    <row r="5" spans="1:7">
      <c r="C5" s="272" t="s">
        <v>179</v>
      </c>
      <c r="G5" s="340" t="s">
        <v>300</v>
      </c>
    </row>
    <row r="6" spans="1:7">
      <c r="C6" s="272" t="s">
        <v>178</v>
      </c>
    </row>
    <row r="7" spans="1:7">
      <c r="C7" s="336"/>
    </row>
    <row r="8" spans="1:7">
      <c r="C8" s="336"/>
    </row>
    <row r="9" spans="1:7">
      <c r="C9" s="337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showGridLines="0" topLeftCell="A32" zoomScaleNormal="100" workbookViewId="0">
      <selection activeCell="C47" sqref="C47:E47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42.75" customHeight="1">
      <c r="A2" s="18"/>
      <c r="B2" s="19" t="s">
        <v>267</v>
      </c>
      <c r="C2" s="402" t="s">
        <v>265</v>
      </c>
      <c r="D2" s="403"/>
      <c r="E2" s="404"/>
    </row>
    <row r="3" spans="1:5">
      <c r="A3" s="18"/>
      <c r="B3" s="20" t="s">
        <v>272</v>
      </c>
      <c r="C3" s="405" t="s">
        <v>273</v>
      </c>
      <c r="D3" s="406"/>
      <c r="E3" s="407"/>
    </row>
    <row r="4" spans="1:5" ht="21.75" customHeight="1">
      <c r="A4" s="18"/>
      <c r="B4" s="21" t="s">
        <v>42</v>
      </c>
      <c r="C4" s="22"/>
      <c r="D4" s="22"/>
    </row>
    <row r="5" spans="1:5" ht="17.25" customHeight="1">
      <c r="A5" s="18"/>
      <c r="B5" s="408" t="s">
        <v>70</v>
      </c>
      <c r="C5" s="409"/>
      <c r="D5" s="409"/>
      <c r="E5" s="410"/>
    </row>
    <row r="6" spans="1:5">
      <c r="A6" s="18"/>
      <c r="B6" s="23"/>
      <c r="C6" s="23"/>
      <c r="D6" s="23"/>
      <c r="E6" s="23"/>
    </row>
    <row r="7" spans="1:5" ht="13.5">
      <c r="A7" s="18"/>
      <c r="B7" s="24" t="s">
        <v>136</v>
      </c>
      <c r="C7" s="22"/>
      <c r="D7" s="22"/>
    </row>
    <row r="8" spans="1:5">
      <c r="A8" s="18"/>
      <c r="B8" s="25" t="s">
        <v>136</v>
      </c>
      <c r="C8" s="26"/>
      <c r="D8" s="411" t="s">
        <v>135</v>
      </c>
      <c r="E8" s="412"/>
    </row>
    <row r="9" spans="1:5">
      <c r="A9" s="18"/>
      <c r="B9" s="40"/>
      <c r="C9" s="22"/>
      <c r="D9" s="27"/>
      <c r="E9" s="27"/>
    </row>
    <row r="10" spans="1:5" ht="24" customHeight="1">
      <c r="A10" s="18"/>
      <c r="B10" s="159" t="s">
        <v>71</v>
      </c>
      <c r="D10" s="401" t="s">
        <v>43</v>
      </c>
      <c r="E10" s="401"/>
    </row>
    <row r="11" spans="1:5" ht="12.75" customHeight="1">
      <c r="A11" s="18"/>
      <c r="B11" s="28"/>
      <c r="D11" s="158"/>
      <c r="E11" s="158"/>
    </row>
    <row r="12" spans="1:5" ht="24.75" customHeight="1">
      <c r="A12" s="18"/>
      <c r="B12" s="160" t="s">
        <v>71</v>
      </c>
      <c r="D12" s="401" t="s">
        <v>44</v>
      </c>
      <c r="E12" s="401"/>
    </row>
    <row r="13" spans="1:5" ht="9.9499999999999993" customHeight="1">
      <c r="A13" s="18"/>
      <c r="D13" s="158"/>
      <c r="E13" s="158"/>
    </row>
    <row r="14" spans="1:5" ht="24" customHeight="1">
      <c r="A14" s="29"/>
      <c r="B14" s="161" t="s">
        <v>71</v>
      </c>
      <c r="D14" s="401" t="s">
        <v>238</v>
      </c>
      <c r="E14" s="401"/>
    </row>
    <row r="15" spans="1:5">
      <c r="A15" s="29"/>
      <c r="D15" s="158"/>
      <c r="E15" s="158"/>
    </row>
    <row r="16" spans="1:5" ht="12" customHeight="1">
      <c r="A16" s="29"/>
      <c r="B16" s="162" t="s">
        <v>71</v>
      </c>
      <c r="D16" s="401" t="s">
        <v>45</v>
      </c>
      <c r="E16" s="401"/>
    </row>
    <row r="17" spans="1:5" s="32" customFormat="1" ht="12" customHeight="1">
      <c r="A17" s="30"/>
      <c r="B17" s="31"/>
      <c r="D17" s="33"/>
      <c r="E17" s="33"/>
    </row>
    <row r="18" spans="1:5">
      <c r="A18" s="29"/>
    </row>
    <row r="19" spans="1:5" s="16" customFormat="1" ht="16.5" customHeight="1">
      <c r="B19" s="395" t="s">
        <v>46</v>
      </c>
      <c r="C19" s="396"/>
      <c r="D19" s="396"/>
      <c r="E19" s="397"/>
    </row>
    <row r="20" spans="1:5" s="16" customFormat="1" ht="13.5" customHeight="1">
      <c r="B20" s="328" t="s">
        <v>72</v>
      </c>
      <c r="C20" s="398" t="s">
        <v>135</v>
      </c>
      <c r="D20" s="399"/>
      <c r="E20" s="400"/>
    </row>
    <row r="21" spans="1:5" s="16" customFormat="1" ht="12.75" customHeight="1">
      <c r="B21" s="34" t="s">
        <v>357</v>
      </c>
      <c r="C21" s="389" t="s">
        <v>358</v>
      </c>
      <c r="D21" s="390"/>
      <c r="E21" s="391"/>
    </row>
    <row r="22" spans="1:5" s="16" customFormat="1" ht="12.75" customHeight="1">
      <c r="B22" s="34" t="s">
        <v>47</v>
      </c>
      <c r="C22" s="389" t="s">
        <v>48</v>
      </c>
      <c r="D22" s="390"/>
      <c r="E22" s="391"/>
    </row>
    <row r="23" spans="1:5" s="16" customFormat="1" ht="12.75" customHeight="1">
      <c r="B23" s="34" t="s">
        <v>373</v>
      </c>
      <c r="C23" s="389" t="s">
        <v>113</v>
      </c>
      <c r="D23" s="390"/>
      <c r="E23" s="391"/>
    </row>
    <row r="24" spans="1:5" s="16" customFormat="1" ht="12.75" customHeight="1">
      <c r="B24" s="34" t="s">
        <v>356</v>
      </c>
      <c r="C24" s="389" t="s">
        <v>359</v>
      </c>
      <c r="D24" s="390"/>
      <c r="E24" s="391"/>
    </row>
    <row r="25" spans="1:5" s="16" customFormat="1" ht="13.5" customHeight="1">
      <c r="B25" s="35"/>
      <c r="C25" s="36"/>
      <c r="D25" s="36"/>
      <c r="E25" s="36"/>
    </row>
    <row r="26" spans="1:5" ht="13.5">
      <c r="A26" s="29"/>
      <c r="B26" s="24"/>
    </row>
    <row r="27" spans="1:5" s="16" customFormat="1" ht="16.5" customHeight="1">
      <c r="B27" s="395" t="s">
        <v>374</v>
      </c>
      <c r="C27" s="396"/>
      <c r="D27" s="396"/>
      <c r="E27" s="397"/>
    </row>
    <row r="28" spans="1:5" s="16" customFormat="1" ht="13.5" customHeight="1">
      <c r="B28" s="328" t="s">
        <v>72</v>
      </c>
      <c r="C28" s="398" t="s">
        <v>135</v>
      </c>
      <c r="D28" s="399"/>
      <c r="E28" s="400"/>
    </row>
    <row r="29" spans="1:5" ht="15.95" customHeight="1">
      <c r="A29" s="29"/>
      <c r="B29" s="392" t="s">
        <v>49</v>
      </c>
      <c r="C29" s="393"/>
      <c r="D29" s="393"/>
      <c r="E29" s="394"/>
    </row>
    <row r="30" spans="1:5" ht="15.95" customHeight="1">
      <c r="A30" s="29"/>
      <c r="B30" s="47" t="s">
        <v>277</v>
      </c>
      <c r="C30" s="386" t="s">
        <v>278</v>
      </c>
      <c r="D30" s="387"/>
      <c r="E30" s="388"/>
    </row>
    <row r="31" spans="1:5" ht="15.95" customHeight="1">
      <c r="A31" s="29"/>
      <c r="B31" s="47" t="s">
        <v>274</v>
      </c>
      <c r="C31" s="386" t="s">
        <v>161</v>
      </c>
      <c r="D31" s="387"/>
      <c r="E31" s="388"/>
    </row>
    <row r="32" spans="1:5" ht="15.95" customHeight="1">
      <c r="A32" s="29"/>
      <c r="B32" s="47" t="s">
        <v>2</v>
      </c>
      <c r="C32" s="386" t="s">
        <v>76</v>
      </c>
      <c r="D32" s="387"/>
      <c r="E32" s="388"/>
    </row>
    <row r="33" spans="1:5" ht="15.95" customHeight="1">
      <c r="A33" s="29"/>
      <c r="B33" s="47" t="s">
        <v>275</v>
      </c>
      <c r="C33" s="386" t="s">
        <v>276</v>
      </c>
      <c r="D33" s="387"/>
      <c r="E33" s="388"/>
    </row>
    <row r="34" spans="1:5" ht="15.95" customHeight="1">
      <c r="A34" s="29"/>
      <c r="B34" s="47" t="s">
        <v>77</v>
      </c>
      <c r="C34" s="386" t="s">
        <v>78</v>
      </c>
      <c r="D34" s="387"/>
      <c r="E34" s="388"/>
    </row>
    <row r="35" spans="1:5" ht="15.95" customHeight="1">
      <c r="A35" s="29"/>
      <c r="B35" s="47" t="s">
        <v>73</v>
      </c>
      <c r="C35" s="386" t="s">
        <v>74</v>
      </c>
      <c r="D35" s="387"/>
      <c r="E35" s="388"/>
    </row>
    <row r="36" spans="1:5" ht="27.75" customHeight="1">
      <c r="A36" s="29"/>
      <c r="B36" s="47" t="s">
        <v>79</v>
      </c>
      <c r="C36" s="386" t="s">
        <v>80</v>
      </c>
      <c r="D36" s="387"/>
      <c r="E36" s="388"/>
    </row>
    <row r="37" spans="1:5" ht="15.95" customHeight="1">
      <c r="A37" s="29"/>
      <c r="B37" s="392" t="s">
        <v>50</v>
      </c>
      <c r="C37" s="393"/>
      <c r="D37" s="393"/>
      <c r="E37" s="394"/>
    </row>
    <row r="38" spans="1:5" ht="15.95" customHeight="1">
      <c r="A38" s="29"/>
      <c r="B38" s="47" t="s">
        <v>283</v>
      </c>
      <c r="C38" s="416" t="s">
        <v>375</v>
      </c>
      <c r="D38" s="417"/>
      <c r="E38" s="418"/>
    </row>
    <row r="39" spans="1:5" ht="30.75" customHeight="1">
      <c r="A39" s="29"/>
      <c r="B39" s="47" t="s">
        <v>75</v>
      </c>
      <c r="C39" s="386" t="s">
        <v>376</v>
      </c>
      <c r="D39" s="387"/>
      <c r="E39" s="388"/>
    </row>
    <row r="40" spans="1:5" ht="15.95" customHeight="1">
      <c r="A40" s="29"/>
      <c r="B40" s="47" t="s">
        <v>135</v>
      </c>
      <c r="C40" s="386" t="s">
        <v>377</v>
      </c>
      <c r="D40" s="387"/>
      <c r="E40" s="388"/>
    </row>
    <row r="41" spans="1:5" ht="15.95" customHeight="1">
      <c r="A41" s="29"/>
      <c r="B41" s="47" t="s">
        <v>127</v>
      </c>
      <c r="C41" s="386" t="s">
        <v>87</v>
      </c>
      <c r="D41" s="387"/>
      <c r="E41" s="388"/>
    </row>
    <row r="42" spans="1:5" ht="15.95" customHeight="1">
      <c r="A42" s="29"/>
      <c r="B42" s="47" t="s">
        <v>139</v>
      </c>
      <c r="C42" s="386" t="s">
        <v>84</v>
      </c>
      <c r="D42" s="387"/>
      <c r="E42" s="388"/>
    </row>
    <row r="43" spans="1:5" ht="15.95" customHeight="1">
      <c r="A43" s="29"/>
      <c r="B43" s="47" t="s">
        <v>138</v>
      </c>
      <c r="C43" s="386" t="s">
        <v>81</v>
      </c>
      <c r="D43" s="387"/>
      <c r="E43" s="388"/>
    </row>
    <row r="44" spans="1:5" ht="15.95" customHeight="1">
      <c r="A44" s="29"/>
      <c r="B44" s="47" t="s">
        <v>127</v>
      </c>
      <c r="C44" s="386" t="s">
        <v>87</v>
      </c>
      <c r="D44" s="387"/>
      <c r="E44" s="388"/>
    </row>
    <row r="45" spans="1:5" ht="15.95" customHeight="1">
      <c r="A45" s="29"/>
      <c r="B45" s="47" t="s">
        <v>140</v>
      </c>
      <c r="C45" s="386" t="s">
        <v>85</v>
      </c>
      <c r="D45" s="387"/>
      <c r="E45" s="388"/>
    </row>
    <row r="46" spans="1:5" ht="15.95" customHeight="1">
      <c r="A46" s="29"/>
      <c r="B46" s="47" t="s">
        <v>138</v>
      </c>
      <c r="C46" s="386" t="s">
        <v>82</v>
      </c>
      <c r="D46" s="387"/>
      <c r="E46" s="388"/>
    </row>
    <row r="47" spans="1:5" ht="15.95" customHeight="1">
      <c r="A47" s="29"/>
      <c r="B47" s="47" t="s">
        <v>127</v>
      </c>
      <c r="C47" s="386" t="s">
        <v>87</v>
      </c>
      <c r="D47" s="387"/>
      <c r="E47" s="388"/>
    </row>
    <row r="48" spans="1:5" ht="15.95" customHeight="1">
      <c r="A48" s="29"/>
      <c r="B48" s="47" t="s">
        <v>141</v>
      </c>
      <c r="C48" s="386" t="s">
        <v>86</v>
      </c>
      <c r="D48" s="387"/>
      <c r="E48" s="388"/>
    </row>
    <row r="49" spans="1:5" ht="15.95" customHeight="1">
      <c r="A49" s="29"/>
      <c r="B49" s="47" t="s">
        <v>138</v>
      </c>
      <c r="C49" s="386" t="s">
        <v>83</v>
      </c>
      <c r="D49" s="387"/>
      <c r="E49" s="388"/>
    </row>
    <row r="50" spans="1:5" s="16" customFormat="1" ht="13.5" customHeight="1">
      <c r="B50" s="529"/>
      <c r="C50" s="530"/>
      <c r="D50" s="530"/>
      <c r="E50" s="530"/>
    </row>
    <row r="51" spans="1:5" ht="13.5">
      <c r="A51" s="29"/>
      <c r="B51" s="537"/>
      <c r="C51" s="330"/>
      <c r="D51" s="330"/>
      <c r="E51" s="330"/>
    </row>
    <row r="52" spans="1:5" s="16" customFormat="1" ht="16.5" customHeight="1">
      <c r="B52" s="513"/>
      <c r="C52" s="513"/>
      <c r="D52" s="513"/>
      <c r="E52" s="513"/>
    </row>
    <row r="53" spans="1:5" s="16" customFormat="1" ht="13.5" customHeight="1">
      <c r="B53" s="514"/>
      <c r="C53" s="515"/>
      <c r="D53" s="515"/>
      <c r="E53" s="515"/>
    </row>
    <row r="54" spans="1:5" ht="15.95" customHeight="1">
      <c r="A54" s="29"/>
      <c r="B54" s="538"/>
      <c r="C54" s="538"/>
      <c r="D54" s="538"/>
      <c r="E54" s="538"/>
    </row>
    <row r="55" spans="1:5" ht="15.95" customHeight="1">
      <c r="A55" s="29"/>
      <c r="B55" s="516"/>
      <c r="C55" s="519"/>
      <c r="D55" s="519"/>
      <c r="E55" s="519"/>
    </row>
    <row r="56" spans="1:5" ht="15.95" customHeight="1">
      <c r="A56" s="29"/>
      <c r="B56" s="516"/>
      <c r="C56" s="519"/>
      <c r="D56" s="519"/>
      <c r="E56" s="519"/>
    </row>
    <row r="57" spans="1:5" ht="15.95" customHeight="1">
      <c r="A57" s="29"/>
      <c r="B57" s="516"/>
      <c r="C57" s="519"/>
      <c r="D57" s="519"/>
      <c r="E57" s="519"/>
    </row>
    <row r="58" spans="1:5" ht="15.95" customHeight="1">
      <c r="A58" s="29"/>
      <c r="B58" s="516"/>
      <c r="C58" s="519"/>
      <c r="D58" s="519"/>
      <c r="E58" s="519"/>
    </row>
    <row r="59" spans="1:5" ht="15.95" customHeight="1">
      <c r="A59" s="29"/>
      <c r="B59" s="516"/>
      <c r="C59" s="519"/>
      <c r="D59" s="519"/>
      <c r="E59" s="519"/>
    </row>
    <row r="60" spans="1:5" ht="15.95" customHeight="1">
      <c r="A60" s="29"/>
      <c r="B60" s="516"/>
      <c r="C60" s="519"/>
      <c r="D60" s="519"/>
      <c r="E60" s="519"/>
    </row>
    <row r="61" spans="1:5" ht="17.25" customHeight="1">
      <c r="A61" s="29"/>
      <c r="B61" s="516"/>
      <c r="C61" s="519"/>
      <c r="D61" s="519"/>
      <c r="E61" s="519"/>
    </row>
    <row r="62" spans="1:5" ht="27.75" customHeight="1">
      <c r="A62" s="29"/>
      <c r="B62" s="516"/>
      <c r="C62" s="519"/>
      <c r="D62" s="519"/>
      <c r="E62" s="519"/>
    </row>
    <row r="63" spans="1:5" ht="15.95" customHeight="1">
      <c r="A63" s="29"/>
      <c r="B63" s="538"/>
      <c r="C63" s="538"/>
      <c r="D63" s="538"/>
      <c r="E63" s="538"/>
    </row>
    <row r="64" spans="1:5" ht="15.95" customHeight="1">
      <c r="A64" s="29"/>
      <c r="B64" s="516"/>
      <c r="C64" s="519"/>
      <c r="D64" s="519"/>
      <c r="E64" s="519"/>
    </row>
    <row r="65" spans="1:5" ht="39" customHeight="1">
      <c r="A65" s="29"/>
      <c r="B65" s="516"/>
      <c r="C65" s="519"/>
      <c r="D65" s="519"/>
      <c r="E65" s="519"/>
    </row>
    <row r="66" spans="1:5" ht="28.5" customHeight="1">
      <c r="A66" s="29"/>
      <c r="B66" s="516"/>
      <c r="C66" s="519"/>
      <c r="D66" s="519"/>
      <c r="E66" s="519"/>
    </row>
    <row r="67" spans="1:5" ht="15.75" customHeight="1">
      <c r="A67" s="29"/>
      <c r="B67" s="516"/>
      <c r="C67" s="519"/>
      <c r="D67" s="519"/>
      <c r="E67" s="519"/>
    </row>
    <row r="68" spans="1:5" ht="15.75" customHeight="1">
      <c r="A68" s="29"/>
      <c r="B68" s="516"/>
      <c r="C68" s="519"/>
      <c r="D68" s="519"/>
      <c r="E68" s="519"/>
    </row>
    <row r="69" spans="1:5" ht="15.75" customHeight="1">
      <c r="A69" s="29"/>
      <c r="B69" s="516"/>
      <c r="C69" s="519"/>
      <c r="D69" s="519"/>
      <c r="E69" s="519"/>
    </row>
    <row r="70" spans="1:5" ht="15.75" customHeight="1">
      <c r="A70" s="29"/>
      <c r="B70" s="516"/>
      <c r="C70" s="519"/>
      <c r="D70" s="519"/>
      <c r="E70" s="519"/>
    </row>
    <row r="71" spans="1:5" ht="15.75" customHeight="1">
      <c r="A71" s="29"/>
      <c r="B71" s="516"/>
      <c r="C71" s="519"/>
      <c r="D71" s="519"/>
      <c r="E71" s="519"/>
    </row>
    <row r="72" spans="1:5" ht="15.75" customHeight="1">
      <c r="A72" s="29"/>
      <c r="B72" s="516"/>
      <c r="C72" s="519"/>
      <c r="D72" s="519"/>
      <c r="E72" s="519"/>
    </row>
    <row r="73" spans="1:5" ht="15.75" customHeight="1">
      <c r="A73" s="29"/>
      <c r="B73" s="516"/>
      <c r="C73" s="519"/>
      <c r="D73" s="519"/>
      <c r="E73" s="519"/>
    </row>
    <row r="74" spans="1:5" ht="15.75" customHeight="1">
      <c r="A74" s="29"/>
      <c r="B74" s="516"/>
      <c r="C74" s="519"/>
      <c r="D74" s="519"/>
      <c r="E74" s="519"/>
    </row>
    <row r="75" spans="1:5" ht="15.75" customHeight="1">
      <c r="A75" s="29"/>
      <c r="B75" s="516"/>
      <c r="C75" s="519"/>
      <c r="D75" s="519"/>
      <c r="E75" s="519"/>
    </row>
    <row r="76" spans="1:5" ht="15.75" customHeight="1">
      <c r="A76" s="29"/>
      <c r="B76" s="516"/>
      <c r="C76" s="519"/>
      <c r="D76" s="519"/>
      <c r="E76" s="519"/>
    </row>
    <row r="77" spans="1:5" ht="15.75" customHeight="1">
      <c r="A77" s="29"/>
      <c r="B77" s="531"/>
      <c r="C77" s="532"/>
      <c r="D77" s="532"/>
      <c r="E77" s="532"/>
    </row>
    <row r="78" spans="1:5" ht="15.75" customHeight="1">
      <c r="A78" s="29"/>
      <c r="B78" s="531"/>
      <c r="C78" s="532"/>
      <c r="D78" s="532"/>
      <c r="E78" s="532"/>
    </row>
    <row r="79" spans="1:5" s="16" customFormat="1" ht="16.5" customHeight="1">
      <c r="B79" s="513"/>
      <c r="C79" s="513"/>
      <c r="D79" s="513"/>
      <c r="E79" s="513"/>
    </row>
    <row r="80" spans="1:5" s="16" customFormat="1" ht="13.5" customHeight="1">
      <c r="B80" s="514"/>
      <c r="C80" s="515"/>
      <c r="D80" s="515"/>
      <c r="E80" s="515"/>
    </row>
    <row r="81" spans="1:5" ht="15.95" customHeight="1">
      <c r="A81" s="29"/>
      <c r="B81" s="538"/>
      <c r="C81" s="538"/>
      <c r="D81" s="538"/>
      <c r="E81" s="538"/>
    </row>
    <row r="82" spans="1:5" ht="15.95" customHeight="1">
      <c r="A82" s="29"/>
      <c r="B82" s="516"/>
      <c r="C82" s="519"/>
      <c r="D82" s="519"/>
      <c r="E82" s="519"/>
    </row>
    <row r="83" spans="1:5" ht="15.95" customHeight="1">
      <c r="A83" s="29"/>
      <c r="B83" s="516"/>
      <c r="C83" s="519"/>
      <c r="D83" s="519"/>
      <c r="E83" s="519"/>
    </row>
    <row r="84" spans="1:5" ht="15.95" customHeight="1">
      <c r="A84" s="29"/>
      <c r="B84" s="516"/>
      <c r="C84" s="519"/>
      <c r="D84" s="519"/>
      <c r="E84" s="519"/>
    </row>
    <row r="85" spans="1:5" ht="15.95" customHeight="1">
      <c r="A85" s="29"/>
      <c r="B85" s="516"/>
      <c r="C85" s="519"/>
      <c r="D85" s="519"/>
      <c r="E85" s="519"/>
    </row>
    <row r="86" spans="1:5" ht="15.95" customHeight="1">
      <c r="A86" s="29"/>
      <c r="B86" s="516"/>
      <c r="C86" s="519"/>
      <c r="D86" s="519"/>
      <c r="E86" s="519"/>
    </row>
    <row r="87" spans="1:5" ht="15.95" customHeight="1">
      <c r="A87" s="29"/>
      <c r="B87" s="516"/>
      <c r="C87" s="519"/>
      <c r="D87" s="519"/>
      <c r="E87" s="519"/>
    </row>
    <row r="88" spans="1:5" ht="15.95" customHeight="1">
      <c r="A88" s="29"/>
      <c r="B88" s="516"/>
      <c r="C88" s="519"/>
      <c r="D88" s="519"/>
      <c r="E88" s="519"/>
    </row>
    <row r="89" spans="1:5" ht="27" customHeight="1">
      <c r="A89" s="29"/>
      <c r="B89" s="516"/>
      <c r="C89" s="519"/>
      <c r="D89" s="519"/>
      <c r="E89" s="519"/>
    </row>
    <row r="90" spans="1:5" ht="15.95" customHeight="1">
      <c r="A90" s="29"/>
      <c r="B90" s="538"/>
      <c r="C90" s="538"/>
      <c r="D90" s="538"/>
      <c r="E90" s="538"/>
    </row>
    <row r="91" spans="1:5" ht="15.95" customHeight="1">
      <c r="A91" s="29"/>
      <c r="B91" s="516"/>
      <c r="C91" s="519"/>
      <c r="D91" s="519"/>
      <c r="E91" s="519"/>
    </row>
    <row r="92" spans="1:5" ht="43.5" customHeight="1">
      <c r="A92" s="29"/>
      <c r="B92" s="516"/>
      <c r="C92" s="519"/>
      <c r="D92" s="519"/>
      <c r="E92" s="519"/>
    </row>
    <row r="93" spans="1:5" ht="30" customHeight="1">
      <c r="A93" s="29"/>
      <c r="B93" s="516"/>
      <c r="C93" s="519"/>
      <c r="D93" s="519"/>
      <c r="E93" s="519"/>
    </row>
    <row r="94" spans="1:5" ht="15.75" customHeight="1">
      <c r="A94" s="29"/>
      <c r="B94" s="516"/>
      <c r="C94" s="519"/>
      <c r="D94" s="519"/>
      <c r="E94" s="519"/>
    </row>
    <row r="95" spans="1:5" ht="15.95" customHeight="1">
      <c r="A95" s="29"/>
      <c r="B95" s="516"/>
      <c r="C95" s="519"/>
      <c r="D95" s="519"/>
      <c r="E95" s="519"/>
    </row>
    <row r="96" spans="1:5" ht="15.95" customHeight="1">
      <c r="A96" s="29"/>
      <c r="B96" s="516"/>
      <c r="C96" s="519"/>
      <c r="D96" s="519"/>
      <c r="E96" s="519"/>
    </row>
    <row r="97" spans="1:6" ht="15.95" customHeight="1">
      <c r="A97" s="29"/>
      <c r="B97" s="516"/>
      <c r="C97" s="519"/>
      <c r="D97" s="519"/>
      <c r="E97" s="519"/>
    </row>
    <row r="98" spans="1:6" ht="15.95" customHeight="1">
      <c r="A98" s="29"/>
      <c r="B98" s="516"/>
      <c r="C98" s="519"/>
      <c r="D98" s="519"/>
      <c r="E98" s="519"/>
    </row>
    <row r="99" spans="1:6" ht="15.95" customHeight="1">
      <c r="A99" s="29"/>
      <c r="B99" s="516"/>
      <c r="C99" s="519"/>
      <c r="D99" s="519"/>
      <c r="E99" s="519"/>
      <c r="F99" s="37"/>
    </row>
    <row r="100" spans="1:6" s="16" customFormat="1" ht="13.5" customHeight="1">
      <c r="B100" s="516"/>
      <c r="C100" s="519"/>
      <c r="D100" s="519"/>
      <c r="E100" s="519"/>
    </row>
    <row r="101" spans="1:6" ht="15.75" customHeight="1">
      <c r="A101" s="29"/>
      <c r="B101" s="516"/>
      <c r="C101" s="519"/>
      <c r="D101" s="519"/>
      <c r="E101" s="519"/>
    </row>
    <row r="102" spans="1:6" ht="15.95" customHeight="1">
      <c r="A102" s="29"/>
      <c r="B102" s="516"/>
      <c r="C102" s="519"/>
      <c r="D102" s="519"/>
      <c r="E102" s="519"/>
    </row>
    <row r="103" spans="1:6" ht="15.95" customHeight="1">
      <c r="A103" s="29"/>
      <c r="B103" s="516"/>
      <c r="C103" s="519"/>
      <c r="D103" s="519"/>
      <c r="E103" s="519"/>
      <c r="F103" s="37"/>
    </row>
    <row r="104" spans="1:6" ht="13.5">
      <c r="A104" s="29"/>
      <c r="B104" s="537"/>
      <c r="C104" s="330"/>
      <c r="D104" s="330"/>
      <c r="E104" s="330"/>
    </row>
    <row r="105" spans="1:6">
      <c r="A105" s="30"/>
      <c r="B105" s="512"/>
      <c r="C105" s="330"/>
      <c r="D105" s="520"/>
      <c r="E105" s="330"/>
      <c r="F105" s="37"/>
    </row>
    <row r="106" spans="1:6">
      <c r="A106" s="30"/>
      <c r="B106" s="513"/>
      <c r="C106" s="513"/>
      <c r="D106" s="513"/>
      <c r="E106" s="513"/>
      <c r="F106" s="37"/>
    </row>
    <row r="107" spans="1:6">
      <c r="A107" s="30"/>
      <c r="B107" s="514"/>
      <c r="C107" s="515"/>
      <c r="D107" s="515"/>
      <c r="E107" s="515"/>
      <c r="F107" s="37"/>
    </row>
    <row r="108" spans="1:6">
      <c r="A108" s="30"/>
      <c r="B108" s="538"/>
      <c r="C108" s="538"/>
      <c r="D108" s="538"/>
      <c r="E108" s="538"/>
      <c r="F108" s="37"/>
    </row>
    <row r="109" spans="1:6" ht="12.75" customHeight="1">
      <c r="A109" s="30"/>
      <c r="B109" s="516"/>
      <c r="C109" s="519"/>
      <c r="D109" s="519"/>
      <c r="E109" s="519"/>
      <c r="F109" s="37"/>
    </row>
    <row r="110" spans="1:6" ht="12.75" customHeight="1">
      <c r="A110" s="30"/>
      <c r="B110" s="516"/>
      <c r="C110" s="519"/>
      <c r="D110" s="519"/>
      <c r="E110" s="519"/>
      <c r="F110" s="37"/>
    </row>
    <row r="111" spans="1:6" ht="12.75" customHeight="1">
      <c r="A111" s="30"/>
      <c r="B111" s="516"/>
      <c r="C111" s="519"/>
      <c r="D111" s="519"/>
      <c r="E111" s="519"/>
      <c r="F111" s="37"/>
    </row>
    <row r="112" spans="1:6" ht="12.75" customHeight="1">
      <c r="A112" s="30"/>
      <c r="B112" s="516"/>
      <c r="C112" s="519"/>
      <c r="D112" s="519"/>
      <c r="E112" s="519"/>
      <c r="F112" s="37"/>
    </row>
    <row r="113" spans="1:6" ht="12.75" customHeight="1">
      <c r="A113" s="30"/>
      <c r="B113" s="516"/>
      <c r="C113" s="519"/>
      <c r="D113" s="519"/>
      <c r="E113" s="519"/>
      <c r="F113" s="37"/>
    </row>
    <row r="114" spans="1:6">
      <c r="A114" s="30"/>
      <c r="B114" s="516"/>
      <c r="C114" s="519"/>
      <c r="D114" s="519"/>
      <c r="E114" s="519"/>
      <c r="F114" s="37"/>
    </row>
    <row r="115" spans="1:6">
      <c r="A115" s="30"/>
      <c r="B115" s="516"/>
      <c r="C115" s="519"/>
      <c r="D115" s="519"/>
      <c r="E115" s="519"/>
      <c r="F115" s="37"/>
    </row>
    <row r="116" spans="1:6">
      <c r="A116" s="30"/>
      <c r="B116" s="516"/>
      <c r="C116" s="519"/>
      <c r="D116" s="519"/>
      <c r="E116" s="519"/>
      <c r="F116" s="37"/>
    </row>
    <row r="117" spans="1:6">
      <c r="A117" s="30"/>
      <c r="B117" s="538"/>
      <c r="C117" s="538"/>
      <c r="D117" s="538"/>
      <c r="E117" s="538"/>
      <c r="F117" s="37"/>
    </row>
    <row r="118" spans="1:6">
      <c r="A118" s="30"/>
      <c r="B118" s="516"/>
      <c r="C118" s="519"/>
      <c r="D118" s="519"/>
      <c r="E118" s="519"/>
      <c r="F118" s="37"/>
    </row>
    <row r="119" spans="1:6">
      <c r="A119" s="30"/>
      <c r="B119" s="516"/>
      <c r="C119" s="519"/>
      <c r="D119" s="519"/>
      <c r="E119" s="519"/>
      <c r="F119" s="37"/>
    </row>
    <row r="120" spans="1:6">
      <c r="A120" s="30"/>
      <c r="B120" s="516"/>
      <c r="C120" s="519"/>
      <c r="D120" s="519"/>
      <c r="E120" s="519"/>
      <c r="F120" s="37"/>
    </row>
    <row r="121" spans="1:6">
      <c r="A121" s="30"/>
      <c r="B121" s="516"/>
      <c r="C121" s="519"/>
      <c r="D121" s="519"/>
      <c r="E121" s="519"/>
      <c r="F121" s="37"/>
    </row>
    <row r="122" spans="1:6">
      <c r="A122" s="30"/>
      <c r="B122" s="516"/>
      <c r="C122" s="519"/>
      <c r="D122" s="519"/>
      <c r="E122" s="519"/>
      <c r="F122" s="37"/>
    </row>
    <row r="123" spans="1:6">
      <c r="A123" s="30"/>
      <c r="B123" s="516"/>
      <c r="C123" s="519"/>
      <c r="D123" s="519"/>
      <c r="E123" s="519"/>
      <c r="F123" s="37"/>
    </row>
    <row r="124" spans="1:6">
      <c r="A124" s="30"/>
      <c r="B124" s="516"/>
      <c r="C124" s="519"/>
      <c r="D124" s="519"/>
      <c r="E124" s="519"/>
      <c r="F124" s="37"/>
    </row>
    <row r="125" spans="1:6">
      <c r="A125" s="30"/>
      <c r="B125" s="516"/>
      <c r="C125" s="519"/>
      <c r="D125" s="519"/>
      <c r="E125" s="519"/>
      <c r="F125" s="37"/>
    </row>
    <row r="126" spans="1:6">
      <c r="A126" s="30"/>
      <c r="B126" s="516"/>
      <c r="C126" s="519"/>
      <c r="D126" s="519"/>
      <c r="E126" s="519"/>
      <c r="F126" s="37"/>
    </row>
    <row r="127" spans="1:6">
      <c r="A127" s="30"/>
      <c r="B127" s="516"/>
      <c r="C127" s="519"/>
      <c r="D127" s="519"/>
      <c r="E127" s="519"/>
      <c r="F127" s="37"/>
    </row>
    <row r="128" spans="1:6">
      <c r="A128" s="30"/>
      <c r="B128" s="516"/>
      <c r="C128" s="519"/>
      <c r="D128" s="519"/>
      <c r="E128" s="519"/>
      <c r="F128" s="37"/>
    </row>
    <row r="129" spans="1:6">
      <c r="A129" s="30"/>
      <c r="B129" s="516"/>
      <c r="C129" s="519"/>
      <c r="D129" s="519"/>
      <c r="E129" s="519"/>
      <c r="F129" s="37"/>
    </row>
    <row r="130" spans="1:6">
      <c r="A130" s="30"/>
      <c r="B130" s="516"/>
      <c r="C130" s="519"/>
      <c r="D130" s="519"/>
      <c r="E130" s="519"/>
      <c r="F130" s="37"/>
    </row>
    <row r="131" spans="1:6">
      <c r="A131" s="30"/>
      <c r="B131" s="516"/>
      <c r="C131" s="519"/>
      <c r="D131" s="519"/>
      <c r="E131" s="519"/>
      <c r="F131" s="37"/>
    </row>
    <row r="132" spans="1:6">
      <c r="A132" s="30"/>
      <c r="B132" s="516"/>
      <c r="C132" s="533"/>
      <c r="D132" s="533"/>
      <c r="E132" s="533"/>
      <c r="F132" s="37"/>
    </row>
    <row r="133" spans="1:6" ht="12.75" customHeight="1">
      <c r="A133" s="30"/>
      <c r="B133" s="513"/>
      <c r="C133" s="513"/>
      <c r="D133" s="513"/>
      <c r="E133" s="513"/>
      <c r="F133" s="37"/>
    </row>
    <row r="134" spans="1:6">
      <c r="A134" s="30"/>
      <c r="B134" s="514"/>
      <c r="C134" s="515"/>
      <c r="D134" s="515"/>
      <c r="E134" s="515"/>
      <c r="F134" s="37"/>
    </row>
    <row r="135" spans="1:6">
      <c r="A135" s="30"/>
      <c r="B135" s="538"/>
      <c r="C135" s="538"/>
      <c r="D135" s="538"/>
      <c r="E135" s="538"/>
      <c r="F135" s="37"/>
    </row>
    <row r="136" spans="1:6" ht="12.75" customHeight="1">
      <c r="A136" s="30"/>
      <c r="B136" s="516"/>
      <c r="C136" s="519"/>
      <c r="D136" s="519"/>
      <c r="E136" s="519"/>
      <c r="F136" s="37"/>
    </row>
    <row r="137" spans="1:6" ht="12.75" customHeight="1">
      <c r="A137" s="30"/>
      <c r="B137" s="516"/>
      <c r="C137" s="519"/>
      <c r="D137" s="519"/>
      <c r="E137" s="519"/>
      <c r="F137" s="37"/>
    </row>
    <row r="138" spans="1:6" ht="12.75" customHeight="1">
      <c r="A138" s="30"/>
      <c r="B138" s="516"/>
      <c r="C138" s="519"/>
      <c r="D138" s="519"/>
      <c r="E138" s="519"/>
      <c r="F138" s="37"/>
    </row>
    <row r="139" spans="1:6" ht="12.75" customHeight="1">
      <c r="A139" s="30"/>
      <c r="B139" s="516"/>
      <c r="C139" s="519"/>
      <c r="D139" s="519"/>
      <c r="E139" s="519"/>
      <c r="F139" s="37"/>
    </row>
    <row r="140" spans="1:6" ht="12.75" customHeight="1">
      <c r="A140" s="30"/>
      <c r="B140" s="516"/>
      <c r="C140" s="519"/>
      <c r="D140" s="519"/>
      <c r="E140" s="519"/>
      <c r="F140" s="37"/>
    </row>
    <row r="141" spans="1:6">
      <c r="A141" s="30"/>
      <c r="B141" s="516"/>
      <c r="C141" s="519"/>
      <c r="D141" s="519"/>
      <c r="E141" s="519"/>
      <c r="F141" s="37"/>
    </row>
    <row r="142" spans="1:6">
      <c r="A142" s="30"/>
      <c r="B142" s="516"/>
      <c r="C142" s="519"/>
      <c r="D142" s="519"/>
      <c r="E142" s="519"/>
      <c r="F142" s="37"/>
    </row>
    <row r="143" spans="1:6">
      <c r="A143" s="30"/>
      <c r="B143" s="516"/>
      <c r="C143" s="519"/>
      <c r="D143" s="519"/>
      <c r="E143" s="519"/>
      <c r="F143" s="37"/>
    </row>
    <row r="144" spans="1:6">
      <c r="A144" s="30"/>
      <c r="B144" s="538"/>
      <c r="C144" s="538"/>
      <c r="D144" s="538"/>
      <c r="E144" s="538"/>
      <c r="F144" s="37"/>
    </row>
    <row r="145" spans="1:6">
      <c r="A145" s="30"/>
      <c r="B145" s="516"/>
      <c r="C145" s="519"/>
      <c r="D145" s="519"/>
      <c r="E145" s="519"/>
      <c r="F145" s="37"/>
    </row>
    <row r="146" spans="1:6">
      <c r="A146" s="30"/>
      <c r="B146" s="516"/>
      <c r="C146" s="519"/>
      <c r="D146" s="519"/>
      <c r="E146" s="519"/>
      <c r="F146" s="37"/>
    </row>
    <row r="147" spans="1:6">
      <c r="A147" s="30"/>
      <c r="B147" s="516"/>
      <c r="C147" s="519"/>
      <c r="D147" s="519"/>
      <c r="E147" s="519"/>
      <c r="F147" s="37"/>
    </row>
    <row r="148" spans="1:6">
      <c r="A148" s="30"/>
      <c r="B148" s="516"/>
      <c r="C148" s="519"/>
      <c r="D148" s="519"/>
      <c r="E148" s="519"/>
      <c r="F148" s="37"/>
    </row>
    <row r="149" spans="1:6">
      <c r="A149" s="30"/>
      <c r="B149" s="516"/>
      <c r="C149" s="519"/>
      <c r="D149" s="519"/>
      <c r="E149" s="519"/>
      <c r="F149" s="37"/>
    </row>
    <row r="150" spans="1:6">
      <c r="A150" s="30"/>
      <c r="B150" s="516"/>
      <c r="C150" s="519"/>
      <c r="D150" s="519"/>
      <c r="E150" s="519"/>
      <c r="F150" s="37"/>
    </row>
    <row r="151" spans="1:6">
      <c r="A151" s="30"/>
      <c r="B151" s="516"/>
      <c r="C151" s="519"/>
      <c r="D151" s="519"/>
      <c r="E151" s="519"/>
      <c r="F151" s="37"/>
    </row>
    <row r="152" spans="1:6">
      <c r="A152" s="30"/>
      <c r="B152" s="516"/>
      <c r="C152" s="519"/>
      <c r="D152" s="519"/>
      <c r="E152" s="519"/>
      <c r="F152" s="37"/>
    </row>
    <row r="153" spans="1:6">
      <c r="A153" s="30"/>
      <c r="B153" s="516"/>
      <c r="C153" s="519"/>
      <c r="D153" s="519"/>
      <c r="E153" s="519"/>
      <c r="F153" s="37"/>
    </row>
    <row r="154" spans="1:6">
      <c r="A154" s="30"/>
      <c r="B154" s="516"/>
      <c r="C154" s="519"/>
      <c r="D154" s="519"/>
      <c r="E154" s="519"/>
      <c r="F154" s="37"/>
    </row>
    <row r="155" spans="1:6">
      <c r="A155" s="30"/>
      <c r="B155" s="516"/>
      <c r="C155" s="519"/>
      <c r="D155" s="519"/>
      <c r="E155" s="519"/>
      <c r="F155" s="37"/>
    </row>
    <row r="156" spans="1:6">
      <c r="A156" s="30"/>
      <c r="B156" s="516"/>
      <c r="C156" s="519"/>
      <c r="D156" s="519"/>
      <c r="E156" s="519"/>
      <c r="F156" s="37"/>
    </row>
    <row r="157" spans="1:6">
      <c r="A157" s="30"/>
      <c r="B157" s="516"/>
      <c r="C157" s="519"/>
      <c r="D157" s="519"/>
      <c r="E157" s="519"/>
      <c r="F157" s="37"/>
    </row>
    <row r="158" spans="1:6">
      <c r="A158" s="30"/>
      <c r="B158" s="516"/>
      <c r="C158" s="519"/>
      <c r="D158" s="519"/>
      <c r="E158" s="519"/>
      <c r="F158" s="37"/>
    </row>
    <row r="159" spans="1:6">
      <c r="A159" s="30"/>
      <c r="B159" s="516"/>
      <c r="C159" s="533"/>
      <c r="D159" s="533"/>
      <c r="E159" s="533"/>
      <c r="F159" s="37"/>
    </row>
    <row r="160" spans="1:6">
      <c r="A160" s="30"/>
      <c r="B160" s="513"/>
      <c r="C160" s="513"/>
      <c r="D160" s="513"/>
      <c r="E160" s="513"/>
      <c r="F160" s="37"/>
    </row>
    <row r="161" spans="1:6">
      <c r="A161" s="30"/>
      <c r="B161" s="514"/>
      <c r="C161" s="515"/>
      <c r="D161" s="515"/>
      <c r="E161" s="515"/>
      <c r="F161" s="37"/>
    </row>
    <row r="162" spans="1:6">
      <c r="A162" s="30"/>
      <c r="B162" s="538"/>
      <c r="C162" s="538"/>
      <c r="D162" s="538"/>
      <c r="E162" s="538"/>
      <c r="F162" s="37"/>
    </row>
    <row r="163" spans="1:6" ht="12.75" customHeight="1">
      <c r="A163" s="30"/>
      <c r="B163" s="516"/>
      <c r="C163" s="519"/>
      <c r="D163" s="519"/>
      <c r="E163" s="519"/>
      <c r="F163" s="37"/>
    </row>
    <row r="164" spans="1:6" ht="12.75" customHeight="1">
      <c r="A164" s="30"/>
      <c r="B164" s="516"/>
      <c r="C164" s="519"/>
      <c r="D164" s="519"/>
      <c r="E164" s="519"/>
      <c r="F164" s="37"/>
    </row>
    <row r="165" spans="1:6" ht="12.75" customHeight="1">
      <c r="A165" s="30"/>
      <c r="B165" s="516"/>
      <c r="C165" s="519"/>
      <c r="D165" s="519"/>
      <c r="E165" s="519"/>
      <c r="F165" s="37"/>
    </row>
    <row r="166" spans="1:6" ht="12.75" customHeight="1">
      <c r="A166" s="30"/>
      <c r="B166" s="516"/>
      <c r="C166" s="519"/>
      <c r="D166" s="519"/>
      <c r="E166" s="519"/>
      <c r="F166" s="37"/>
    </row>
    <row r="167" spans="1:6" ht="12.75" customHeight="1">
      <c r="A167" s="30"/>
      <c r="B167" s="516"/>
      <c r="C167" s="519"/>
      <c r="D167" s="519"/>
      <c r="E167" s="519"/>
      <c r="F167" s="37"/>
    </row>
    <row r="168" spans="1:6">
      <c r="A168" s="30"/>
      <c r="B168" s="516"/>
      <c r="C168" s="519"/>
      <c r="D168" s="519"/>
      <c r="E168" s="519"/>
      <c r="F168" s="37"/>
    </row>
    <row r="169" spans="1:6">
      <c r="A169" s="30"/>
      <c r="B169" s="516"/>
      <c r="C169" s="519"/>
      <c r="D169" s="519"/>
      <c r="E169" s="519"/>
      <c r="F169" s="37"/>
    </row>
    <row r="170" spans="1:6">
      <c r="A170" s="30"/>
      <c r="B170" s="516"/>
      <c r="C170" s="519"/>
      <c r="D170" s="519"/>
      <c r="E170" s="519"/>
      <c r="F170" s="37"/>
    </row>
    <row r="171" spans="1:6">
      <c r="A171" s="30"/>
      <c r="B171" s="538"/>
      <c r="C171" s="538"/>
      <c r="D171" s="538"/>
      <c r="E171" s="538"/>
      <c r="F171" s="37"/>
    </row>
    <row r="172" spans="1:6">
      <c r="A172" s="30"/>
      <c r="B172" s="516"/>
      <c r="C172" s="519"/>
      <c r="D172" s="519"/>
      <c r="E172" s="519"/>
      <c r="F172" s="37"/>
    </row>
    <row r="173" spans="1:6">
      <c r="A173" s="30"/>
      <c r="B173" s="516"/>
      <c r="C173" s="519"/>
      <c r="D173" s="519"/>
      <c r="E173" s="519"/>
      <c r="F173" s="37"/>
    </row>
    <row r="174" spans="1:6">
      <c r="A174" s="30"/>
      <c r="B174" s="516"/>
      <c r="C174" s="519"/>
      <c r="D174" s="519"/>
      <c r="E174" s="519"/>
      <c r="F174" s="37"/>
    </row>
    <row r="175" spans="1:6">
      <c r="A175" s="30"/>
      <c r="B175" s="516"/>
      <c r="C175" s="519"/>
      <c r="D175" s="519"/>
      <c r="E175" s="519"/>
      <c r="F175" s="37"/>
    </row>
    <row r="176" spans="1:6">
      <c r="A176" s="30"/>
      <c r="B176" s="516"/>
      <c r="C176" s="519"/>
      <c r="D176" s="519"/>
      <c r="E176" s="519"/>
      <c r="F176" s="37"/>
    </row>
    <row r="177" spans="1:6">
      <c r="A177" s="30"/>
      <c r="B177" s="516"/>
      <c r="C177" s="519"/>
      <c r="D177" s="519"/>
      <c r="E177" s="519"/>
      <c r="F177" s="37"/>
    </row>
    <row r="178" spans="1:6">
      <c r="A178" s="30"/>
      <c r="B178" s="516"/>
      <c r="C178" s="519"/>
      <c r="D178" s="519"/>
      <c r="E178" s="519"/>
      <c r="F178" s="37"/>
    </row>
    <row r="179" spans="1:6">
      <c r="A179" s="30"/>
      <c r="B179" s="516"/>
      <c r="C179" s="519"/>
      <c r="D179" s="519"/>
      <c r="E179" s="519"/>
      <c r="F179" s="37"/>
    </row>
    <row r="180" spans="1:6">
      <c r="A180" s="30"/>
      <c r="B180" s="516"/>
      <c r="C180" s="519"/>
      <c r="D180" s="519"/>
      <c r="E180" s="519"/>
      <c r="F180" s="37"/>
    </row>
    <row r="181" spans="1:6">
      <c r="A181" s="30"/>
      <c r="B181" s="516"/>
      <c r="C181" s="519"/>
      <c r="D181" s="519"/>
      <c r="E181" s="519"/>
      <c r="F181" s="37"/>
    </row>
    <row r="182" spans="1:6">
      <c r="A182" s="30"/>
      <c r="B182" s="516"/>
      <c r="C182" s="519"/>
      <c r="D182" s="519"/>
      <c r="E182" s="519"/>
      <c r="F182" s="37"/>
    </row>
    <row r="183" spans="1:6">
      <c r="A183" s="30"/>
      <c r="B183" s="516"/>
      <c r="C183" s="519"/>
      <c r="D183" s="519"/>
      <c r="E183" s="519"/>
      <c r="F183" s="37"/>
    </row>
    <row r="184" spans="1:6">
      <c r="A184" s="30"/>
      <c r="B184" s="516"/>
      <c r="C184" s="519"/>
      <c r="D184" s="519"/>
      <c r="E184" s="519"/>
      <c r="F184" s="37"/>
    </row>
    <row r="185" spans="1:6">
      <c r="A185" s="30"/>
      <c r="B185" s="516"/>
      <c r="C185" s="519"/>
      <c r="D185" s="519"/>
      <c r="E185" s="519"/>
      <c r="F185" s="37"/>
    </row>
    <row r="186" spans="1:6">
      <c r="A186" s="30"/>
      <c r="B186" s="516"/>
      <c r="C186" s="533"/>
      <c r="D186" s="533"/>
      <c r="E186" s="533"/>
      <c r="F186" s="37"/>
    </row>
    <row r="187" spans="1:6">
      <c r="A187" s="30"/>
      <c r="B187" s="513"/>
      <c r="C187" s="513"/>
      <c r="D187" s="513"/>
      <c r="E187" s="513"/>
      <c r="F187" s="37"/>
    </row>
    <row r="188" spans="1:6">
      <c r="A188" s="30"/>
      <c r="B188" s="514"/>
      <c r="C188" s="515"/>
      <c r="D188" s="515"/>
      <c r="E188" s="515"/>
      <c r="F188" s="37"/>
    </row>
    <row r="189" spans="1:6">
      <c r="A189" s="30"/>
      <c r="B189" s="538"/>
      <c r="C189" s="538"/>
      <c r="D189" s="538"/>
      <c r="E189" s="538"/>
      <c r="F189" s="37"/>
    </row>
    <row r="190" spans="1:6" ht="12.75" customHeight="1">
      <c r="A190" s="30"/>
      <c r="B190" s="516"/>
      <c r="C190" s="519"/>
      <c r="D190" s="519"/>
      <c r="E190" s="519"/>
      <c r="F190" s="37"/>
    </row>
    <row r="191" spans="1:6" ht="12.75" customHeight="1">
      <c r="A191" s="30"/>
      <c r="B191" s="516"/>
      <c r="C191" s="519"/>
      <c r="D191" s="519"/>
      <c r="E191" s="519"/>
      <c r="F191" s="37"/>
    </row>
    <row r="192" spans="1:6" ht="12.75" customHeight="1">
      <c r="A192" s="30"/>
      <c r="B192" s="516"/>
      <c r="C192" s="519"/>
      <c r="D192" s="519"/>
      <c r="E192" s="519"/>
      <c r="F192" s="37"/>
    </row>
    <row r="193" spans="1:6" ht="12.75" customHeight="1">
      <c r="A193" s="30"/>
      <c r="B193" s="516"/>
      <c r="C193" s="519"/>
      <c r="D193" s="519"/>
      <c r="E193" s="519"/>
      <c r="F193" s="37"/>
    </row>
    <row r="194" spans="1:6" ht="12.75" customHeight="1">
      <c r="A194" s="30"/>
      <c r="B194" s="516"/>
      <c r="C194" s="519"/>
      <c r="D194" s="519"/>
      <c r="E194" s="519"/>
      <c r="F194" s="37"/>
    </row>
    <row r="195" spans="1:6">
      <c r="A195" s="30"/>
      <c r="B195" s="516"/>
      <c r="C195" s="519"/>
      <c r="D195" s="519"/>
      <c r="E195" s="519"/>
      <c r="F195" s="37"/>
    </row>
    <row r="196" spans="1:6">
      <c r="A196" s="30"/>
      <c r="B196" s="516"/>
      <c r="C196" s="519"/>
      <c r="D196" s="519"/>
      <c r="E196" s="519"/>
      <c r="F196" s="37"/>
    </row>
    <row r="197" spans="1:6">
      <c r="A197" s="30"/>
      <c r="B197" s="516"/>
      <c r="C197" s="519"/>
      <c r="D197" s="519"/>
      <c r="E197" s="519"/>
      <c r="F197" s="37"/>
    </row>
    <row r="198" spans="1:6">
      <c r="A198" s="30"/>
      <c r="B198" s="538"/>
      <c r="C198" s="538"/>
      <c r="D198" s="538"/>
      <c r="E198" s="538"/>
      <c r="F198" s="37"/>
    </row>
    <row r="199" spans="1:6">
      <c r="A199" s="30"/>
      <c r="B199" s="516"/>
      <c r="C199" s="519"/>
      <c r="D199" s="519"/>
      <c r="E199" s="519"/>
      <c r="F199" s="37"/>
    </row>
    <row r="200" spans="1:6">
      <c r="A200" s="30"/>
      <c r="B200" s="516"/>
      <c r="C200" s="519"/>
      <c r="D200" s="519"/>
      <c r="E200" s="519"/>
      <c r="F200" s="37"/>
    </row>
    <row r="201" spans="1:6">
      <c r="A201" s="30"/>
      <c r="B201" s="516"/>
      <c r="C201" s="519"/>
      <c r="D201" s="519"/>
      <c r="E201" s="519"/>
      <c r="F201" s="37"/>
    </row>
    <row r="202" spans="1:6">
      <c r="A202" s="30"/>
      <c r="B202" s="516"/>
      <c r="C202" s="519"/>
      <c r="D202" s="519"/>
      <c r="E202" s="519"/>
      <c r="F202" s="37"/>
    </row>
    <row r="203" spans="1:6">
      <c r="A203" s="30"/>
      <c r="B203" s="516"/>
      <c r="C203" s="519"/>
      <c r="D203" s="519"/>
      <c r="E203" s="519"/>
      <c r="F203" s="37"/>
    </row>
    <row r="204" spans="1:6">
      <c r="A204" s="30"/>
      <c r="B204" s="516"/>
      <c r="C204" s="519"/>
      <c r="D204" s="519"/>
      <c r="E204" s="519"/>
      <c r="F204" s="37"/>
    </row>
    <row r="205" spans="1:6">
      <c r="A205" s="30"/>
      <c r="B205" s="516"/>
      <c r="C205" s="519"/>
      <c r="D205" s="519"/>
      <c r="E205" s="519"/>
      <c r="F205" s="37"/>
    </row>
    <row r="206" spans="1:6">
      <c r="A206" s="30"/>
      <c r="B206" s="516"/>
      <c r="C206" s="519"/>
      <c r="D206" s="519"/>
      <c r="E206" s="519"/>
      <c r="F206" s="37"/>
    </row>
    <row r="207" spans="1:6">
      <c r="A207" s="30"/>
      <c r="B207" s="516"/>
      <c r="C207" s="519"/>
      <c r="D207" s="519"/>
      <c r="E207" s="519"/>
      <c r="F207" s="37"/>
    </row>
    <row r="208" spans="1:6">
      <c r="A208" s="30"/>
      <c r="B208" s="516"/>
      <c r="C208" s="519"/>
      <c r="D208" s="519"/>
      <c r="E208" s="519"/>
      <c r="F208" s="37"/>
    </row>
    <row r="209" spans="1:9">
      <c r="A209" s="30"/>
      <c r="B209" s="516"/>
      <c r="C209" s="519"/>
      <c r="D209" s="519"/>
      <c r="E209" s="519"/>
      <c r="F209" s="37"/>
    </row>
    <row r="210" spans="1:9">
      <c r="A210" s="30"/>
      <c r="B210" s="516"/>
      <c r="C210" s="519"/>
      <c r="D210" s="519"/>
      <c r="E210" s="519"/>
      <c r="F210" s="37"/>
    </row>
    <row r="211" spans="1:9">
      <c r="A211" s="30"/>
      <c r="B211" s="516"/>
      <c r="C211" s="519"/>
      <c r="D211" s="519"/>
      <c r="E211" s="519"/>
      <c r="F211" s="37"/>
    </row>
    <row r="212" spans="1:9">
      <c r="A212" s="30"/>
      <c r="B212" s="516"/>
      <c r="C212" s="519"/>
      <c r="D212" s="519"/>
      <c r="E212" s="519"/>
      <c r="F212" s="37"/>
    </row>
    <row r="213" spans="1:9">
      <c r="A213" s="30"/>
      <c r="B213" s="516"/>
      <c r="C213" s="533"/>
      <c r="D213" s="533"/>
      <c r="E213" s="533"/>
      <c r="F213" s="37"/>
    </row>
    <row r="214" spans="1:9">
      <c r="A214" s="30"/>
      <c r="B214" s="513"/>
      <c r="C214" s="513"/>
      <c r="D214" s="513"/>
      <c r="E214" s="513"/>
      <c r="F214" s="37"/>
    </row>
    <row r="215" spans="1:9" ht="12.75" customHeight="1">
      <c r="A215" s="29"/>
      <c r="B215" s="514"/>
      <c r="C215" s="515"/>
      <c r="D215" s="515"/>
      <c r="E215" s="515"/>
      <c r="F215" s="37"/>
    </row>
    <row r="216" spans="1:9" ht="12.75" customHeight="1">
      <c r="A216" s="30"/>
      <c r="B216" s="516"/>
      <c r="C216" s="517"/>
      <c r="D216" s="517"/>
      <c r="E216" s="517"/>
      <c r="F216" s="129"/>
      <c r="G216" s="129"/>
      <c r="H216" s="129"/>
      <c r="I216" s="129"/>
    </row>
    <row r="217" spans="1:9" ht="12.75" customHeight="1">
      <c r="A217" s="30"/>
      <c r="B217" s="516"/>
      <c r="C217" s="517"/>
      <c r="D217" s="517"/>
      <c r="E217" s="517"/>
      <c r="H217" s="129"/>
      <c r="I217" s="129"/>
    </row>
    <row r="218" spans="1:9">
      <c r="A218" s="30"/>
      <c r="B218" s="518"/>
      <c r="C218" s="517"/>
      <c r="D218" s="517"/>
      <c r="E218" s="517"/>
      <c r="H218" s="129"/>
      <c r="I218" s="129"/>
    </row>
    <row r="219" spans="1:9" ht="12.75" customHeight="1">
      <c r="A219" s="30"/>
      <c r="B219" s="516"/>
      <c r="C219" s="519"/>
      <c r="D219" s="519"/>
      <c r="E219" s="519"/>
      <c r="H219" s="129"/>
      <c r="I219" s="129"/>
    </row>
    <row r="220" spans="1:9" ht="13.5" customHeight="1">
      <c r="A220" s="30"/>
      <c r="B220" s="512"/>
      <c r="C220" s="330"/>
      <c r="D220" s="520"/>
      <c r="E220" s="330"/>
      <c r="H220" s="129"/>
      <c r="I220" s="129"/>
    </row>
    <row r="221" spans="1:9" ht="12.75" customHeight="1">
      <c r="A221" s="30"/>
      <c r="B221" s="521"/>
      <c r="C221" s="330"/>
      <c r="D221" s="330"/>
      <c r="E221" s="330"/>
      <c r="F221" s="329"/>
    </row>
    <row r="222" spans="1:9" ht="12.75" customHeight="1">
      <c r="A222" s="30"/>
      <c r="B222" s="522"/>
      <c r="C222" s="523"/>
      <c r="D222" s="523"/>
      <c r="E222" s="523"/>
      <c r="F222" s="330"/>
    </row>
    <row r="223" spans="1:9" ht="12.75" customHeight="1">
      <c r="A223" s="30"/>
      <c r="B223" s="330"/>
      <c r="C223" s="524"/>
      <c r="D223" s="524"/>
      <c r="E223" s="524"/>
      <c r="F223" s="329"/>
    </row>
    <row r="224" spans="1:9" ht="20.25" customHeight="1">
      <c r="A224" s="30"/>
      <c r="B224" s="525"/>
      <c r="C224" s="525"/>
      <c r="D224" s="526"/>
      <c r="E224" s="331"/>
      <c r="F224" s="331"/>
    </row>
    <row r="225" spans="1:6" ht="20.25" customHeight="1">
      <c r="A225" s="30"/>
      <c r="B225" s="331"/>
      <c r="C225" s="331"/>
      <c r="D225" s="526"/>
      <c r="E225" s="331"/>
      <c r="F225" s="331"/>
    </row>
    <row r="226" spans="1:6">
      <c r="A226" s="30"/>
      <c r="B226" s="527"/>
      <c r="C226" s="333"/>
      <c r="D226" s="524"/>
      <c r="E226" s="332"/>
      <c r="F226" s="332"/>
    </row>
    <row r="227" spans="1:6" ht="20.25" customHeight="1">
      <c r="A227" s="30"/>
      <c r="B227" s="333"/>
      <c r="C227" s="527"/>
      <c r="D227" s="524"/>
      <c r="E227" s="333"/>
      <c r="F227" s="333"/>
    </row>
    <row r="228" spans="1:6" ht="30.75" customHeight="1">
      <c r="A228" s="30"/>
      <c r="B228" s="527"/>
      <c r="C228" s="527"/>
      <c r="D228" s="524"/>
      <c r="E228" s="333"/>
      <c r="F228" s="333"/>
    </row>
    <row r="229" spans="1:6" ht="12.75" customHeight="1">
      <c r="A229" s="30"/>
      <c r="B229" s="512"/>
      <c r="C229" s="330"/>
      <c r="D229" s="528"/>
      <c r="E229" s="330"/>
      <c r="F229" s="37"/>
    </row>
    <row r="230" spans="1:6" ht="12.75" customHeight="1">
      <c r="A230" s="30"/>
      <c r="B230" s="512"/>
      <c r="C230" s="330"/>
      <c r="D230" s="528"/>
      <c r="E230" s="330"/>
      <c r="F230" s="37"/>
    </row>
    <row r="231" spans="1:6" ht="12.75" customHeight="1">
      <c r="A231" s="30"/>
      <c r="B231" s="512"/>
      <c r="C231" s="330"/>
      <c r="D231" s="528"/>
      <c r="E231" s="330"/>
      <c r="F231" s="37"/>
    </row>
    <row r="232" spans="1:6" ht="12.75" customHeight="1">
      <c r="A232" s="30"/>
      <c r="B232" s="512"/>
      <c r="C232" s="330"/>
      <c r="D232" s="330"/>
      <c r="E232" s="330"/>
      <c r="F232" s="37"/>
    </row>
    <row r="233" spans="1:6" ht="27.75" customHeight="1">
      <c r="A233" s="30"/>
      <c r="B233" s="534"/>
      <c r="C233" s="534"/>
      <c r="D233" s="330"/>
      <c r="E233" s="330"/>
      <c r="F233" s="37"/>
    </row>
    <row r="234" spans="1:6" ht="12.75" customHeight="1">
      <c r="A234" s="30"/>
      <c r="B234" s="512"/>
      <c r="C234" s="330"/>
      <c r="D234" s="330"/>
      <c r="E234" s="330"/>
      <c r="F234" s="37"/>
    </row>
    <row r="235" spans="1:6" ht="12.75" customHeight="1">
      <c r="A235" s="30"/>
      <c r="B235" s="512"/>
      <c r="C235" s="330"/>
      <c r="D235" s="330"/>
      <c r="E235" s="330"/>
      <c r="F235" s="37"/>
    </row>
    <row r="236" spans="1:6" ht="12.75" customHeight="1">
      <c r="A236" s="30"/>
      <c r="B236" s="534"/>
      <c r="C236" s="534"/>
      <c r="D236" s="539"/>
      <c r="E236" s="330"/>
      <c r="F236" s="37"/>
    </row>
    <row r="237" spans="1:6" s="32" customFormat="1" ht="12.75" customHeight="1">
      <c r="A237" s="30"/>
      <c r="B237" s="512"/>
      <c r="C237" s="512"/>
      <c r="D237" s="330"/>
      <c r="E237" s="330"/>
      <c r="F237" s="38"/>
    </row>
    <row r="238" spans="1:6" ht="18.75" customHeight="1">
      <c r="A238" s="30"/>
      <c r="B238" s="512"/>
      <c r="C238" s="512"/>
      <c r="D238" s="330"/>
      <c r="E238" s="330"/>
      <c r="F238" s="37"/>
    </row>
    <row r="239" spans="1:6">
      <c r="A239" s="30"/>
      <c r="B239" s="512"/>
      <c r="C239" s="512"/>
      <c r="D239" s="330"/>
      <c r="E239" s="330"/>
      <c r="F239" s="37"/>
    </row>
    <row r="240" spans="1:6" ht="17.25" customHeight="1">
      <c r="A240" s="30"/>
      <c r="B240" s="512"/>
      <c r="C240" s="512"/>
      <c r="D240" s="330"/>
      <c r="E240" s="330"/>
      <c r="F240" s="37"/>
    </row>
    <row r="241" spans="1:6" ht="17.25" customHeight="1">
      <c r="A241" s="30"/>
      <c r="B241" s="534"/>
      <c r="C241" s="534"/>
      <c r="D241" s="539"/>
      <c r="E241" s="330"/>
      <c r="F241" s="37"/>
    </row>
    <row r="242" spans="1:6" ht="17.25" customHeight="1">
      <c r="A242" s="30"/>
      <c r="B242" s="512"/>
      <c r="C242" s="512"/>
      <c r="D242" s="330"/>
      <c r="E242" s="330"/>
      <c r="F242" s="37"/>
    </row>
    <row r="243" spans="1:6" ht="23.25" customHeight="1">
      <c r="A243" s="30"/>
      <c r="B243" s="512"/>
      <c r="C243" s="512"/>
      <c r="D243" s="330"/>
      <c r="E243" s="330"/>
      <c r="F243" s="37"/>
    </row>
    <row r="244" spans="1:6">
      <c r="A244" s="30"/>
      <c r="B244" s="535"/>
      <c r="C244" s="330"/>
      <c r="D244" s="330"/>
      <c r="E244" s="330"/>
      <c r="F244" s="37"/>
    </row>
    <row r="245" spans="1:6">
      <c r="A245" s="30"/>
      <c r="B245" s="535"/>
      <c r="C245" s="330"/>
      <c r="D245" s="330"/>
      <c r="E245" s="330"/>
      <c r="F245" s="37"/>
    </row>
    <row r="246" spans="1:6" ht="13.5">
      <c r="A246" s="30"/>
      <c r="B246" s="540"/>
      <c r="C246" s="330"/>
      <c r="D246" s="330"/>
      <c r="E246" s="330"/>
      <c r="F246" s="37"/>
    </row>
    <row r="247" spans="1:6" ht="13.5">
      <c r="A247" s="30"/>
      <c r="B247" s="540"/>
      <c r="C247" s="330"/>
      <c r="D247" s="330"/>
      <c r="E247" s="330"/>
      <c r="F247" s="37"/>
    </row>
    <row r="248" spans="1:6" ht="18.75" customHeight="1">
      <c r="A248" s="29"/>
      <c r="B248" s="534"/>
      <c r="C248" s="534"/>
      <c r="D248" s="330"/>
      <c r="E248" s="330"/>
      <c r="F248" s="37"/>
    </row>
    <row r="249" spans="1:6" ht="18.75" customHeight="1">
      <c r="A249" s="30"/>
      <c r="B249" s="534"/>
      <c r="C249" s="534"/>
      <c r="D249" s="330"/>
      <c r="E249" s="330"/>
      <c r="F249" s="37"/>
    </row>
    <row r="250" spans="1:6" ht="18.75" customHeight="1">
      <c r="A250" s="30"/>
      <c r="B250" s="534"/>
      <c r="C250" s="534"/>
      <c r="D250" s="330"/>
      <c r="E250" s="330"/>
      <c r="F250" s="37"/>
    </row>
    <row r="251" spans="1:6">
      <c r="A251" s="30"/>
      <c r="B251" s="534"/>
      <c r="C251" s="534"/>
      <c r="D251" s="539"/>
      <c r="E251" s="330"/>
      <c r="F251" s="37"/>
    </row>
    <row r="252" spans="1:6" ht="16.5" customHeight="1">
      <c r="A252" s="30"/>
      <c r="B252" s="536"/>
      <c r="C252" s="330"/>
      <c r="D252" s="330"/>
      <c r="E252" s="330"/>
      <c r="F252" s="37"/>
    </row>
    <row r="253" spans="1:6" ht="18.75" customHeight="1">
      <c r="A253" s="30"/>
      <c r="B253" s="540"/>
      <c r="C253" s="330"/>
      <c r="D253" s="330"/>
      <c r="E253" s="330"/>
      <c r="F253" s="37"/>
    </row>
    <row r="254" spans="1:6" ht="18.75" customHeight="1">
      <c r="A254" s="30"/>
      <c r="B254" s="540"/>
      <c r="C254" s="330"/>
      <c r="D254" s="330"/>
      <c r="E254" s="330"/>
      <c r="F254" s="37"/>
    </row>
    <row r="255" spans="1:6" ht="18.75" customHeight="1">
      <c r="A255" s="30"/>
      <c r="B255" s="541"/>
      <c r="C255" s="330"/>
      <c r="D255" s="330"/>
      <c r="E255" s="330"/>
      <c r="F255" s="37"/>
    </row>
    <row r="256" spans="1:6" ht="18.75" customHeight="1">
      <c r="A256" s="30"/>
      <c r="B256" s="542"/>
      <c r="C256" s="330"/>
      <c r="D256" s="330"/>
      <c r="E256" s="539"/>
      <c r="F256" s="37"/>
    </row>
    <row r="257" spans="1:6" ht="18.75" customHeight="1">
      <c r="A257" s="30"/>
      <c r="B257" s="540"/>
      <c r="C257" s="330"/>
      <c r="D257" s="330"/>
      <c r="E257" s="330"/>
      <c r="F257" s="37"/>
    </row>
    <row r="258" spans="1:6" ht="18.75" customHeight="1">
      <c r="A258" s="30"/>
      <c r="B258" s="541"/>
      <c r="C258" s="330"/>
      <c r="D258" s="330"/>
      <c r="E258" s="330"/>
      <c r="F258" s="37"/>
    </row>
    <row r="259" spans="1:6" ht="18.75" customHeight="1">
      <c r="A259" s="30"/>
      <c r="B259" s="543"/>
      <c r="C259" s="330"/>
      <c r="D259" s="330"/>
      <c r="E259" s="330"/>
      <c r="F259" s="37"/>
    </row>
    <row r="260" spans="1:6" ht="18.75" customHeight="1">
      <c r="A260" s="30"/>
      <c r="B260" s="544"/>
      <c r="C260" s="330"/>
      <c r="D260" s="539"/>
      <c r="E260" s="330"/>
      <c r="F260" s="37"/>
    </row>
    <row r="261" spans="1:6" ht="18.75" customHeight="1">
      <c r="A261" s="30"/>
      <c r="B261" s="544"/>
      <c r="C261" s="330"/>
      <c r="D261" s="545"/>
      <c r="E261" s="545"/>
      <c r="F261" s="37"/>
    </row>
    <row r="262" spans="1:6" ht="18.75" customHeight="1">
      <c r="A262" s="30"/>
      <c r="B262" s="544"/>
      <c r="C262" s="330"/>
      <c r="D262" s="539"/>
      <c r="E262" s="330"/>
      <c r="F262" s="37"/>
    </row>
    <row r="263" spans="1:6" ht="18.75" customHeight="1">
      <c r="A263" s="30"/>
      <c r="B263" s="544"/>
      <c r="C263" s="330"/>
      <c r="D263" s="539"/>
      <c r="E263" s="330"/>
      <c r="F263" s="37"/>
    </row>
    <row r="264" spans="1:6" ht="18.75" customHeight="1">
      <c r="A264" s="30"/>
      <c r="B264" s="544"/>
      <c r="C264" s="330"/>
      <c r="D264" s="539"/>
      <c r="E264" s="330"/>
      <c r="F264" s="37"/>
    </row>
    <row r="265" spans="1:6" ht="18.75" customHeight="1">
      <c r="A265" s="30"/>
      <c r="B265" s="544"/>
      <c r="C265" s="330"/>
      <c r="D265" s="539"/>
      <c r="E265" s="330"/>
      <c r="F265" s="37"/>
    </row>
    <row r="266" spans="1:6" ht="18.75" customHeight="1">
      <c r="A266" s="30"/>
      <c r="B266" s="544"/>
      <c r="C266" s="330"/>
      <c r="D266" s="539"/>
      <c r="E266" s="330"/>
      <c r="F266" s="37"/>
    </row>
    <row r="267" spans="1:6" ht="18.75" customHeight="1">
      <c r="A267" s="30"/>
      <c r="B267" s="544"/>
      <c r="C267" s="330"/>
      <c r="D267" s="539"/>
      <c r="E267" s="330"/>
      <c r="F267" s="37"/>
    </row>
    <row r="268" spans="1:6" ht="33.75" customHeight="1">
      <c r="A268" s="30"/>
      <c r="B268" s="544"/>
      <c r="C268" s="330"/>
      <c r="D268" s="539"/>
      <c r="E268" s="330"/>
      <c r="F268" s="37"/>
    </row>
    <row r="269" spans="1:6" ht="18.75" customHeight="1">
      <c r="A269" s="30"/>
      <c r="B269" s="544"/>
      <c r="C269" s="330"/>
      <c r="D269" s="539"/>
      <c r="E269" s="330"/>
      <c r="F269" s="37"/>
    </row>
    <row r="270" spans="1:6" ht="18.75" customHeight="1">
      <c r="A270" s="30"/>
      <c r="B270" s="544"/>
      <c r="C270" s="330"/>
      <c r="D270" s="539"/>
      <c r="E270" s="330"/>
      <c r="F270" s="37"/>
    </row>
    <row r="271" spans="1:6" ht="18.75" customHeight="1">
      <c r="A271" s="30"/>
      <c r="B271" s="544"/>
      <c r="C271" s="330"/>
      <c r="D271" s="539"/>
      <c r="E271" s="330"/>
      <c r="F271" s="37"/>
    </row>
    <row r="272" spans="1:6" ht="18.75" customHeight="1">
      <c r="A272" s="30"/>
      <c r="B272" s="544"/>
      <c r="C272" s="330"/>
      <c r="D272" s="539"/>
      <c r="E272" s="330"/>
      <c r="F272" s="37"/>
    </row>
    <row r="273" spans="1:6" ht="18.75" customHeight="1">
      <c r="A273" s="30"/>
      <c r="B273" s="544"/>
      <c r="C273" s="330"/>
      <c r="D273" s="539"/>
      <c r="E273" s="330"/>
      <c r="F273" s="37"/>
    </row>
    <row r="274" spans="1:6" ht="18.75" customHeight="1">
      <c r="A274" s="30"/>
      <c r="B274" s="544"/>
      <c r="C274" s="330"/>
      <c r="D274" s="539"/>
      <c r="E274" s="330"/>
      <c r="F274" s="37"/>
    </row>
    <row r="275" spans="1:6" ht="18.75" customHeight="1">
      <c r="A275" s="30"/>
      <c r="B275" s="544"/>
      <c r="C275" s="330"/>
      <c r="D275" s="539"/>
      <c r="E275" s="330"/>
      <c r="F275" s="37"/>
    </row>
    <row r="276" spans="1:6" ht="18.75" customHeight="1">
      <c r="A276" s="30"/>
      <c r="B276" s="544"/>
      <c r="C276" s="330"/>
      <c r="D276" s="522"/>
      <c r="E276" s="522"/>
      <c r="F276" s="37"/>
    </row>
    <row r="277" spans="1:6" ht="18.75" customHeight="1">
      <c r="A277" s="30"/>
      <c r="B277" s="544"/>
      <c r="C277" s="330"/>
      <c r="D277" s="539"/>
      <c r="E277" s="330"/>
      <c r="F277" s="37"/>
    </row>
    <row r="278" spans="1:6" ht="18.75" customHeight="1">
      <c r="A278" s="30"/>
      <c r="B278" s="544"/>
      <c r="C278" s="330"/>
      <c r="D278" s="546"/>
      <c r="E278" s="330"/>
      <c r="F278" s="37"/>
    </row>
    <row r="279" spans="1:6" ht="18.75" customHeight="1">
      <c r="A279" s="30"/>
      <c r="B279" s="544"/>
      <c r="C279" s="330"/>
      <c r="D279" s="546"/>
      <c r="E279" s="330"/>
      <c r="F279" s="37"/>
    </row>
    <row r="280" spans="1:6" ht="18" customHeight="1">
      <c r="A280" s="30"/>
      <c r="B280" s="544"/>
      <c r="C280" s="330"/>
      <c r="D280" s="547"/>
      <c r="E280" s="330"/>
      <c r="F280" s="37"/>
    </row>
    <row r="281" spans="1:6" ht="18" customHeight="1">
      <c r="A281" s="30"/>
      <c r="B281" s="544"/>
      <c r="C281" s="330"/>
      <c r="D281" s="547"/>
      <c r="E281" s="330"/>
      <c r="F281" s="37"/>
    </row>
    <row r="282" spans="1:6" ht="18" customHeight="1">
      <c r="A282" s="30"/>
      <c r="B282" s="544"/>
      <c r="C282" s="330"/>
      <c r="D282" s="330"/>
      <c r="E282" s="330"/>
      <c r="F282" s="37"/>
    </row>
    <row r="283" spans="1:6" ht="18.75" customHeight="1">
      <c r="A283" s="30"/>
      <c r="B283" s="544"/>
      <c r="C283" s="330"/>
      <c r="D283" s="548"/>
      <c r="E283" s="539"/>
      <c r="F283" s="37"/>
    </row>
    <row r="284" spans="1:6" ht="26.25" customHeight="1">
      <c r="A284" s="30"/>
      <c r="B284" s="544"/>
      <c r="C284" s="330"/>
      <c r="D284" s="548"/>
      <c r="E284" s="539"/>
      <c r="F284" s="37"/>
    </row>
    <row r="285" spans="1:6" ht="18.75" customHeight="1">
      <c r="A285" s="30"/>
      <c r="B285" s="544"/>
      <c r="C285" s="330"/>
      <c r="D285" s="548"/>
      <c r="E285" s="539"/>
      <c r="F285" s="37"/>
    </row>
    <row r="286" spans="1:6" ht="18.75" customHeight="1">
      <c r="A286" s="30"/>
      <c r="B286" s="544"/>
      <c r="C286" s="330"/>
      <c r="D286" s="548"/>
      <c r="E286" s="539"/>
      <c r="F286" s="37"/>
    </row>
    <row r="287" spans="1:6" ht="18.75" customHeight="1">
      <c r="A287" s="30"/>
      <c r="B287" s="544"/>
      <c r="C287" s="330"/>
      <c r="D287" s="548"/>
      <c r="E287" s="539"/>
      <c r="F287" s="37"/>
    </row>
    <row r="288" spans="1:6" ht="15" customHeight="1">
      <c r="A288" s="30"/>
      <c r="B288" s="544"/>
      <c r="C288" s="330"/>
      <c r="D288" s="548"/>
      <c r="E288" s="539"/>
      <c r="F288" s="37"/>
    </row>
    <row r="289" spans="1:6" ht="15" customHeight="1">
      <c r="A289" s="30"/>
      <c r="B289" s="544"/>
      <c r="C289" s="330"/>
      <c r="D289" s="547"/>
      <c r="E289" s="330"/>
      <c r="F289" s="37"/>
    </row>
    <row r="290" spans="1:6" ht="15" customHeight="1">
      <c r="A290" s="30"/>
      <c r="B290" s="544"/>
      <c r="C290" s="330"/>
      <c r="D290" s="547"/>
      <c r="E290" s="330"/>
      <c r="F290" s="37"/>
    </row>
    <row r="291" spans="1:6">
      <c r="A291" s="38"/>
      <c r="B291" s="544"/>
      <c r="C291" s="330"/>
      <c r="D291" s="330"/>
      <c r="E291" s="330"/>
      <c r="F291" s="37"/>
    </row>
    <row r="292" spans="1:6">
      <c r="A292" s="32"/>
      <c r="B292" s="544"/>
      <c r="C292" s="330"/>
      <c r="D292" s="330"/>
      <c r="E292" s="549"/>
    </row>
    <row r="293" spans="1:6" ht="13.5">
      <c r="A293" s="39"/>
      <c r="B293" s="544"/>
      <c r="C293" s="330"/>
      <c r="D293" s="330"/>
      <c r="E293" s="330"/>
    </row>
    <row r="294" spans="1:6">
      <c r="A294" s="32"/>
      <c r="B294" s="544"/>
      <c r="C294" s="330"/>
      <c r="D294" s="547"/>
      <c r="E294" s="330"/>
    </row>
    <row r="295" spans="1:6" ht="13.5">
      <c r="A295" s="39"/>
      <c r="B295" s="550"/>
      <c r="C295" s="330"/>
      <c r="D295" s="330"/>
      <c r="E295" s="330"/>
    </row>
    <row r="296" spans="1:6" ht="13.5">
      <c r="A296" s="32"/>
      <c r="B296" s="541"/>
      <c r="C296" s="330"/>
      <c r="D296" s="330"/>
      <c r="E296" s="330"/>
    </row>
    <row r="297" spans="1:6" ht="30.75" customHeight="1">
      <c r="A297" s="32"/>
      <c r="B297" s="541"/>
      <c r="C297" s="330"/>
      <c r="D297" s="330"/>
      <c r="E297" s="330"/>
    </row>
    <row r="298" spans="1:6" ht="13.5">
      <c r="A298" s="32"/>
      <c r="B298" s="541"/>
      <c r="C298" s="330"/>
      <c r="D298" s="330"/>
      <c r="E298" s="330"/>
    </row>
    <row r="299" spans="1:6">
      <c r="A299" s="32"/>
      <c r="B299" s="329"/>
      <c r="C299" s="329"/>
      <c r="D299" s="551"/>
      <c r="E299" s="551"/>
    </row>
    <row r="300" spans="1:6">
      <c r="A300" s="32"/>
      <c r="B300" s="330"/>
      <c r="C300" s="330"/>
      <c r="D300" s="330"/>
      <c r="E300" s="330"/>
    </row>
    <row r="301" spans="1:6" ht="49.5" customHeight="1">
      <c r="A301" s="32"/>
      <c r="B301" s="330"/>
      <c r="C301" s="330"/>
      <c r="D301" s="330"/>
      <c r="E301" s="330"/>
    </row>
    <row r="302" spans="1:6">
      <c r="A302" s="32"/>
      <c r="B302" s="330"/>
      <c r="C302" s="330"/>
      <c r="D302" s="330"/>
      <c r="E302" s="330"/>
    </row>
    <row r="303" spans="1:6">
      <c r="A303" s="32"/>
      <c r="B303" s="330"/>
      <c r="C303" s="330"/>
      <c r="D303" s="330"/>
      <c r="E303" s="330"/>
    </row>
    <row r="304" spans="1:6" ht="13.5">
      <c r="A304" s="32"/>
      <c r="B304" s="521"/>
      <c r="C304" s="330"/>
      <c r="D304" s="330"/>
      <c r="E304" s="330"/>
    </row>
    <row r="305" spans="1:5" ht="78.75" customHeight="1">
      <c r="A305" s="32"/>
      <c r="B305" s="552"/>
      <c r="C305" s="552"/>
      <c r="D305" s="552"/>
      <c r="E305" s="552"/>
    </row>
    <row r="306" spans="1:5">
      <c r="A306" s="32"/>
      <c r="B306" s="553"/>
      <c r="C306" s="553"/>
      <c r="D306" s="553"/>
      <c r="E306" s="553"/>
    </row>
    <row r="307" spans="1:5">
      <c r="A307" s="32"/>
      <c r="B307" s="554"/>
      <c r="C307" s="555"/>
      <c r="D307" s="555"/>
      <c r="E307" s="555"/>
    </row>
    <row r="308" spans="1:5">
      <c r="A308" s="32"/>
      <c r="B308" s="556"/>
      <c r="C308" s="553"/>
      <c r="D308" s="553"/>
      <c r="E308" s="553"/>
    </row>
    <row r="309" spans="1:5">
      <c r="A309" s="32"/>
      <c r="B309" s="557"/>
      <c r="C309" s="558"/>
      <c r="D309" s="558"/>
      <c r="E309" s="558"/>
    </row>
    <row r="310" spans="1:5" ht="58.5" customHeight="1">
      <c r="A310" s="32"/>
      <c r="B310" s="559"/>
      <c r="C310" s="553"/>
      <c r="D310" s="553"/>
      <c r="E310" s="553"/>
    </row>
    <row r="311" spans="1:5" ht="90" customHeight="1">
      <c r="A311" s="32"/>
      <c r="B311" s="554"/>
      <c r="C311" s="555"/>
      <c r="D311" s="555"/>
      <c r="E311" s="555"/>
    </row>
    <row r="312" spans="1:5">
      <c r="A312" s="32"/>
      <c r="B312" s="556"/>
      <c r="C312" s="553"/>
      <c r="D312" s="553"/>
      <c r="E312" s="553"/>
    </row>
    <row r="313" spans="1:5">
      <c r="A313" s="32"/>
      <c r="B313" s="557"/>
      <c r="C313" s="558"/>
      <c r="D313" s="558"/>
      <c r="E313" s="558"/>
    </row>
    <row r="314" spans="1:5">
      <c r="A314" s="32"/>
      <c r="B314" s="556"/>
      <c r="C314" s="553"/>
      <c r="D314" s="553"/>
      <c r="E314" s="553"/>
    </row>
    <row r="315" spans="1:5">
      <c r="A315" s="32"/>
      <c r="B315" s="556"/>
      <c r="C315" s="553"/>
      <c r="D315" s="553"/>
      <c r="E315" s="553"/>
    </row>
    <row r="316" spans="1:5">
      <c r="A316" s="32"/>
      <c r="B316" s="554"/>
      <c r="C316" s="555"/>
      <c r="D316" s="555"/>
      <c r="E316" s="555"/>
    </row>
    <row r="317" spans="1:5">
      <c r="A317" s="32"/>
      <c r="B317" s="553"/>
      <c r="C317" s="553"/>
      <c r="D317" s="553"/>
      <c r="E317" s="553"/>
    </row>
    <row r="318" spans="1:5">
      <c r="A318" s="32"/>
      <c r="B318" s="557"/>
      <c r="C318" s="558"/>
      <c r="D318" s="558"/>
      <c r="E318" s="558"/>
    </row>
    <row r="319" spans="1:5">
      <c r="A319" s="32"/>
      <c r="B319" s="557"/>
      <c r="C319" s="558"/>
      <c r="D319" s="558"/>
      <c r="E319" s="558"/>
    </row>
    <row r="320" spans="1:5">
      <c r="A320" s="32"/>
      <c r="B320" s="557"/>
      <c r="C320" s="560"/>
      <c r="D320" s="560"/>
      <c r="E320" s="560"/>
    </row>
    <row r="321" spans="1:5">
      <c r="A321" s="32"/>
      <c r="B321" s="561"/>
      <c r="C321" s="562"/>
      <c r="D321" s="562"/>
      <c r="E321" s="563"/>
    </row>
    <row r="322" spans="1:5">
      <c r="A322" s="32"/>
      <c r="B322" s="561"/>
      <c r="C322" s="562"/>
      <c r="D322" s="562"/>
      <c r="E322" s="563"/>
    </row>
    <row r="323" spans="1:5" ht="26.25" customHeight="1">
      <c r="A323" s="32"/>
      <c r="B323" s="561"/>
      <c r="C323" s="562"/>
      <c r="D323" s="562"/>
      <c r="E323" s="563"/>
    </row>
    <row r="324" spans="1:5">
      <c r="A324" s="32"/>
      <c r="B324" s="561"/>
      <c r="C324" s="562"/>
      <c r="D324" s="562"/>
      <c r="E324" s="563"/>
    </row>
    <row r="325" spans="1:5" ht="13.5">
      <c r="A325" s="39"/>
      <c r="B325" s="561"/>
      <c r="C325" s="562"/>
      <c r="D325" s="562"/>
      <c r="E325" s="563"/>
    </row>
    <row r="326" spans="1:5">
      <c r="A326" s="32"/>
      <c r="B326" s="561"/>
      <c r="C326" s="562"/>
      <c r="D326" s="562"/>
      <c r="E326" s="563"/>
    </row>
    <row r="327" spans="1:5">
      <c r="A327" s="41"/>
      <c r="B327" s="561"/>
      <c r="C327" s="562"/>
      <c r="D327" s="562"/>
      <c r="E327" s="564"/>
    </row>
    <row r="328" spans="1:5">
      <c r="A328" s="41"/>
      <c r="B328" s="561"/>
      <c r="C328" s="562"/>
      <c r="D328" s="562"/>
      <c r="E328" s="564"/>
    </row>
    <row r="329" spans="1:5">
      <c r="A329" s="41"/>
      <c r="B329" s="561"/>
      <c r="C329" s="562"/>
      <c r="D329" s="562"/>
      <c r="E329" s="564"/>
    </row>
    <row r="330" spans="1:5">
      <c r="A330" s="32"/>
      <c r="B330" s="561"/>
      <c r="C330" s="562"/>
      <c r="D330" s="562"/>
      <c r="E330" s="564"/>
    </row>
    <row r="331" spans="1:5">
      <c r="A331" s="32"/>
      <c r="B331" s="561"/>
      <c r="C331" s="565"/>
      <c r="D331" s="565"/>
      <c r="E331" s="565"/>
    </row>
    <row r="332" spans="1:5">
      <c r="A332" s="32"/>
      <c r="B332" s="330"/>
      <c r="C332" s="566"/>
      <c r="D332" s="330"/>
      <c r="E332" s="330"/>
    </row>
    <row r="333" spans="1:5">
      <c r="A333" s="32"/>
      <c r="B333" s="330"/>
      <c r="C333" s="330"/>
      <c r="D333" s="330"/>
      <c r="E333" s="330"/>
    </row>
    <row r="334" spans="1:5">
      <c r="A334" s="32"/>
      <c r="B334" s="32"/>
      <c r="C334" s="32"/>
      <c r="D334" s="32"/>
      <c r="E334" s="32"/>
    </row>
    <row r="335" spans="1:5">
      <c r="A335" s="32"/>
      <c r="B335" s="32"/>
      <c r="C335" s="32"/>
      <c r="D335" s="32"/>
      <c r="E335" s="32"/>
    </row>
    <row r="336" spans="1:5">
      <c r="A336" s="32"/>
      <c r="B336" s="32"/>
      <c r="C336" s="32"/>
      <c r="D336" s="32"/>
      <c r="E336" s="32"/>
    </row>
    <row r="337" spans="1:5">
      <c r="A337" s="32"/>
      <c r="B337" s="32"/>
      <c r="C337" s="32"/>
      <c r="D337" s="32"/>
      <c r="E337" s="32"/>
    </row>
    <row r="338" spans="1:5">
      <c r="A338" s="32"/>
      <c r="B338" s="413"/>
      <c r="C338" s="413"/>
      <c r="D338" s="32"/>
      <c r="E338" s="32"/>
    </row>
    <row r="339" spans="1:5">
      <c r="A339" s="32"/>
      <c r="B339" s="413"/>
      <c r="C339" s="413"/>
      <c r="D339" s="32"/>
      <c r="E339" s="32"/>
    </row>
    <row r="340" spans="1:5">
      <c r="A340" s="32"/>
      <c r="B340" s="413"/>
      <c r="C340" s="413"/>
      <c r="D340" s="32"/>
      <c r="E340" s="32"/>
    </row>
    <row r="341" spans="1:5">
      <c r="A341" s="32"/>
      <c r="B341" s="413"/>
      <c r="C341" s="413"/>
      <c r="D341" s="32"/>
      <c r="E341" s="32"/>
    </row>
    <row r="342" spans="1:5">
      <c r="A342" s="41"/>
      <c r="B342" s="413"/>
      <c r="C342" s="413"/>
      <c r="D342" s="32"/>
      <c r="E342" s="32"/>
    </row>
    <row r="343" spans="1:5" ht="15" customHeight="1">
      <c r="A343" s="41"/>
      <c r="B343" s="413"/>
      <c r="C343" s="413"/>
      <c r="D343" s="32"/>
      <c r="E343" s="32"/>
    </row>
    <row r="344" spans="1:5" ht="32.25" customHeight="1">
      <c r="A344" s="41"/>
      <c r="B344" s="413"/>
      <c r="C344" s="413"/>
      <c r="D344" s="32"/>
      <c r="E344" s="32"/>
    </row>
    <row r="345" spans="1:5">
      <c r="A345" s="32"/>
      <c r="B345" s="413"/>
      <c r="C345" s="413"/>
      <c r="D345" s="32"/>
      <c r="E345" s="32"/>
    </row>
    <row r="346" spans="1:5" ht="13.5">
      <c r="A346" s="39"/>
      <c r="B346" s="413"/>
      <c r="C346" s="413"/>
      <c r="D346" s="32"/>
      <c r="E346" s="32"/>
    </row>
    <row r="347" spans="1:5">
      <c r="A347" s="32"/>
      <c r="B347" s="413"/>
      <c r="C347" s="413"/>
      <c r="D347" s="32"/>
      <c r="E347" s="32"/>
    </row>
    <row r="348" spans="1:5" ht="32.25" customHeight="1">
      <c r="A348" s="41"/>
      <c r="B348" s="413"/>
      <c r="C348" s="413"/>
      <c r="D348" s="32"/>
      <c r="E348" s="32"/>
    </row>
    <row r="349" spans="1:5" ht="17.25" customHeight="1">
      <c r="A349" s="41"/>
      <c r="B349" s="413"/>
      <c r="C349" s="413"/>
      <c r="D349" s="32"/>
      <c r="E349" s="32"/>
    </row>
    <row r="350" spans="1:5" ht="18" customHeight="1">
      <c r="A350" s="41"/>
      <c r="B350" s="32"/>
      <c r="C350" s="17"/>
      <c r="D350" s="32"/>
      <c r="E350" s="32"/>
    </row>
    <row r="351" spans="1:5">
      <c r="A351" s="41"/>
      <c r="B351" s="414"/>
      <c r="C351" s="414"/>
      <c r="D351" s="414"/>
      <c r="E351" s="414"/>
    </row>
    <row r="352" spans="1:5">
      <c r="B352" s="414"/>
      <c r="C352" s="414"/>
      <c r="D352" s="414"/>
      <c r="E352" s="414"/>
    </row>
    <row r="353" spans="2:5">
      <c r="B353" s="32"/>
      <c r="C353" s="32"/>
      <c r="D353" s="32"/>
      <c r="E353" s="32"/>
    </row>
    <row r="354" spans="2:5">
      <c r="B354" s="32"/>
      <c r="C354" s="32"/>
      <c r="D354" s="32"/>
      <c r="E354" s="32"/>
    </row>
    <row r="355" spans="2:5">
      <c r="B355" s="32"/>
      <c r="C355" s="32"/>
      <c r="D355" s="32"/>
      <c r="E355" s="32"/>
    </row>
    <row r="356" spans="2:5">
      <c r="B356" s="415"/>
      <c r="C356" s="415"/>
      <c r="D356" s="415"/>
      <c r="E356" s="415"/>
    </row>
    <row r="357" spans="2:5">
      <c r="B357" s="415"/>
      <c r="C357" s="415"/>
      <c r="D357" s="415"/>
      <c r="E357" s="415"/>
    </row>
    <row r="358" spans="2:5">
      <c r="B358" s="415"/>
      <c r="C358" s="415"/>
      <c r="D358" s="415"/>
      <c r="E358" s="415"/>
    </row>
    <row r="359" spans="2:5">
      <c r="B359" s="415"/>
      <c r="C359" s="415"/>
      <c r="D359" s="415"/>
      <c r="E359" s="415"/>
    </row>
  </sheetData>
  <mergeCells count="245">
    <mergeCell ref="C97:E97"/>
    <mergeCell ref="C98:E98"/>
    <mergeCell ref="C24:E24"/>
    <mergeCell ref="C93:E93"/>
    <mergeCell ref="C94:E94"/>
    <mergeCell ref="C95:E95"/>
    <mergeCell ref="C40:E40"/>
    <mergeCell ref="B54:E54"/>
    <mergeCell ref="C57:E57"/>
    <mergeCell ref="C58:E58"/>
    <mergeCell ref="C62:E62"/>
    <mergeCell ref="C45:E45"/>
    <mergeCell ref="C44:E44"/>
    <mergeCell ref="C38:E38"/>
    <mergeCell ref="C42:E42"/>
    <mergeCell ref="C43:E43"/>
    <mergeCell ref="B37:E37"/>
    <mergeCell ref="C41:E41"/>
    <mergeCell ref="B356:E356"/>
    <mergeCell ref="B357:E357"/>
    <mergeCell ref="B358:E358"/>
    <mergeCell ref="B359:E359"/>
    <mergeCell ref="B348:C348"/>
    <mergeCell ref="B349:C349"/>
    <mergeCell ref="B351:E351"/>
    <mergeCell ref="B352:E352"/>
    <mergeCell ref="B344:C344"/>
    <mergeCell ref="B345:C345"/>
    <mergeCell ref="B346:C346"/>
    <mergeCell ref="B347:C347"/>
    <mergeCell ref="B340:C340"/>
    <mergeCell ref="B341:C341"/>
    <mergeCell ref="B342:C342"/>
    <mergeCell ref="B343:C343"/>
    <mergeCell ref="C330:D330"/>
    <mergeCell ref="C331:E331"/>
    <mergeCell ref="B338:C338"/>
    <mergeCell ref="B339:C339"/>
    <mergeCell ref="C326:D326"/>
    <mergeCell ref="C327:D327"/>
    <mergeCell ref="C328:D328"/>
    <mergeCell ref="C329:D329"/>
    <mergeCell ref="C138:E138"/>
    <mergeCell ref="C322:D322"/>
    <mergeCell ref="C323:D323"/>
    <mergeCell ref="C324:D324"/>
    <mergeCell ref="C325:D325"/>
    <mergeCell ref="C318:E318"/>
    <mergeCell ref="C319:E319"/>
    <mergeCell ref="C320:E320"/>
    <mergeCell ref="C321:D321"/>
    <mergeCell ref="B248:C248"/>
    <mergeCell ref="C309:E309"/>
    <mergeCell ref="C311:E311"/>
    <mergeCell ref="C313:E313"/>
    <mergeCell ref="C316:E316"/>
    <mergeCell ref="B251:C251"/>
    <mergeCell ref="D276:E276"/>
    <mergeCell ref="B305:E305"/>
    <mergeCell ref="C307:E307"/>
    <mergeCell ref="B250:C250"/>
    <mergeCell ref="B214:E214"/>
    <mergeCell ref="C215:E215"/>
    <mergeCell ref="C216:E216"/>
    <mergeCell ref="C217:E217"/>
    <mergeCell ref="C218:E218"/>
    <mergeCell ref="D224:D225"/>
    <mergeCell ref="B222:E222"/>
    <mergeCell ref="B241:C241"/>
    <mergeCell ref="B249:C249"/>
    <mergeCell ref="C219:E219"/>
    <mergeCell ref="B29:E29"/>
    <mergeCell ref="C59:E59"/>
    <mergeCell ref="C61:E61"/>
    <mergeCell ref="B63:E63"/>
    <mergeCell ref="C67:E67"/>
    <mergeCell ref="C33:E33"/>
    <mergeCell ref="C48:E48"/>
    <mergeCell ref="C49:E49"/>
    <mergeCell ref="C34:E34"/>
    <mergeCell ref="C55:E55"/>
    <mergeCell ref="C46:E46"/>
    <mergeCell ref="C35:E35"/>
    <mergeCell ref="C36:E36"/>
    <mergeCell ref="C30:E30"/>
    <mergeCell ref="C101:E101"/>
    <mergeCell ref="C102:E102"/>
    <mergeCell ref="C103:E103"/>
    <mergeCell ref="B233:C233"/>
    <mergeCell ref="B236:C236"/>
    <mergeCell ref="C115:E115"/>
    <mergeCell ref="C118:E118"/>
    <mergeCell ref="C119:E119"/>
    <mergeCell ref="C87:E87"/>
    <mergeCell ref="C91:E91"/>
    <mergeCell ref="C83:E83"/>
    <mergeCell ref="C120:E120"/>
    <mergeCell ref="C127:E127"/>
    <mergeCell ref="C121:E121"/>
    <mergeCell ref="C128:E128"/>
    <mergeCell ref="C129:E129"/>
    <mergeCell ref="C130:E130"/>
    <mergeCell ref="C131:E131"/>
    <mergeCell ref="B133:E133"/>
    <mergeCell ref="C134:E134"/>
    <mergeCell ref="B135:E135"/>
    <mergeCell ref="C136:E136"/>
    <mergeCell ref="C137:E137"/>
    <mergeCell ref="D10:E10"/>
    <mergeCell ref="B90:E90"/>
    <mergeCell ref="C84:E84"/>
    <mergeCell ref="C85:E85"/>
    <mergeCell ref="C86:E86"/>
    <mergeCell ref="C88:E88"/>
    <mergeCell ref="C89:E89"/>
    <mergeCell ref="C82:E82"/>
    <mergeCell ref="B81:E81"/>
    <mergeCell ref="C80:E80"/>
    <mergeCell ref="C72:E72"/>
    <mergeCell ref="C66:E66"/>
    <mergeCell ref="C70:E70"/>
    <mergeCell ref="C71:E71"/>
    <mergeCell ref="B19:E19"/>
    <mergeCell ref="C20:E20"/>
    <mergeCell ref="C21:E21"/>
    <mergeCell ref="C32:E32"/>
    <mergeCell ref="C23:E23"/>
    <mergeCell ref="C22:E22"/>
    <mergeCell ref="C31:E31"/>
    <mergeCell ref="C28:E28"/>
    <mergeCell ref="B27:E27"/>
    <mergeCell ref="C2:E2"/>
    <mergeCell ref="C3:E3"/>
    <mergeCell ref="B5:E5"/>
    <mergeCell ref="D8:E8"/>
    <mergeCell ref="C39:E39"/>
    <mergeCell ref="C122:E122"/>
    <mergeCell ref="C123:E123"/>
    <mergeCell ref="C126:E126"/>
    <mergeCell ref="C125:E125"/>
    <mergeCell ref="C47:E47"/>
    <mergeCell ref="C74:E74"/>
    <mergeCell ref="C75:E75"/>
    <mergeCell ref="C73:E73"/>
    <mergeCell ref="C69:E69"/>
    <mergeCell ref="C56:E56"/>
    <mergeCell ref="C65:E65"/>
    <mergeCell ref="C60:E60"/>
    <mergeCell ref="C116:E116"/>
    <mergeCell ref="B117:E117"/>
    <mergeCell ref="C124:E124"/>
    <mergeCell ref="B106:E106"/>
    <mergeCell ref="C107:E107"/>
    <mergeCell ref="B108:E108"/>
    <mergeCell ref="C114:E114"/>
    <mergeCell ref="C113:E113"/>
    <mergeCell ref="C109:E109"/>
    <mergeCell ref="C110:E110"/>
    <mergeCell ref="C112:E112"/>
    <mergeCell ref="D12:E12"/>
    <mergeCell ref="D14:E14"/>
    <mergeCell ref="D16:E16"/>
    <mergeCell ref="C111:E111"/>
    <mergeCell ref="B52:E52"/>
    <mergeCell ref="C53:E53"/>
    <mergeCell ref="C68:E68"/>
    <mergeCell ref="C92:E92"/>
    <mergeCell ref="B79:E79"/>
    <mergeCell ref="C64:E64"/>
    <mergeCell ref="C76:E76"/>
    <mergeCell ref="C100:E100"/>
    <mergeCell ref="C99:E99"/>
    <mergeCell ref="C96:E96"/>
    <mergeCell ref="C139:E139"/>
    <mergeCell ref="C140:E140"/>
    <mergeCell ref="C141:E141"/>
    <mergeCell ref="C142:E142"/>
    <mergeCell ref="C143:E143"/>
    <mergeCell ref="B144:E144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B160:E160"/>
    <mergeCell ref="C161:E161"/>
    <mergeCell ref="B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B171:E171"/>
    <mergeCell ref="C172:E172"/>
    <mergeCell ref="C173:E173"/>
    <mergeCell ref="C174:E174"/>
    <mergeCell ref="C175:E175"/>
    <mergeCell ref="C210:E210"/>
    <mergeCell ref="C176:E176"/>
    <mergeCell ref="C177:E177"/>
    <mergeCell ref="C178:E178"/>
    <mergeCell ref="C179:E179"/>
    <mergeCell ref="C180:E180"/>
    <mergeCell ref="C181:E181"/>
    <mergeCell ref="B187:E187"/>
    <mergeCell ref="C188:E188"/>
    <mergeCell ref="C182:E182"/>
    <mergeCell ref="C183:E183"/>
    <mergeCell ref="C184:E184"/>
    <mergeCell ref="C185:E185"/>
    <mergeCell ref="C211:E211"/>
    <mergeCell ref="C212:E212"/>
    <mergeCell ref="C205:E205"/>
    <mergeCell ref="C206:E206"/>
    <mergeCell ref="C207:E207"/>
    <mergeCell ref="C208:E208"/>
    <mergeCell ref="C209:E209"/>
    <mergeCell ref="C201:E201"/>
    <mergeCell ref="C202:E202"/>
    <mergeCell ref="C203:E203"/>
    <mergeCell ref="C204:E204"/>
    <mergeCell ref="C197:E197"/>
    <mergeCell ref="B198:E198"/>
    <mergeCell ref="B189:E189"/>
    <mergeCell ref="C190:E190"/>
    <mergeCell ref="C191:E191"/>
    <mergeCell ref="C192:E192"/>
    <mergeCell ref="C199:E199"/>
    <mergeCell ref="C200:E200"/>
    <mergeCell ref="C193:E193"/>
    <mergeCell ref="C194:E194"/>
    <mergeCell ref="C195:E195"/>
    <mergeCell ref="C196:E196"/>
  </mergeCells>
  <phoneticPr fontId="33" type="noConversion"/>
  <conditionalFormatting sqref="B244:B245">
    <cfRule type="cellIs" dxfId="23" priority="1" stopIfTrue="1" operator="equal">
      <formula>"Si"</formula>
    </cfRule>
    <cfRule type="cellIs" dxfId="22" priority="2" stopIfTrue="1" operator="equal">
      <formula>"No"</formula>
    </cfRule>
    <cfRule type="cellIs" dxfId="21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42" customWidth="1"/>
    <col min="2" max="2" width="4.140625" style="42" customWidth="1"/>
    <col min="3" max="3" width="15.42578125" style="42" customWidth="1"/>
    <col min="4" max="4" width="48.5703125" style="42" customWidth="1"/>
    <col min="5" max="5" width="9.28515625" style="42" hidden="1" customWidth="1"/>
    <col min="6" max="6" width="6.42578125" style="42" hidden="1" customWidth="1"/>
    <col min="7" max="7" width="10.42578125" style="42" customWidth="1"/>
    <col min="8" max="8" width="22.5703125" style="42" customWidth="1"/>
    <col min="9" max="9" width="14.28515625" style="42" customWidth="1"/>
    <col min="10" max="11" width="9.85546875" style="49" hidden="1" customWidth="1"/>
    <col min="12" max="12" width="10.28515625" style="42" customWidth="1"/>
    <col min="13" max="13" width="18.7109375" style="42" customWidth="1"/>
    <col min="14" max="14" width="9.85546875" style="42" customWidth="1"/>
    <col min="15" max="15" width="8" style="49" hidden="1" customWidth="1"/>
    <col min="16" max="16" width="7.140625" style="49" hidden="1" customWidth="1"/>
    <col min="17" max="17" width="9.28515625" style="42" customWidth="1"/>
    <col min="18" max="18" width="22" style="42" customWidth="1"/>
    <col min="19" max="19" width="12.85546875" style="42" customWidth="1"/>
    <col min="20" max="20" width="9.28515625" style="45" bestFit="1" customWidth="1"/>
    <col min="21" max="16384" width="11.28515625" style="42"/>
  </cols>
  <sheetData>
    <row r="2" spans="2:20" ht="15.75">
      <c r="B2" s="216" t="s">
        <v>166</v>
      </c>
      <c r="C2" s="216"/>
      <c r="D2" s="216"/>
      <c r="E2" s="216"/>
      <c r="F2" s="216"/>
      <c r="G2" s="216"/>
      <c r="H2" s="216"/>
      <c r="I2" s="216"/>
      <c r="J2" s="285"/>
      <c r="K2" s="285"/>
      <c r="L2" s="216"/>
      <c r="M2" s="216"/>
      <c r="N2" s="216"/>
      <c r="O2" s="285"/>
      <c r="P2" s="285"/>
      <c r="Q2" s="216"/>
      <c r="R2" s="216"/>
      <c r="S2" s="216"/>
      <c r="T2" s="43"/>
    </row>
    <row r="3" spans="2:20" s="44" customFormat="1">
      <c r="J3" s="286"/>
      <c r="K3" s="286"/>
      <c r="O3" s="286"/>
      <c r="P3" s="286"/>
      <c r="S3" s="43"/>
      <c r="T3" s="43"/>
    </row>
    <row r="4" spans="2:20" ht="12.75" customHeight="1">
      <c r="B4" s="212" t="s">
        <v>239</v>
      </c>
      <c r="C4" s="212"/>
      <c r="D4" s="231" t="s">
        <v>162</v>
      </c>
      <c r="E4" s="229"/>
      <c r="F4" s="229"/>
      <c r="G4" s="215"/>
      <c r="H4" s="215"/>
      <c r="I4" s="77" t="s">
        <v>59</v>
      </c>
      <c r="J4" s="287"/>
      <c r="K4" s="287"/>
      <c r="L4" s="222"/>
      <c r="M4" s="77" t="s">
        <v>95</v>
      </c>
      <c r="N4" s="431" t="s">
        <v>94</v>
      </c>
      <c r="O4" s="431"/>
      <c r="P4" s="431"/>
      <c r="Q4" s="432"/>
      <c r="R4" s="77" t="s">
        <v>57</v>
      </c>
      <c r="S4" s="183" t="s">
        <v>58</v>
      </c>
      <c r="T4" s="43"/>
    </row>
    <row r="5" spans="2:20">
      <c r="B5" s="212" t="s">
        <v>163</v>
      </c>
      <c r="C5" s="212"/>
      <c r="D5" s="231"/>
      <c r="E5" s="229"/>
      <c r="F5" s="229"/>
      <c r="G5" s="215"/>
      <c r="H5" s="215"/>
      <c r="I5" s="44"/>
      <c r="J5" s="286"/>
      <c r="K5" s="286"/>
      <c r="L5" s="44"/>
      <c r="M5" s="44"/>
      <c r="N5" s="76"/>
      <c r="O5" s="289"/>
      <c r="P5" s="289"/>
      <c r="Q5" s="76"/>
      <c r="R5" s="44"/>
      <c r="S5" s="43"/>
      <c r="T5" s="43"/>
    </row>
    <row r="6" spans="2:20" ht="12.75" customHeight="1">
      <c r="B6" s="212" t="s">
        <v>240</v>
      </c>
      <c r="C6" s="212"/>
      <c r="D6" s="231"/>
      <c r="E6" s="229"/>
      <c r="F6" s="229"/>
      <c r="G6" s="215"/>
      <c r="H6" s="215"/>
      <c r="I6" s="77" t="s">
        <v>60</v>
      </c>
      <c r="J6" s="287"/>
      <c r="K6" s="287"/>
      <c r="L6" s="222"/>
      <c r="M6" s="77" t="s">
        <v>95</v>
      </c>
      <c r="N6" s="431" t="s">
        <v>94</v>
      </c>
      <c r="O6" s="431"/>
      <c r="P6" s="431"/>
      <c r="Q6" s="432"/>
      <c r="R6" s="77" t="s">
        <v>57</v>
      </c>
      <c r="S6" s="183" t="s">
        <v>58</v>
      </c>
      <c r="T6" s="43"/>
    </row>
    <row r="7" spans="2:20">
      <c r="B7" s="212" t="s">
        <v>2</v>
      </c>
      <c r="C7" s="212"/>
      <c r="D7" s="231"/>
      <c r="E7" s="229"/>
      <c r="F7" s="229"/>
      <c r="G7" s="215"/>
      <c r="H7" s="215"/>
      <c r="I7" s="44"/>
      <c r="J7" s="286"/>
      <c r="K7" s="286"/>
      <c r="L7" s="44"/>
      <c r="M7" s="44"/>
      <c r="N7" s="76"/>
      <c r="O7" s="289"/>
      <c r="P7" s="289"/>
      <c r="Q7" s="76"/>
      <c r="R7" s="44"/>
      <c r="S7" s="43"/>
      <c r="T7" s="43"/>
    </row>
    <row r="8" spans="2:20">
      <c r="B8" s="212" t="s">
        <v>164</v>
      </c>
      <c r="C8" s="212"/>
      <c r="D8" s="231"/>
      <c r="E8" s="229"/>
      <c r="F8" s="229"/>
      <c r="G8" s="215"/>
      <c r="H8" s="215"/>
      <c r="I8" s="77" t="s">
        <v>61</v>
      </c>
      <c r="J8" s="287"/>
      <c r="K8" s="287"/>
      <c r="L8" s="222"/>
      <c r="M8" s="77" t="s">
        <v>95</v>
      </c>
      <c r="N8" s="431" t="s">
        <v>94</v>
      </c>
      <c r="O8" s="431"/>
      <c r="P8" s="431"/>
      <c r="Q8" s="432"/>
      <c r="R8" s="77" t="s">
        <v>57</v>
      </c>
      <c r="S8" s="183" t="s">
        <v>58</v>
      </c>
      <c r="T8" s="43"/>
    </row>
    <row r="9" spans="2:20">
      <c r="E9" s="230"/>
      <c r="F9" s="230"/>
    </row>
    <row r="10" spans="2:20" ht="15" customHeight="1">
      <c r="C10" s="421" t="s">
        <v>91</v>
      </c>
      <c r="D10" s="421"/>
      <c r="E10" s="421"/>
      <c r="F10" s="421"/>
      <c r="G10" s="52">
        <f>IF((COUNTIF(F16:F61,"Si")=0)*AND(COUNTIF(E16:E61,"No")=0),0,((COUNTIF(F16:F61,"Si")))/((COUNTIF(F16:F61,"Si")+COUNTIF(E16:E61,"No"))))</f>
        <v>0.83333333333333337</v>
      </c>
      <c r="H10" s="53"/>
      <c r="L10" s="52">
        <f>IF((COUNTIF(K16:K61,"Si")=0)*AND(COUNTIF(J16:J61,"No")=0),0,((COUNTIF(K16:K61,"Si")))/((COUNTIF(K16:K61,"Si")+COUNTIF(J16:J61,"No"))))</f>
        <v>0.8</v>
      </c>
      <c r="Q10" s="52">
        <f>IF((COUNTIF(P16:P61,"Si")=0)*AND(COUNTIF(O16:O61,"No")=0),0,((COUNTIF(P16:P61,"Si")))/((COUNTIF(P16:P61,"Si")+COUNTIF(O16:O61,"No"))))</f>
        <v>0.83333333333333337</v>
      </c>
      <c r="R10" s="53"/>
    </row>
    <row r="11" spans="2:20" ht="25.5" hidden="1" customHeight="1" thickBot="1">
      <c r="C11" s="421" t="s">
        <v>92</v>
      </c>
      <c r="D11" s="421"/>
      <c r="E11" s="421"/>
      <c r="F11" s="422"/>
      <c r="G11" s="423" t="s">
        <v>96</v>
      </c>
      <c r="H11" s="424"/>
      <c r="L11" s="433" t="s">
        <v>97</v>
      </c>
      <c r="M11" s="435"/>
      <c r="Q11" s="433" t="s">
        <v>98</v>
      </c>
      <c r="R11" s="434"/>
      <c r="S11" s="435"/>
    </row>
    <row r="12" spans="2:20" ht="12.75" customHeight="1">
      <c r="B12" s="419" t="s">
        <v>89</v>
      </c>
      <c r="C12" s="429" t="s">
        <v>75</v>
      </c>
      <c r="D12" s="419" t="s">
        <v>90</v>
      </c>
      <c r="E12" s="420"/>
      <c r="F12" s="420"/>
      <c r="G12" s="426" t="s">
        <v>139</v>
      </c>
      <c r="H12" s="428" t="s">
        <v>138</v>
      </c>
      <c r="I12" s="428" t="s">
        <v>127</v>
      </c>
      <c r="J12" s="270"/>
      <c r="K12" s="270"/>
      <c r="L12" s="428" t="s">
        <v>140</v>
      </c>
      <c r="M12" s="428"/>
      <c r="N12" s="428" t="s">
        <v>127</v>
      </c>
      <c r="O12" s="270"/>
      <c r="P12" s="270"/>
      <c r="Q12" s="428" t="s">
        <v>141</v>
      </c>
      <c r="R12" s="437" t="s">
        <v>138</v>
      </c>
      <c r="S12" s="428" t="s">
        <v>127</v>
      </c>
    </row>
    <row r="13" spans="2:20" ht="43.5" customHeight="1">
      <c r="B13" s="420"/>
      <c r="C13" s="430"/>
      <c r="D13" s="420"/>
      <c r="E13" s="425"/>
      <c r="F13" s="425"/>
      <c r="G13" s="427"/>
      <c r="H13" s="428"/>
      <c r="I13" s="427"/>
      <c r="J13" s="271"/>
      <c r="K13" s="271"/>
      <c r="L13" s="427"/>
      <c r="M13" s="427"/>
      <c r="N13" s="427"/>
      <c r="O13" s="271"/>
      <c r="P13" s="271"/>
      <c r="Q13" s="427"/>
      <c r="R13" s="438"/>
      <c r="S13" s="427"/>
      <c r="T13" s="46"/>
    </row>
    <row r="14" spans="2:20" ht="13.5" customHeight="1" thickBot="1">
      <c r="B14" s="274" t="s">
        <v>150</v>
      </c>
      <c r="C14" s="275"/>
      <c r="D14" s="276"/>
      <c r="E14" s="276"/>
      <c r="F14" s="276"/>
      <c r="G14" s="275"/>
      <c r="H14" s="275"/>
      <c r="I14" s="275"/>
      <c r="J14" s="288"/>
      <c r="K14" s="288"/>
      <c r="L14" s="275"/>
      <c r="M14" s="275"/>
      <c r="N14" s="275"/>
      <c r="O14" s="288"/>
      <c r="P14" s="288"/>
      <c r="Q14" s="275"/>
      <c r="R14" s="275"/>
      <c r="S14" s="87"/>
      <c r="T14" s="46"/>
    </row>
    <row r="15" spans="2:20" ht="66.75" customHeight="1" thickBot="1">
      <c r="B15" s="279"/>
      <c r="C15" s="439" t="s">
        <v>181</v>
      </c>
      <c r="D15" s="436"/>
      <c r="E15" s="436"/>
      <c r="F15" s="436"/>
      <c r="G15" s="436"/>
      <c r="H15" s="436"/>
      <c r="I15" s="436"/>
      <c r="J15" s="65"/>
      <c r="K15" s="65"/>
      <c r="L15" s="280"/>
      <c r="M15" s="280"/>
      <c r="N15" s="280"/>
      <c r="O15" s="65"/>
      <c r="P15" s="65"/>
      <c r="Q15" s="280"/>
      <c r="R15" s="281"/>
      <c r="S15" s="282"/>
      <c r="T15" s="46"/>
    </row>
    <row r="16" spans="2:20" ht="22.5">
      <c r="B16" s="277">
        <v>1</v>
      </c>
      <c r="C16" s="217" t="s">
        <v>157</v>
      </c>
      <c r="D16" s="73" t="s">
        <v>88</v>
      </c>
      <c r="E16" s="292" t="str">
        <f>IF(((C16="Auditoría de Gestión de la Configuración")*AND(G16="No")),"No","")</f>
        <v/>
      </c>
      <c r="F16" s="292" t="str">
        <f>IF(((C16="Auditoría de Gestión de la Configuración")*AND(G16="Si")),"Si","")</f>
        <v>Si</v>
      </c>
      <c r="G16" s="293" t="s">
        <v>152</v>
      </c>
      <c r="H16" s="278"/>
      <c r="I16" s="165"/>
      <c r="J16" s="292" t="str">
        <f>IF(((C16="Auditoría de Gestión de la Configuración")*AND(L16="No")),"No","")</f>
        <v/>
      </c>
      <c r="K16" s="292" t="str">
        <f>IF(((C16="Auditoría de Gestión de la Configuración")*AND(L16="Si")),"Si","")</f>
        <v>Si</v>
      </c>
      <c r="L16" s="293" t="s">
        <v>152</v>
      </c>
      <c r="M16" s="163"/>
      <c r="N16" s="163"/>
      <c r="O16" s="292" t="str">
        <f>IF(((C16="Auditoría de Gestión de la Configuración")*AND(Q16="No")),"No","")</f>
        <v/>
      </c>
      <c r="P16" s="292" t="str">
        <f>IF(((C16="Auditoría de Gestión de la Configuración")*AND(Q16="Si")),"Si","")</f>
        <v>Si</v>
      </c>
      <c r="Q16" s="293" t="s">
        <v>152</v>
      </c>
      <c r="R16" s="164"/>
      <c r="S16" s="165"/>
      <c r="T16" s="46"/>
    </row>
    <row r="17" spans="2:20" s="49" customFormat="1" ht="22.5" collapsed="1">
      <c r="B17" s="51">
        <f t="shared" ref="B17:B22" si="0">B16+1</f>
        <v>2</v>
      </c>
      <c r="C17" s="217" t="s">
        <v>157</v>
      </c>
      <c r="D17" s="74" t="s">
        <v>93</v>
      </c>
      <c r="E17" s="292" t="str">
        <f>IF(((C17="Auditoría de Gestión de la Configuración")*AND(G17="No")),"No","")</f>
        <v/>
      </c>
      <c r="F17" s="292" t="str">
        <f>IF(((C17="Auditoría de Gestión de la Configuración")*AND(G17="Si")),"Si","")</f>
        <v>Si</v>
      </c>
      <c r="G17" s="294" t="s">
        <v>152</v>
      </c>
      <c r="H17" s="228"/>
      <c r="I17" s="228"/>
      <c r="J17" s="292" t="str">
        <f>IF(((C17="Auditoría de Gestión de la Configuración")*AND(L17="No")),"No","")</f>
        <v/>
      </c>
      <c r="K17" s="292" t="str">
        <f>IF(((C17="Auditoría de Gestión de la Configuración")*AND(L17="Si")),"Si","")</f>
        <v>Si</v>
      </c>
      <c r="L17" s="294" t="s">
        <v>152</v>
      </c>
      <c r="M17" s="167"/>
      <c r="N17" s="167"/>
      <c r="O17" s="292" t="str">
        <f>IF(((C17="Auditoría de Gestión de la Configuración")*AND(Q17="No")),"No","")</f>
        <v>No</v>
      </c>
      <c r="P17" s="292" t="str">
        <f>IF(((C17="Auditoría de Gestión de la Configuración")*AND(Q17="Si")),"Si","")</f>
        <v/>
      </c>
      <c r="Q17" s="294" t="s">
        <v>153</v>
      </c>
      <c r="R17" s="168"/>
      <c r="S17" s="166"/>
      <c r="T17" s="46"/>
    </row>
    <row r="18" spans="2:20" s="49" customFormat="1" ht="26.25" customHeight="1">
      <c r="B18" s="51">
        <f t="shared" si="0"/>
        <v>3</v>
      </c>
      <c r="C18" s="217" t="s">
        <v>156</v>
      </c>
      <c r="D18" s="75" t="s">
        <v>25</v>
      </c>
      <c r="E18" s="292" t="str">
        <f>IF(((C18="Auditoría de Calidad")*AND(G18="No")),"No","")</f>
        <v/>
      </c>
      <c r="F18" s="292" t="str">
        <f>IF(((C18="Auditoría de Calidad")*AND(G18="Si")),"Si","")</f>
        <v/>
      </c>
      <c r="G18" s="294"/>
      <c r="H18" s="228"/>
      <c r="I18" s="228"/>
      <c r="J18" s="292" t="str">
        <f>IF(((C18="Auditoría de Calidad")*AND(L18="No")),"No","")</f>
        <v/>
      </c>
      <c r="K18" s="292" t="str">
        <f>IF(((C18="Auditoría de Calidad")*AND(L18="Si")),"Si","")</f>
        <v/>
      </c>
      <c r="L18" s="294"/>
      <c r="M18" s="167"/>
      <c r="N18" s="167"/>
      <c r="O18" s="292" t="str">
        <f>IF(((C18="Auditoría de Calidad")*AND(Q18="No")),"No","")</f>
        <v/>
      </c>
      <c r="P18" s="292" t="str">
        <f>IF(((C18="Auditoría de Calidad")*AND(Q18="Si")),"Si","")</f>
        <v/>
      </c>
      <c r="Q18" s="294"/>
      <c r="R18" s="168"/>
      <c r="S18" s="166"/>
      <c r="T18" s="46"/>
    </row>
    <row r="19" spans="2:20" s="49" customFormat="1" ht="33" customHeight="1">
      <c r="B19" s="51">
        <f t="shared" si="0"/>
        <v>4</v>
      </c>
      <c r="C19" s="217" t="s">
        <v>156</v>
      </c>
      <c r="D19" s="75" t="s">
        <v>23</v>
      </c>
      <c r="E19" s="292" t="str">
        <f>IF(((C19="Auditoría de Calidad")*AND(G19="No")),"No","")</f>
        <v/>
      </c>
      <c r="F19" s="292" t="str">
        <f>IF(((C19="Auditoría de Calidad")*AND(G19="Si")),"Si","")</f>
        <v/>
      </c>
      <c r="G19" s="294"/>
      <c r="H19" s="228"/>
      <c r="I19" s="228"/>
      <c r="J19" s="292" t="str">
        <f>IF(((C19="Auditoría de Calidad")*AND(L19="No")),"No","")</f>
        <v/>
      </c>
      <c r="K19" s="292" t="str">
        <f>IF(((C19="Auditoría de Calidad")*AND(L19="Si")),"Si","")</f>
        <v/>
      </c>
      <c r="L19" s="294"/>
      <c r="M19" s="167"/>
      <c r="N19" s="167"/>
      <c r="O19" s="292" t="str">
        <f>IF(((C19="Auditoría de Calidad")*AND(Q19="No")),"No","")</f>
        <v/>
      </c>
      <c r="P19" s="292" t="str">
        <f>IF(((C19="Auditoría de Calidad")*AND(Q19="Si")),"Si","")</f>
        <v/>
      </c>
      <c r="Q19" s="294"/>
      <c r="R19" s="168"/>
      <c r="S19" s="166"/>
      <c r="T19" s="46"/>
    </row>
    <row r="20" spans="2:20" s="49" customFormat="1" ht="30" customHeight="1">
      <c r="B20" s="51">
        <f t="shared" si="0"/>
        <v>5</v>
      </c>
      <c r="C20" s="217" t="s">
        <v>156</v>
      </c>
      <c r="D20" s="75" t="s">
        <v>148</v>
      </c>
      <c r="E20" s="292" t="str">
        <f>IF(((C20="Auditoría de Calidad")*AND(G20="No")),"No","")</f>
        <v/>
      </c>
      <c r="F20" s="292" t="str">
        <f>IF(((C20="Auditoría de Calidad")*AND(G20="Si")),"Si","")</f>
        <v/>
      </c>
      <c r="G20" s="294"/>
      <c r="H20" s="228"/>
      <c r="I20" s="228"/>
      <c r="J20" s="292" t="str">
        <f>IF(((C20="Auditoría de Calidad")*AND(L20="No")),"No","")</f>
        <v/>
      </c>
      <c r="K20" s="292" t="str">
        <f>IF(((C20="Auditoría de Calidad")*AND(L20="Si")),"Si","")</f>
        <v/>
      </c>
      <c r="L20" s="294"/>
      <c r="M20" s="167"/>
      <c r="N20" s="167"/>
      <c r="O20" s="292" t="str">
        <f>IF(((C20="Auditoría de Calidad")*AND(Q20="No")),"No","")</f>
        <v/>
      </c>
      <c r="P20" s="292" t="str">
        <f>IF(((C20="Auditoría de Calidad")*AND(Q20="Si")),"Si","")</f>
        <v/>
      </c>
      <c r="Q20" s="294"/>
      <c r="R20" s="168"/>
      <c r="S20" s="166"/>
      <c r="T20" s="46"/>
    </row>
    <row r="21" spans="2:20" s="49" customFormat="1" ht="30" customHeight="1">
      <c r="B21" s="51">
        <f t="shared" si="0"/>
        <v>6</v>
      </c>
      <c r="C21" s="217" t="s">
        <v>156</v>
      </c>
      <c r="D21" s="75" t="s">
        <v>24</v>
      </c>
      <c r="E21" s="292" t="str">
        <f>IF(((C21="Auditoría de Calidad")*AND(G21="No")),"No","")</f>
        <v/>
      </c>
      <c r="F21" s="292" t="str">
        <f>IF(((C21="Auditoría de Calidad")*AND(G21="Si")),"Si","")</f>
        <v/>
      </c>
      <c r="G21" s="294"/>
      <c r="H21" s="228"/>
      <c r="I21" s="228"/>
      <c r="J21" s="292" t="str">
        <f>IF(((C21="Auditoría de Calidad")*AND(L21="No")),"No","")</f>
        <v/>
      </c>
      <c r="K21" s="292" t="str">
        <f>IF(((C21="Auditoría de Calidad")*AND(L21="Si")),"Si","")</f>
        <v/>
      </c>
      <c r="L21" s="294"/>
      <c r="M21" s="167"/>
      <c r="N21" s="167"/>
      <c r="O21" s="292" t="str">
        <f>IF(((C21="Auditoría de Calidad")*AND(Q21="No")),"No","")</f>
        <v/>
      </c>
      <c r="P21" s="292" t="str">
        <f>IF(((C21="Auditoría de Calidad")*AND(Q21="Si")),"Si","")</f>
        <v/>
      </c>
      <c r="Q21" s="294"/>
      <c r="R21" s="168"/>
      <c r="S21" s="166"/>
      <c r="T21" s="46"/>
    </row>
    <row r="22" spans="2:20" s="49" customFormat="1" ht="28.5" customHeight="1" thickBot="1">
      <c r="B22" s="51">
        <f t="shared" si="0"/>
        <v>7</v>
      </c>
      <c r="C22" s="217" t="s">
        <v>156</v>
      </c>
      <c r="D22" s="214" t="s">
        <v>101</v>
      </c>
      <c r="E22" s="292" t="str">
        <f>IF(((C22="Auditoría de Calidad")*AND(G22="No")),"No","")</f>
        <v/>
      </c>
      <c r="F22" s="292" t="str">
        <f>IF(((C22="Auditoría de Calidad")*AND(G22="Si")),"Si","")</f>
        <v/>
      </c>
      <c r="G22" s="298"/>
      <c r="H22" s="273"/>
      <c r="I22" s="273"/>
      <c r="J22" s="292" t="str">
        <f>IF(((C22="Auditoría de Calidad")*AND(L22="No")),"No","")</f>
        <v/>
      </c>
      <c r="K22" s="292" t="str">
        <f>IF(((C22="Auditoría de Calidad")*AND(L22="Si")),"Si","")</f>
        <v/>
      </c>
      <c r="L22" s="294"/>
      <c r="M22" s="167"/>
      <c r="N22" s="167"/>
      <c r="O22" s="292" t="str">
        <f>IF(((C22="Auditoría de Calidad")*AND(Q22="No")),"No","")</f>
        <v/>
      </c>
      <c r="P22" s="292" t="str">
        <f>IF(((C22="Auditoría de Calidad")*AND(Q22="Si")),"Si","")</f>
        <v/>
      </c>
      <c r="Q22" s="294"/>
      <c r="R22" s="168"/>
      <c r="S22" s="166"/>
      <c r="T22" s="46"/>
    </row>
    <row r="23" spans="2:20" s="49" customFormat="1" ht="68.25" customHeight="1" thickBot="1">
      <c r="B23" s="64"/>
      <c r="C23" s="439" t="s">
        <v>149</v>
      </c>
      <c r="D23" s="436"/>
      <c r="E23" s="436"/>
      <c r="F23" s="436"/>
      <c r="G23" s="436"/>
      <c r="H23" s="440"/>
      <c r="I23" s="440"/>
      <c r="J23" s="65"/>
      <c r="K23" s="65"/>
      <c r="L23" s="65"/>
      <c r="M23" s="65"/>
      <c r="N23" s="65"/>
      <c r="O23" s="65"/>
      <c r="P23" s="65"/>
      <c r="Q23" s="65"/>
      <c r="R23" s="65"/>
      <c r="S23" s="66"/>
      <c r="T23" s="46"/>
    </row>
    <row r="24" spans="2:20" s="49" customFormat="1" ht="22.5">
      <c r="B24" s="56">
        <v>1</v>
      </c>
      <c r="C24" s="217" t="s">
        <v>157</v>
      </c>
      <c r="D24" s="62" t="s">
        <v>88</v>
      </c>
      <c r="E24" s="292" t="str">
        <f>IF(((C24="Auditoría de Gestión de la Configuración")*AND(G24="No")),"No","")</f>
        <v/>
      </c>
      <c r="F24" s="292" t="str">
        <f>IF(((C24="Auditoría de Gestión de la Configuración")*AND(G24="Si")),"Si","")</f>
        <v>Si</v>
      </c>
      <c r="G24" s="293" t="s">
        <v>152</v>
      </c>
      <c r="H24" s="172"/>
      <c r="I24" s="173"/>
      <c r="J24" s="292" t="str">
        <f>IF(((C24="Auditoría de Gestión de la Configuración")*AND(L24="No")),"No","")</f>
        <v/>
      </c>
      <c r="K24" s="292" t="str">
        <f>IF(((C24="Auditoría de Gestión de la Configuración")*AND(L24="Si")),"Si","")</f>
        <v>Si</v>
      </c>
      <c r="L24" s="293" t="s">
        <v>152</v>
      </c>
      <c r="M24" s="173"/>
      <c r="N24" s="173"/>
      <c r="O24" s="292" t="str">
        <f>IF(((C24="Auditoría de Gestión de la Configuración")*AND(Q24="No")),"No","")</f>
        <v/>
      </c>
      <c r="P24" s="292" t="str">
        <f>IF(((C24="Auditoría de Gestión de la Configuración")*AND(Q24="Si")),"Si","")</f>
        <v>Si</v>
      </c>
      <c r="Q24" s="293" t="s">
        <v>152</v>
      </c>
      <c r="R24" s="174"/>
      <c r="S24" s="174"/>
      <c r="T24" s="46"/>
    </row>
    <row r="25" spans="2:20" s="49" customFormat="1" ht="22.5">
      <c r="B25" s="56">
        <f>B24+1</f>
        <v>2</v>
      </c>
      <c r="C25" s="217" t="s">
        <v>157</v>
      </c>
      <c r="D25" s="74" t="s">
        <v>93</v>
      </c>
      <c r="E25" s="292" t="str">
        <f>IF(((C25="Auditoría de Gestión de la Configuración")*AND(G25="No")),"No","")</f>
        <v/>
      </c>
      <c r="F25" s="292" t="str">
        <f>IF(((C25="Auditoría de Gestión de la Configuración")*AND(G25="Si")),"Si","")</f>
        <v>Si</v>
      </c>
      <c r="G25" s="294" t="s">
        <v>152</v>
      </c>
      <c r="H25" s="172"/>
      <c r="I25" s="173"/>
      <c r="J25" s="292" t="str">
        <f>IF(((C25="Auditoría de Gestión de la Configuración")*AND(L25="No")),"No","")</f>
        <v/>
      </c>
      <c r="K25" s="292" t="str">
        <f>IF(((C25="Auditoría de Gestión de la Configuración")*AND(L25="Si")),"Si","")</f>
        <v>Si</v>
      </c>
      <c r="L25" s="294" t="s">
        <v>152</v>
      </c>
      <c r="M25" s="173"/>
      <c r="N25" s="173"/>
      <c r="O25" s="292" t="str">
        <f>IF(((C25="Auditoría de Gestión de la Configuración")*AND(Q25="No")),"No","")</f>
        <v/>
      </c>
      <c r="P25" s="292" t="str">
        <f>IF(((C25="Auditoría de Gestión de la Configuración")*AND(Q25="Si")),"Si","")</f>
        <v>Si</v>
      </c>
      <c r="Q25" s="293" t="s">
        <v>152</v>
      </c>
      <c r="R25" s="174"/>
      <c r="S25" s="174"/>
      <c r="T25" s="46"/>
    </row>
    <row r="26" spans="2:20" s="49" customFormat="1" ht="32.25" customHeight="1">
      <c r="B26" s="56">
        <f t="shared" ref="B26:B44" si="1">B25+1</f>
        <v>3</v>
      </c>
      <c r="C26" s="217" t="s">
        <v>156</v>
      </c>
      <c r="D26" s="57" t="s">
        <v>137</v>
      </c>
      <c r="E26" s="292" t="str">
        <f>IF(((C26="Auditoría de Calidad")*AND(G26="No")),"No","")</f>
        <v/>
      </c>
      <c r="F26" s="292" t="str">
        <f>IF(((C26="Auditoría de Calidad")*AND(G26="Si")),"Si","")</f>
        <v/>
      </c>
      <c r="G26" s="294"/>
      <c r="H26" s="175"/>
      <c r="I26" s="176"/>
      <c r="J26" s="292" t="str">
        <f>IF(((C26="Auditoría de Calidad")*AND(L26="No")),"No","")</f>
        <v/>
      </c>
      <c r="K26" s="292" t="str">
        <f>IF(((C26="Auditoría de Calidad")*AND(L26="Si")),"Si","")</f>
        <v/>
      </c>
      <c r="L26" s="294"/>
      <c r="M26" s="176"/>
      <c r="N26" s="176"/>
      <c r="O26" s="292" t="str">
        <f>IF(((C26="Auditoría de Calidad")*AND(Q26="No")),"No","")</f>
        <v/>
      </c>
      <c r="P26" s="292" t="str">
        <f>IF(((C26="Auditoría de Calidad")*AND(Q26="Si")),"Si","")</f>
        <v/>
      </c>
      <c r="Q26" s="294"/>
      <c r="R26" s="177"/>
      <c r="S26" s="166"/>
      <c r="T26" s="46"/>
    </row>
    <row r="27" spans="2:20" s="49" customFormat="1" ht="36.75" customHeight="1">
      <c r="B27" s="56">
        <f t="shared" si="1"/>
        <v>4</v>
      </c>
      <c r="C27" s="217" t="s">
        <v>156</v>
      </c>
      <c r="D27" s="57" t="s">
        <v>26</v>
      </c>
      <c r="E27" s="292" t="str">
        <f t="shared" ref="E27:E44" si="2">IF(((C27="Auditoría de Calidad")*AND(G27="No")),"No","")</f>
        <v/>
      </c>
      <c r="F27" s="292" t="str">
        <f t="shared" ref="F27:F44" si="3">IF(((C27="Auditoría de Calidad")*AND(G27="Si")),"Si","")</f>
        <v/>
      </c>
      <c r="G27" s="294"/>
      <c r="H27" s="175"/>
      <c r="I27" s="176"/>
      <c r="J27" s="292" t="str">
        <f t="shared" ref="J27:J44" si="4">IF(((C27="Auditoría de Calidad")*AND(L27="No")),"No","")</f>
        <v/>
      </c>
      <c r="K27" s="292" t="str">
        <f t="shared" ref="K27:K44" si="5">IF(((C27="Auditoría de Calidad")*AND(L27="Si")),"Si","")</f>
        <v/>
      </c>
      <c r="L27" s="294"/>
      <c r="M27" s="176"/>
      <c r="N27" s="176"/>
      <c r="O27" s="292" t="str">
        <f t="shared" ref="O27:O44" si="6">IF(((C27="Auditoría de Calidad")*AND(Q27="No")),"No","")</f>
        <v/>
      </c>
      <c r="P27" s="292" t="str">
        <f t="shared" ref="P27:P44" si="7">IF(((C27="Auditoría de Calidad")*AND(Q27="Si")),"Si","")</f>
        <v/>
      </c>
      <c r="Q27" s="294"/>
      <c r="R27" s="177"/>
      <c r="S27" s="166"/>
      <c r="T27" s="46"/>
    </row>
    <row r="28" spans="2:20" s="49" customFormat="1" ht="30" customHeight="1">
      <c r="B28" s="56">
        <f t="shared" si="1"/>
        <v>5</v>
      </c>
      <c r="C28" s="217" t="s">
        <v>156</v>
      </c>
      <c r="D28" s="57" t="s">
        <v>216</v>
      </c>
      <c r="E28" s="292" t="str">
        <f t="shared" si="2"/>
        <v/>
      </c>
      <c r="F28" s="292" t="str">
        <f t="shared" si="3"/>
        <v/>
      </c>
      <c r="G28" s="294"/>
      <c r="H28" s="175"/>
      <c r="I28" s="176"/>
      <c r="J28" s="292" t="str">
        <f t="shared" si="4"/>
        <v/>
      </c>
      <c r="K28" s="292" t="str">
        <f t="shared" si="5"/>
        <v/>
      </c>
      <c r="L28" s="294"/>
      <c r="M28" s="176"/>
      <c r="N28" s="176"/>
      <c r="O28" s="292" t="str">
        <f t="shared" si="6"/>
        <v/>
      </c>
      <c r="P28" s="292" t="str">
        <f t="shared" si="7"/>
        <v/>
      </c>
      <c r="Q28" s="294"/>
      <c r="R28" s="177"/>
      <c r="S28" s="166"/>
      <c r="T28" s="46"/>
    </row>
    <row r="29" spans="2:20" s="49" customFormat="1" ht="25.5" customHeight="1">
      <c r="B29" s="56">
        <f t="shared" si="1"/>
        <v>6</v>
      </c>
      <c r="C29" s="217" t="s">
        <v>156</v>
      </c>
      <c r="D29" s="194" t="s">
        <v>31</v>
      </c>
      <c r="E29" s="292" t="str">
        <f t="shared" si="2"/>
        <v/>
      </c>
      <c r="F29" s="292" t="str">
        <f t="shared" si="3"/>
        <v/>
      </c>
      <c r="G29" s="294"/>
      <c r="H29" s="175"/>
      <c r="I29" s="176"/>
      <c r="J29" s="292" t="str">
        <f t="shared" si="4"/>
        <v/>
      </c>
      <c r="K29" s="292" t="str">
        <f t="shared" si="5"/>
        <v/>
      </c>
      <c r="L29" s="294"/>
      <c r="M29" s="176"/>
      <c r="N29" s="176"/>
      <c r="O29" s="292" t="str">
        <f t="shared" si="6"/>
        <v/>
      </c>
      <c r="P29" s="292" t="str">
        <f t="shared" si="7"/>
        <v/>
      </c>
      <c r="Q29" s="294"/>
      <c r="R29" s="177"/>
      <c r="S29" s="166"/>
      <c r="T29" s="46"/>
    </row>
    <row r="30" spans="2:20" s="49" customFormat="1" ht="20.100000000000001" customHeight="1">
      <c r="B30" s="56">
        <f t="shared" si="1"/>
        <v>7</v>
      </c>
      <c r="C30" s="217" t="s">
        <v>156</v>
      </c>
      <c r="D30" s="57" t="s">
        <v>114</v>
      </c>
      <c r="E30" s="292" t="str">
        <f t="shared" si="2"/>
        <v/>
      </c>
      <c r="F30" s="292" t="str">
        <f t="shared" si="3"/>
        <v/>
      </c>
      <c r="G30" s="294"/>
      <c r="H30" s="175"/>
      <c r="I30" s="176"/>
      <c r="J30" s="292" t="str">
        <f t="shared" si="4"/>
        <v/>
      </c>
      <c r="K30" s="292" t="str">
        <f t="shared" si="5"/>
        <v/>
      </c>
      <c r="L30" s="294"/>
      <c r="M30" s="176"/>
      <c r="N30" s="176"/>
      <c r="O30" s="292" t="str">
        <f t="shared" si="6"/>
        <v/>
      </c>
      <c r="P30" s="292" t="str">
        <f t="shared" si="7"/>
        <v/>
      </c>
      <c r="Q30" s="294"/>
      <c r="R30" s="177"/>
      <c r="S30" s="166"/>
      <c r="T30" s="46"/>
    </row>
    <row r="31" spans="2:20" s="49" customFormat="1" ht="29.25" customHeight="1">
      <c r="B31" s="56">
        <f t="shared" si="1"/>
        <v>8</v>
      </c>
      <c r="C31" s="217" t="s">
        <v>156</v>
      </c>
      <c r="D31" s="57" t="s">
        <v>115</v>
      </c>
      <c r="E31" s="292" t="str">
        <f t="shared" si="2"/>
        <v/>
      </c>
      <c r="F31" s="292" t="str">
        <f t="shared" si="3"/>
        <v/>
      </c>
      <c r="G31" s="294"/>
      <c r="H31" s="175"/>
      <c r="I31" s="176"/>
      <c r="J31" s="292" t="str">
        <f t="shared" si="4"/>
        <v/>
      </c>
      <c r="K31" s="292" t="str">
        <f t="shared" si="5"/>
        <v/>
      </c>
      <c r="L31" s="294"/>
      <c r="M31" s="176"/>
      <c r="N31" s="176"/>
      <c r="O31" s="292" t="str">
        <f t="shared" si="6"/>
        <v/>
      </c>
      <c r="P31" s="292" t="str">
        <f t="shared" si="7"/>
        <v/>
      </c>
      <c r="Q31" s="294"/>
      <c r="R31" s="177"/>
      <c r="S31" s="166"/>
      <c r="T31" s="46"/>
    </row>
    <row r="32" spans="2:20" s="49" customFormat="1" ht="20.100000000000001" customHeight="1">
      <c r="B32" s="56">
        <f t="shared" si="1"/>
        <v>9</v>
      </c>
      <c r="C32" s="217" t="s">
        <v>156</v>
      </c>
      <c r="D32" s="57" t="s">
        <v>186</v>
      </c>
      <c r="E32" s="292" t="str">
        <f t="shared" si="2"/>
        <v/>
      </c>
      <c r="F32" s="292" t="str">
        <f t="shared" si="3"/>
        <v/>
      </c>
      <c r="G32" s="294"/>
      <c r="H32" s="175"/>
      <c r="I32" s="176"/>
      <c r="J32" s="292" t="str">
        <f t="shared" si="4"/>
        <v/>
      </c>
      <c r="K32" s="292" t="str">
        <f t="shared" si="5"/>
        <v/>
      </c>
      <c r="L32" s="294"/>
      <c r="M32" s="176"/>
      <c r="N32" s="176"/>
      <c r="O32" s="292" t="str">
        <f t="shared" si="6"/>
        <v/>
      </c>
      <c r="P32" s="292" t="str">
        <f t="shared" si="7"/>
        <v/>
      </c>
      <c r="Q32" s="294"/>
      <c r="R32" s="177"/>
      <c r="S32" s="166"/>
      <c r="T32" s="46"/>
    </row>
    <row r="33" spans="2:20" s="49" customFormat="1" ht="27.75" customHeight="1">
      <c r="B33" s="56">
        <f t="shared" si="1"/>
        <v>10</v>
      </c>
      <c r="C33" s="217" t="s">
        <v>156</v>
      </c>
      <c r="D33" s="57" t="s">
        <v>117</v>
      </c>
      <c r="E33" s="292" t="str">
        <f t="shared" si="2"/>
        <v/>
      </c>
      <c r="F33" s="292" t="str">
        <f t="shared" si="3"/>
        <v/>
      </c>
      <c r="G33" s="294"/>
      <c r="H33" s="175"/>
      <c r="I33" s="167"/>
      <c r="J33" s="292" t="str">
        <f t="shared" si="4"/>
        <v/>
      </c>
      <c r="K33" s="292" t="str">
        <f t="shared" si="5"/>
        <v/>
      </c>
      <c r="L33" s="294"/>
      <c r="M33" s="167"/>
      <c r="N33" s="167"/>
      <c r="O33" s="292" t="str">
        <f t="shared" si="6"/>
        <v/>
      </c>
      <c r="P33" s="292" t="str">
        <f t="shared" si="7"/>
        <v/>
      </c>
      <c r="Q33" s="294"/>
      <c r="R33" s="168"/>
      <c r="S33" s="166"/>
      <c r="T33" s="46"/>
    </row>
    <row r="34" spans="2:20" s="49" customFormat="1" ht="28.5" customHeight="1">
      <c r="B34" s="56">
        <f t="shared" si="1"/>
        <v>11</v>
      </c>
      <c r="C34" s="217" t="s">
        <v>156</v>
      </c>
      <c r="D34" s="194" t="s">
        <v>116</v>
      </c>
      <c r="E34" s="292" t="str">
        <f t="shared" si="2"/>
        <v/>
      </c>
      <c r="F34" s="292" t="str">
        <f t="shared" si="3"/>
        <v/>
      </c>
      <c r="G34" s="294"/>
      <c r="H34" s="175"/>
      <c r="I34" s="167"/>
      <c r="J34" s="292" t="str">
        <f t="shared" si="4"/>
        <v/>
      </c>
      <c r="K34" s="292" t="str">
        <f t="shared" si="5"/>
        <v/>
      </c>
      <c r="L34" s="294"/>
      <c r="M34" s="167"/>
      <c r="N34" s="167"/>
      <c r="O34" s="292" t="str">
        <f t="shared" si="6"/>
        <v/>
      </c>
      <c r="P34" s="292" t="str">
        <f t="shared" si="7"/>
        <v/>
      </c>
      <c r="Q34" s="294"/>
      <c r="R34" s="168"/>
      <c r="S34" s="166"/>
      <c r="T34" s="46"/>
    </row>
    <row r="35" spans="2:20" s="49" customFormat="1" ht="24.75" customHeight="1">
      <c r="B35" s="56">
        <f t="shared" si="1"/>
        <v>12</v>
      </c>
      <c r="C35" s="217" t="s">
        <v>156</v>
      </c>
      <c r="D35" s="57" t="s">
        <v>27</v>
      </c>
      <c r="E35" s="292" t="str">
        <f t="shared" si="2"/>
        <v/>
      </c>
      <c r="F35" s="292" t="str">
        <f t="shared" si="3"/>
        <v/>
      </c>
      <c r="G35" s="294"/>
      <c r="H35" s="175"/>
      <c r="I35" s="167"/>
      <c r="J35" s="292" t="str">
        <f t="shared" si="4"/>
        <v/>
      </c>
      <c r="K35" s="292" t="str">
        <f t="shared" si="5"/>
        <v/>
      </c>
      <c r="L35" s="294"/>
      <c r="M35" s="167"/>
      <c r="N35" s="167"/>
      <c r="O35" s="292" t="str">
        <f t="shared" si="6"/>
        <v/>
      </c>
      <c r="P35" s="292" t="str">
        <f t="shared" si="7"/>
        <v/>
      </c>
      <c r="Q35" s="294"/>
      <c r="R35" s="168"/>
      <c r="S35" s="166"/>
      <c r="T35" s="46"/>
    </row>
    <row r="36" spans="2:20" s="49" customFormat="1" ht="20.100000000000001" customHeight="1">
      <c r="B36" s="56">
        <f t="shared" si="1"/>
        <v>13</v>
      </c>
      <c r="C36" s="217" t="s">
        <v>156</v>
      </c>
      <c r="D36" s="57" t="s">
        <v>146</v>
      </c>
      <c r="E36" s="292" t="str">
        <f t="shared" si="2"/>
        <v/>
      </c>
      <c r="F36" s="292" t="str">
        <f t="shared" si="3"/>
        <v/>
      </c>
      <c r="G36" s="294"/>
      <c r="H36" s="175"/>
      <c r="I36" s="167"/>
      <c r="J36" s="292" t="str">
        <f t="shared" si="4"/>
        <v/>
      </c>
      <c r="K36" s="292" t="str">
        <f t="shared" si="5"/>
        <v/>
      </c>
      <c r="L36" s="294"/>
      <c r="M36" s="167"/>
      <c r="N36" s="167"/>
      <c r="O36" s="292" t="str">
        <f t="shared" si="6"/>
        <v/>
      </c>
      <c r="P36" s="292" t="str">
        <f t="shared" si="7"/>
        <v/>
      </c>
      <c r="Q36" s="294"/>
      <c r="R36" s="168"/>
      <c r="S36" s="166"/>
      <c r="T36" s="46"/>
    </row>
    <row r="37" spans="2:20" s="49" customFormat="1" ht="20.100000000000001" customHeight="1">
      <c r="B37" s="56">
        <f t="shared" si="1"/>
        <v>14</v>
      </c>
      <c r="C37" s="217" t="s">
        <v>156</v>
      </c>
      <c r="D37" s="57" t="s">
        <v>30</v>
      </c>
      <c r="E37" s="292" t="str">
        <f t="shared" si="2"/>
        <v/>
      </c>
      <c r="F37" s="292" t="str">
        <f t="shared" si="3"/>
        <v/>
      </c>
      <c r="G37" s="294"/>
      <c r="H37" s="175"/>
      <c r="I37" s="167"/>
      <c r="J37" s="292" t="str">
        <f t="shared" si="4"/>
        <v/>
      </c>
      <c r="K37" s="292" t="str">
        <f t="shared" si="5"/>
        <v/>
      </c>
      <c r="L37" s="294"/>
      <c r="M37" s="167"/>
      <c r="N37" s="167"/>
      <c r="O37" s="292" t="str">
        <f t="shared" si="6"/>
        <v/>
      </c>
      <c r="P37" s="292" t="str">
        <f t="shared" si="7"/>
        <v/>
      </c>
      <c r="Q37" s="294"/>
      <c r="R37" s="168"/>
      <c r="S37" s="166"/>
      <c r="T37" s="46"/>
    </row>
    <row r="38" spans="2:20" s="49" customFormat="1" ht="24" customHeight="1">
      <c r="B38" s="56">
        <f t="shared" si="1"/>
        <v>15</v>
      </c>
      <c r="C38" s="217" t="s">
        <v>156</v>
      </c>
      <c r="D38" s="57" t="s">
        <v>28</v>
      </c>
      <c r="E38" s="292" t="str">
        <f t="shared" si="2"/>
        <v/>
      </c>
      <c r="F38" s="292" t="str">
        <f t="shared" si="3"/>
        <v/>
      </c>
      <c r="G38" s="294"/>
      <c r="H38" s="175"/>
      <c r="I38" s="167"/>
      <c r="J38" s="292" t="str">
        <f t="shared" si="4"/>
        <v/>
      </c>
      <c r="K38" s="292" t="str">
        <f t="shared" si="5"/>
        <v/>
      </c>
      <c r="L38" s="294"/>
      <c r="M38" s="167"/>
      <c r="N38" s="167"/>
      <c r="O38" s="292" t="str">
        <f t="shared" si="6"/>
        <v/>
      </c>
      <c r="P38" s="292" t="str">
        <f t="shared" si="7"/>
        <v/>
      </c>
      <c r="Q38" s="294"/>
      <c r="R38" s="168"/>
      <c r="S38" s="166"/>
      <c r="T38" s="46"/>
    </row>
    <row r="39" spans="2:20" s="49" customFormat="1" ht="30.75" customHeight="1">
      <c r="B39" s="56">
        <f t="shared" si="1"/>
        <v>16</v>
      </c>
      <c r="C39" s="217" t="s">
        <v>156</v>
      </c>
      <c r="D39" s="57" t="s">
        <v>29</v>
      </c>
      <c r="E39" s="292" t="str">
        <f t="shared" si="2"/>
        <v/>
      </c>
      <c r="F39" s="292" t="str">
        <f t="shared" si="3"/>
        <v/>
      </c>
      <c r="G39" s="294"/>
      <c r="H39" s="175"/>
      <c r="I39" s="167"/>
      <c r="J39" s="292" t="str">
        <f t="shared" si="4"/>
        <v/>
      </c>
      <c r="K39" s="292" t="str">
        <f t="shared" si="5"/>
        <v/>
      </c>
      <c r="L39" s="294"/>
      <c r="M39" s="167"/>
      <c r="N39" s="167"/>
      <c r="O39" s="292" t="str">
        <f t="shared" si="6"/>
        <v/>
      </c>
      <c r="P39" s="292" t="str">
        <f t="shared" si="7"/>
        <v/>
      </c>
      <c r="Q39" s="294"/>
      <c r="R39" s="168"/>
      <c r="S39" s="166"/>
      <c r="T39" s="46"/>
    </row>
    <row r="40" spans="2:20" s="49" customFormat="1" ht="11.25">
      <c r="B40" s="56">
        <f t="shared" si="1"/>
        <v>17</v>
      </c>
      <c r="C40" s="217" t="s">
        <v>156</v>
      </c>
      <c r="D40" s="57" t="s">
        <v>147</v>
      </c>
      <c r="E40" s="292" t="str">
        <f t="shared" si="2"/>
        <v/>
      </c>
      <c r="F40" s="292" t="str">
        <f t="shared" si="3"/>
        <v/>
      </c>
      <c r="G40" s="294"/>
      <c r="H40" s="175"/>
      <c r="I40" s="167"/>
      <c r="J40" s="292" t="str">
        <f t="shared" si="4"/>
        <v/>
      </c>
      <c r="K40" s="292" t="str">
        <f t="shared" si="5"/>
        <v/>
      </c>
      <c r="L40" s="294"/>
      <c r="M40" s="167"/>
      <c r="N40" s="167"/>
      <c r="O40" s="292" t="str">
        <f t="shared" si="6"/>
        <v/>
      </c>
      <c r="P40" s="292" t="str">
        <f t="shared" si="7"/>
        <v/>
      </c>
      <c r="Q40" s="294"/>
      <c r="R40" s="168"/>
      <c r="S40" s="166"/>
      <c r="T40" s="46"/>
    </row>
    <row r="41" spans="2:20" s="49" customFormat="1" ht="26.25" customHeight="1">
      <c r="B41" s="56">
        <f t="shared" si="1"/>
        <v>18</v>
      </c>
      <c r="C41" s="217" t="s">
        <v>156</v>
      </c>
      <c r="D41" s="57" t="s">
        <v>100</v>
      </c>
      <c r="E41" s="292" t="str">
        <f t="shared" si="2"/>
        <v/>
      </c>
      <c r="F41" s="292" t="str">
        <f t="shared" si="3"/>
        <v/>
      </c>
      <c r="G41" s="294"/>
      <c r="H41" s="175"/>
      <c r="I41" s="167"/>
      <c r="J41" s="292" t="str">
        <f t="shared" si="4"/>
        <v/>
      </c>
      <c r="K41" s="292" t="str">
        <f t="shared" si="5"/>
        <v/>
      </c>
      <c r="L41" s="294"/>
      <c r="M41" s="167"/>
      <c r="N41" s="167"/>
      <c r="O41" s="292" t="str">
        <f t="shared" si="6"/>
        <v/>
      </c>
      <c r="P41" s="292" t="str">
        <f t="shared" si="7"/>
        <v/>
      </c>
      <c r="Q41" s="294"/>
      <c r="R41" s="168"/>
      <c r="S41" s="166"/>
      <c r="T41" s="46"/>
    </row>
    <row r="42" spans="2:20" s="49" customFormat="1" ht="24" customHeight="1">
      <c r="B42" s="56">
        <f t="shared" si="1"/>
        <v>19</v>
      </c>
      <c r="C42" s="217" t="s">
        <v>156</v>
      </c>
      <c r="D42" s="57" t="s">
        <v>134</v>
      </c>
      <c r="E42" s="292" t="str">
        <f t="shared" si="2"/>
        <v/>
      </c>
      <c r="F42" s="292" t="str">
        <f t="shared" si="3"/>
        <v/>
      </c>
      <c r="G42" s="294"/>
      <c r="H42" s="175"/>
      <c r="I42" s="167"/>
      <c r="J42" s="292" t="str">
        <f t="shared" si="4"/>
        <v/>
      </c>
      <c r="K42" s="292" t="str">
        <f t="shared" si="5"/>
        <v/>
      </c>
      <c r="L42" s="294"/>
      <c r="M42" s="167"/>
      <c r="N42" s="167"/>
      <c r="O42" s="292" t="str">
        <f t="shared" si="6"/>
        <v/>
      </c>
      <c r="P42" s="292" t="str">
        <f t="shared" si="7"/>
        <v/>
      </c>
      <c r="Q42" s="294"/>
      <c r="R42" s="168"/>
      <c r="S42" s="166"/>
      <c r="T42" s="46"/>
    </row>
    <row r="43" spans="2:20" s="49" customFormat="1" ht="28.5" customHeight="1">
      <c r="B43" s="56">
        <f t="shared" si="1"/>
        <v>20</v>
      </c>
      <c r="C43" s="217" t="s">
        <v>156</v>
      </c>
      <c r="D43" s="57" t="s">
        <v>3</v>
      </c>
      <c r="E43" s="292" t="str">
        <f t="shared" si="2"/>
        <v/>
      </c>
      <c r="F43" s="292" t="str">
        <f t="shared" si="3"/>
        <v/>
      </c>
      <c r="G43" s="294"/>
      <c r="H43" s="175"/>
      <c r="I43" s="167"/>
      <c r="J43" s="292" t="str">
        <f t="shared" si="4"/>
        <v/>
      </c>
      <c r="K43" s="292" t="str">
        <f t="shared" si="5"/>
        <v/>
      </c>
      <c r="L43" s="294"/>
      <c r="M43" s="167"/>
      <c r="N43" s="167"/>
      <c r="O43" s="292" t="str">
        <f t="shared" si="6"/>
        <v/>
      </c>
      <c r="P43" s="292" t="str">
        <f t="shared" si="7"/>
        <v/>
      </c>
      <c r="Q43" s="294"/>
      <c r="R43" s="168"/>
      <c r="S43" s="166"/>
      <c r="T43" s="46"/>
    </row>
    <row r="44" spans="2:20" s="49" customFormat="1" ht="23.25" thickBot="1">
      <c r="B44" s="56">
        <f t="shared" si="1"/>
        <v>21</v>
      </c>
      <c r="C44" s="217" t="s">
        <v>156</v>
      </c>
      <c r="D44" s="67" t="s">
        <v>187</v>
      </c>
      <c r="E44" s="292" t="str">
        <f t="shared" si="2"/>
        <v/>
      </c>
      <c r="F44" s="292" t="str">
        <f t="shared" si="3"/>
        <v/>
      </c>
      <c r="G44" s="298"/>
      <c r="H44" s="223"/>
      <c r="I44" s="170"/>
      <c r="J44" s="292" t="str">
        <f t="shared" si="4"/>
        <v/>
      </c>
      <c r="K44" s="292" t="str">
        <f t="shared" si="5"/>
        <v/>
      </c>
      <c r="L44" s="298"/>
      <c r="M44" s="170"/>
      <c r="N44" s="170"/>
      <c r="O44" s="292" t="str">
        <f t="shared" si="6"/>
        <v/>
      </c>
      <c r="P44" s="292" t="str">
        <f t="shared" si="7"/>
        <v/>
      </c>
      <c r="Q44" s="298"/>
      <c r="R44" s="171"/>
      <c r="S44" s="169"/>
      <c r="T44" s="46"/>
    </row>
    <row r="45" spans="2:20" s="49" customFormat="1" ht="54" customHeight="1" thickBot="1">
      <c r="B45" s="64"/>
      <c r="C45" s="436" t="s">
        <v>182</v>
      </c>
      <c r="D45" s="436"/>
      <c r="E45" s="436"/>
      <c r="F45" s="436"/>
      <c r="G45" s="436"/>
      <c r="H45" s="436"/>
      <c r="I45" s="436"/>
      <c r="J45" s="71"/>
      <c r="K45" s="71"/>
      <c r="L45" s="71"/>
      <c r="M45" s="224"/>
      <c r="N45" s="71"/>
      <c r="O45" s="300"/>
      <c r="P45" s="300"/>
      <c r="Q45" s="300"/>
      <c r="R45" s="71"/>
      <c r="S45" s="72"/>
      <c r="T45" s="45"/>
    </row>
    <row r="46" spans="2:20" s="49" customFormat="1" ht="22.5">
      <c r="B46" s="55">
        <v>1</v>
      </c>
      <c r="C46" s="217" t="s">
        <v>157</v>
      </c>
      <c r="D46" s="62" t="s">
        <v>88</v>
      </c>
      <c r="E46" s="292" t="str">
        <f>IF(((C46="Auditoría de Gestión de la Configuración")*AND(G46="No")),"No","")</f>
        <v>No</v>
      </c>
      <c r="F46" s="292" t="str">
        <f>IF(((C46="Auditoría de Gestión de la Configuración")*AND(G46="Si")),"Si","")</f>
        <v/>
      </c>
      <c r="G46" s="299" t="s">
        <v>153</v>
      </c>
      <c r="H46" s="68"/>
      <c r="I46" s="70"/>
      <c r="J46" s="292" t="str">
        <f>IF(((C46="Auditoría de Gestión de la Configuración")*AND(L46="No")),"No","")</f>
        <v>No</v>
      </c>
      <c r="K46" s="292" t="str">
        <f>IF(((C46="Auditoría de Gestión de la Configuración")*AND(L46="Si")),"Si","")</f>
        <v/>
      </c>
      <c r="L46" s="299" t="s">
        <v>153</v>
      </c>
      <c r="M46" s="176"/>
      <c r="N46" s="70"/>
      <c r="O46" s="292" t="str">
        <f>IF(((C46="Auditoría de Gestión de la Configuración")*AND(Q46="No")),"No","")</f>
        <v/>
      </c>
      <c r="P46" s="292" t="str">
        <f>IF(((C46="Auditoría de Gestión de la Configuración")*AND(Q46="Si")),"Si","")</f>
        <v>Si</v>
      </c>
      <c r="Q46" s="299" t="s">
        <v>152</v>
      </c>
      <c r="R46" s="69"/>
      <c r="S46" s="69"/>
      <c r="T46" s="45"/>
    </row>
    <row r="47" spans="2:20" s="49" customFormat="1" ht="22.5">
      <c r="B47" s="56">
        <v>2</v>
      </c>
      <c r="C47" s="217" t="s">
        <v>157</v>
      </c>
      <c r="D47" s="50" t="s">
        <v>93</v>
      </c>
      <c r="E47" s="292" t="str">
        <f>IF(((C47="Auditoría de Gestión de la Configuración")*AND(G47="No")),"No","")</f>
        <v/>
      </c>
      <c r="F47" s="292" t="str">
        <f>IF(((C47="Auditoría de Gestión de la Configuración")*AND(G47="Si")),"Si","")</f>
        <v>Si</v>
      </c>
      <c r="G47" s="299" t="s">
        <v>152</v>
      </c>
      <c r="H47" s="54"/>
      <c r="I47" s="59"/>
      <c r="J47" s="292" t="str">
        <f>IF(((C47="Auditoría de Gestión de la Configuración")*AND(L47="No")),"No","")</f>
        <v/>
      </c>
      <c r="K47" s="292" t="str">
        <f>IF(((C47="Auditoría de Gestión de la Configuración")*AND(L47="Si")),"Si","")</f>
        <v/>
      </c>
      <c r="L47" s="299"/>
      <c r="M47" s="167"/>
      <c r="N47" s="59"/>
      <c r="O47" s="292" t="str">
        <f>IF(((C47="Auditoría de Gestión de la Configuración")*AND(Q47="No")),"No","")</f>
        <v/>
      </c>
      <c r="P47" s="292" t="str">
        <f>IF(((C47="Auditoría de Gestión de la Configuración")*AND(Q47="Si")),"Si","")</f>
        <v>Si</v>
      </c>
      <c r="Q47" s="299" t="s">
        <v>152</v>
      </c>
      <c r="R47" s="58"/>
      <c r="S47" s="58"/>
      <c r="T47" s="45"/>
    </row>
    <row r="48" spans="2:20" s="49" customFormat="1" ht="29.25" customHeight="1">
      <c r="B48" s="51">
        <v>3</v>
      </c>
      <c r="C48" s="217" t="s">
        <v>156</v>
      </c>
      <c r="D48" s="57" t="s">
        <v>119</v>
      </c>
      <c r="E48" s="292" t="str">
        <f>IF(((C48="Auditoría de Calidad")*AND(G48="No")),"No","")</f>
        <v/>
      </c>
      <c r="F48" s="292" t="str">
        <f>IF(((C48="Auditoría de Calidad")*AND(G48="Si")),"Si","")</f>
        <v/>
      </c>
      <c r="G48" s="299"/>
      <c r="H48" s="179"/>
      <c r="I48" s="181"/>
      <c r="J48" s="292" t="str">
        <f>IF(((C48="Auditoría de Calidad")*AND(L48="No")),"No","")</f>
        <v/>
      </c>
      <c r="K48" s="292" t="str">
        <f>IF(((C48="Auditoría de Calidad")*AND(L48="Si")),"Si","")</f>
        <v/>
      </c>
      <c r="L48" s="299"/>
      <c r="M48" s="180"/>
      <c r="N48" s="180"/>
      <c r="O48" s="292" t="str">
        <f>IF(((C48="Auditoría de Calidad")*AND(Q48="No")),"No","")</f>
        <v/>
      </c>
      <c r="P48" s="292" t="str">
        <f>IF(((C48="Auditoría de Calidad")*AND(Q48="Si")),"Si","")</f>
        <v/>
      </c>
      <c r="Q48" s="299"/>
      <c r="R48" s="182"/>
      <c r="S48" s="178"/>
      <c r="T48" s="45"/>
    </row>
    <row r="49" spans="2:20" s="49" customFormat="1" ht="27" customHeight="1">
      <c r="B49" s="51">
        <v>4</v>
      </c>
      <c r="C49" s="217" t="s">
        <v>156</v>
      </c>
      <c r="D49" s="57" t="s">
        <v>34</v>
      </c>
      <c r="E49" s="292" t="str">
        <f t="shared" ref="E49:E61" si="8">IF(((C49="Auditoría de Calidad")*AND(G49="No")),"No","")</f>
        <v/>
      </c>
      <c r="F49" s="292" t="str">
        <f t="shared" ref="F49:F61" si="9">IF(((C49="Auditoría de Calidad")*AND(G49="Si")),"Si","")</f>
        <v/>
      </c>
      <c r="G49" s="299"/>
      <c r="H49" s="179"/>
      <c r="I49" s="181"/>
      <c r="J49" s="292" t="str">
        <f t="shared" ref="J49:J61" si="10">IF(((C49="Auditoría de Calidad")*AND(L49="No")),"No","")</f>
        <v/>
      </c>
      <c r="K49" s="292" t="str">
        <f t="shared" ref="K49:K61" si="11">IF(((C49="Auditoría de Calidad")*AND(L49="Si")),"Si","")</f>
        <v/>
      </c>
      <c r="L49" s="299"/>
      <c r="M49" s="180"/>
      <c r="N49" s="180"/>
      <c r="O49" s="292" t="str">
        <f t="shared" ref="O49:O61" si="12">IF(((C49="Auditoría de Calidad")*AND(Q49="No")),"No","")</f>
        <v/>
      </c>
      <c r="P49" s="292" t="str">
        <f t="shared" ref="P49:P61" si="13">IF(((C49="Auditoría de Calidad")*AND(Q49="Si")),"Si","")</f>
        <v/>
      </c>
      <c r="Q49" s="299"/>
      <c r="R49" s="182"/>
      <c r="S49" s="178"/>
      <c r="T49" s="45"/>
    </row>
    <row r="50" spans="2:20" s="49" customFormat="1" ht="30.75" customHeight="1">
      <c r="B50" s="51">
        <v>5</v>
      </c>
      <c r="C50" s="217" t="s">
        <v>156</v>
      </c>
      <c r="D50" s="57" t="s">
        <v>39</v>
      </c>
      <c r="E50" s="292" t="str">
        <f t="shared" si="8"/>
        <v/>
      </c>
      <c r="F50" s="292" t="str">
        <f t="shared" si="9"/>
        <v/>
      </c>
      <c r="G50" s="299"/>
      <c r="H50" s="179"/>
      <c r="I50" s="181"/>
      <c r="J50" s="292" t="str">
        <f t="shared" si="10"/>
        <v/>
      </c>
      <c r="K50" s="292" t="str">
        <f t="shared" si="11"/>
        <v/>
      </c>
      <c r="L50" s="299"/>
      <c r="M50" s="180"/>
      <c r="N50" s="180"/>
      <c r="O50" s="292" t="str">
        <f t="shared" si="12"/>
        <v/>
      </c>
      <c r="P50" s="292" t="str">
        <f t="shared" si="13"/>
        <v/>
      </c>
      <c r="Q50" s="299"/>
      <c r="R50" s="182"/>
      <c r="S50" s="178"/>
      <c r="T50" s="45"/>
    </row>
    <row r="51" spans="2:20" s="49" customFormat="1" ht="30.75" customHeight="1">
      <c r="B51" s="51">
        <v>6</v>
      </c>
      <c r="C51" s="217" t="s">
        <v>156</v>
      </c>
      <c r="D51" s="57" t="s">
        <v>17</v>
      </c>
      <c r="E51" s="292" t="str">
        <f t="shared" si="8"/>
        <v/>
      </c>
      <c r="F51" s="292" t="str">
        <f t="shared" si="9"/>
        <v/>
      </c>
      <c r="G51" s="299"/>
      <c r="H51" s="179"/>
      <c r="I51" s="181"/>
      <c r="J51" s="292" t="str">
        <f t="shared" si="10"/>
        <v/>
      </c>
      <c r="K51" s="292" t="str">
        <f t="shared" si="11"/>
        <v/>
      </c>
      <c r="L51" s="299"/>
      <c r="M51" s="180"/>
      <c r="N51" s="180"/>
      <c r="O51" s="292" t="str">
        <f t="shared" si="12"/>
        <v/>
      </c>
      <c r="P51" s="292" t="str">
        <f t="shared" si="13"/>
        <v/>
      </c>
      <c r="Q51" s="299"/>
      <c r="R51" s="182"/>
      <c r="S51" s="178"/>
      <c r="T51" s="45"/>
    </row>
    <row r="52" spans="2:20" s="49" customFormat="1" ht="30" customHeight="1">
      <c r="B52" s="51">
        <v>7</v>
      </c>
      <c r="C52" s="217" t="s">
        <v>156</v>
      </c>
      <c r="D52" s="57" t="s">
        <v>18</v>
      </c>
      <c r="E52" s="292" t="str">
        <f t="shared" si="8"/>
        <v/>
      </c>
      <c r="F52" s="292" t="str">
        <f t="shared" si="9"/>
        <v/>
      </c>
      <c r="G52" s="299"/>
      <c r="H52" s="179"/>
      <c r="I52" s="181"/>
      <c r="J52" s="292" t="str">
        <f t="shared" si="10"/>
        <v/>
      </c>
      <c r="K52" s="292" t="str">
        <f t="shared" si="11"/>
        <v/>
      </c>
      <c r="L52" s="299"/>
      <c r="M52" s="180"/>
      <c r="N52" s="180"/>
      <c r="O52" s="292" t="str">
        <f t="shared" si="12"/>
        <v/>
      </c>
      <c r="P52" s="292" t="str">
        <f t="shared" si="13"/>
        <v/>
      </c>
      <c r="Q52" s="299"/>
      <c r="R52" s="182"/>
      <c r="S52" s="178"/>
      <c r="T52" s="45"/>
    </row>
    <row r="53" spans="2:20" s="49" customFormat="1" ht="34.5" customHeight="1">
      <c r="B53" s="51">
        <v>8</v>
      </c>
      <c r="C53" s="217" t="s">
        <v>156</v>
      </c>
      <c r="D53" s="57" t="s">
        <v>19</v>
      </c>
      <c r="E53" s="292" t="str">
        <f t="shared" si="8"/>
        <v/>
      </c>
      <c r="F53" s="292" t="str">
        <f t="shared" si="9"/>
        <v/>
      </c>
      <c r="G53" s="299"/>
      <c r="H53" s="179"/>
      <c r="I53" s="181"/>
      <c r="J53" s="292" t="str">
        <f t="shared" si="10"/>
        <v/>
      </c>
      <c r="K53" s="292" t="str">
        <f t="shared" si="11"/>
        <v/>
      </c>
      <c r="L53" s="299"/>
      <c r="M53" s="180"/>
      <c r="N53" s="180"/>
      <c r="O53" s="292" t="str">
        <f t="shared" si="12"/>
        <v/>
      </c>
      <c r="P53" s="292" t="str">
        <f t="shared" si="13"/>
        <v/>
      </c>
      <c r="Q53" s="299"/>
      <c r="R53" s="182"/>
      <c r="S53" s="178"/>
      <c r="T53" s="45"/>
    </row>
    <row r="54" spans="2:20" s="49" customFormat="1" ht="39.75" customHeight="1">
      <c r="B54" s="51">
        <v>9</v>
      </c>
      <c r="C54" s="217" t="s">
        <v>156</v>
      </c>
      <c r="D54" s="57" t="s">
        <v>36</v>
      </c>
      <c r="E54" s="292" t="str">
        <f t="shared" si="8"/>
        <v/>
      </c>
      <c r="F54" s="292" t="str">
        <f t="shared" si="9"/>
        <v/>
      </c>
      <c r="G54" s="299"/>
      <c r="H54" s="179"/>
      <c r="I54" s="181"/>
      <c r="J54" s="292" t="str">
        <f t="shared" si="10"/>
        <v/>
      </c>
      <c r="K54" s="292" t="str">
        <f t="shared" si="11"/>
        <v/>
      </c>
      <c r="L54" s="299"/>
      <c r="M54" s="180"/>
      <c r="N54" s="180"/>
      <c r="O54" s="292" t="str">
        <f t="shared" si="12"/>
        <v/>
      </c>
      <c r="P54" s="292" t="str">
        <f t="shared" si="13"/>
        <v/>
      </c>
      <c r="Q54" s="299"/>
      <c r="R54" s="182"/>
      <c r="S54" s="178"/>
      <c r="T54" s="45"/>
    </row>
    <row r="55" spans="2:20" s="49" customFormat="1" ht="36" customHeight="1">
      <c r="B55" s="51">
        <v>10</v>
      </c>
      <c r="C55" s="217" t="s">
        <v>156</v>
      </c>
      <c r="D55" s="194" t="s">
        <v>37</v>
      </c>
      <c r="E55" s="292" t="str">
        <f t="shared" si="8"/>
        <v/>
      </c>
      <c r="F55" s="292" t="str">
        <f t="shared" si="9"/>
        <v/>
      </c>
      <c r="G55" s="299"/>
      <c r="H55" s="179"/>
      <c r="I55" s="181"/>
      <c r="J55" s="292" t="str">
        <f t="shared" si="10"/>
        <v/>
      </c>
      <c r="K55" s="292" t="str">
        <f t="shared" si="11"/>
        <v/>
      </c>
      <c r="L55" s="299"/>
      <c r="M55" s="180"/>
      <c r="N55" s="180"/>
      <c r="O55" s="292" t="str">
        <f t="shared" si="12"/>
        <v/>
      </c>
      <c r="P55" s="292" t="str">
        <f t="shared" si="13"/>
        <v/>
      </c>
      <c r="Q55" s="299"/>
      <c r="R55" s="182"/>
      <c r="S55" s="178"/>
      <c r="T55" s="45"/>
    </row>
    <row r="56" spans="2:20" s="49" customFormat="1" ht="28.5" customHeight="1">
      <c r="B56" s="51">
        <v>11</v>
      </c>
      <c r="C56" s="217" t="s">
        <v>156</v>
      </c>
      <c r="D56" s="194" t="s">
        <v>38</v>
      </c>
      <c r="E56" s="292" t="str">
        <f t="shared" si="8"/>
        <v/>
      </c>
      <c r="F56" s="292" t="str">
        <f t="shared" si="9"/>
        <v/>
      </c>
      <c r="G56" s="299"/>
      <c r="H56" s="179"/>
      <c r="I56" s="181"/>
      <c r="J56" s="292" t="str">
        <f t="shared" si="10"/>
        <v/>
      </c>
      <c r="K56" s="292" t="str">
        <f t="shared" si="11"/>
        <v/>
      </c>
      <c r="L56" s="299"/>
      <c r="M56" s="180"/>
      <c r="N56" s="180"/>
      <c r="O56" s="292" t="str">
        <f t="shared" si="12"/>
        <v/>
      </c>
      <c r="P56" s="292" t="str">
        <f t="shared" si="13"/>
        <v/>
      </c>
      <c r="Q56" s="299"/>
      <c r="R56" s="182"/>
      <c r="S56" s="178"/>
      <c r="T56" s="45"/>
    </row>
    <row r="57" spans="2:20" s="49" customFormat="1" ht="27.75" customHeight="1">
      <c r="B57" s="51">
        <v>12</v>
      </c>
      <c r="C57" s="217" t="s">
        <v>156</v>
      </c>
      <c r="D57" s="194" t="s">
        <v>35</v>
      </c>
      <c r="E57" s="292" t="str">
        <f t="shared" si="8"/>
        <v/>
      </c>
      <c r="F57" s="292" t="str">
        <f t="shared" si="9"/>
        <v/>
      </c>
      <c r="G57" s="299"/>
      <c r="H57" s="179"/>
      <c r="I57" s="181"/>
      <c r="J57" s="292" t="str">
        <f t="shared" si="10"/>
        <v/>
      </c>
      <c r="K57" s="292" t="str">
        <f t="shared" si="11"/>
        <v/>
      </c>
      <c r="L57" s="299"/>
      <c r="M57" s="180"/>
      <c r="N57" s="180"/>
      <c r="O57" s="292" t="str">
        <f t="shared" si="12"/>
        <v/>
      </c>
      <c r="P57" s="292" t="str">
        <f t="shared" si="13"/>
        <v/>
      </c>
      <c r="Q57" s="299"/>
      <c r="R57" s="182"/>
      <c r="S57" s="178"/>
      <c r="T57" s="45"/>
    </row>
    <row r="58" spans="2:20" s="49" customFormat="1" ht="36.75" customHeight="1">
      <c r="B58" s="51">
        <v>13</v>
      </c>
      <c r="C58" s="217" t="s">
        <v>156</v>
      </c>
      <c r="D58" s="57" t="s">
        <v>33</v>
      </c>
      <c r="E58" s="292" t="str">
        <f t="shared" si="8"/>
        <v/>
      </c>
      <c r="F58" s="292" t="str">
        <f t="shared" si="9"/>
        <v/>
      </c>
      <c r="G58" s="299"/>
      <c r="H58" s="179"/>
      <c r="I58" s="181"/>
      <c r="J58" s="292" t="str">
        <f t="shared" si="10"/>
        <v/>
      </c>
      <c r="K58" s="292" t="str">
        <f t="shared" si="11"/>
        <v/>
      </c>
      <c r="L58" s="299"/>
      <c r="M58" s="180"/>
      <c r="N58" s="180"/>
      <c r="O58" s="292" t="str">
        <f t="shared" si="12"/>
        <v/>
      </c>
      <c r="P58" s="292" t="str">
        <f t="shared" si="13"/>
        <v/>
      </c>
      <c r="Q58" s="299"/>
      <c r="R58" s="182"/>
      <c r="S58" s="178"/>
      <c r="T58" s="45"/>
    </row>
    <row r="59" spans="2:20" s="49" customFormat="1" ht="36" customHeight="1">
      <c r="B59" s="51">
        <v>14</v>
      </c>
      <c r="C59" s="217" t="s">
        <v>156</v>
      </c>
      <c r="D59" s="57" t="s">
        <v>40</v>
      </c>
      <c r="E59" s="292" t="str">
        <f t="shared" si="8"/>
        <v/>
      </c>
      <c r="F59" s="292" t="str">
        <f t="shared" si="9"/>
        <v/>
      </c>
      <c r="G59" s="299"/>
      <c r="H59" s="179"/>
      <c r="I59" s="181"/>
      <c r="J59" s="292" t="str">
        <f t="shared" si="10"/>
        <v/>
      </c>
      <c r="K59" s="292" t="str">
        <f t="shared" si="11"/>
        <v/>
      </c>
      <c r="L59" s="299"/>
      <c r="M59" s="180"/>
      <c r="N59" s="180"/>
      <c r="O59" s="292" t="str">
        <f t="shared" si="12"/>
        <v/>
      </c>
      <c r="P59" s="292" t="str">
        <f t="shared" si="13"/>
        <v/>
      </c>
      <c r="Q59" s="299"/>
      <c r="R59" s="182"/>
      <c r="S59" s="178"/>
      <c r="T59" s="45"/>
    </row>
    <row r="60" spans="2:20" s="49" customFormat="1" ht="36" customHeight="1">
      <c r="B60" s="51">
        <v>15</v>
      </c>
      <c r="C60" s="217" t="s">
        <v>156</v>
      </c>
      <c r="D60" s="57" t="s">
        <v>41</v>
      </c>
      <c r="E60" s="292" t="str">
        <f t="shared" si="8"/>
        <v/>
      </c>
      <c r="F60" s="292" t="str">
        <f t="shared" si="9"/>
        <v/>
      </c>
      <c r="G60" s="299"/>
      <c r="H60" s="179"/>
      <c r="I60" s="181"/>
      <c r="J60" s="292" t="str">
        <f t="shared" si="10"/>
        <v/>
      </c>
      <c r="K60" s="292" t="str">
        <f t="shared" si="11"/>
        <v/>
      </c>
      <c r="L60" s="299"/>
      <c r="M60" s="180"/>
      <c r="N60" s="180"/>
      <c r="O60" s="292" t="str">
        <f t="shared" si="12"/>
        <v/>
      </c>
      <c r="P60" s="292" t="str">
        <f t="shared" si="13"/>
        <v/>
      </c>
      <c r="Q60" s="299"/>
      <c r="R60" s="182"/>
      <c r="S60" s="178"/>
      <c r="T60" s="45"/>
    </row>
    <row r="61" spans="2:20" s="49" customFormat="1" ht="50.25" customHeight="1">
      <c r="B61" s="51">
        <v>16</v>
      </c>
      <c r="C61" s="217" t="s">
        <v>156</v>
      </c>
      <c r="D61" s="57" t="s">
        <v>32</v>
      </c>
      <c r="E61" s="292" t="str">
        <f t="shared" si="8"/>
        <v/>
      </c>
      <c r="F61" s="292" t="str">
        <f t="shared" si="9"/>
        <v/>
      </c>
      <c r="G61" s="299"/>
      <c r="H61" s="179"/>
      <c r="I61" s="181"/>
      <c r="J61" s="292" t="str">
        <f t="shared" si="10"/>
        <v/>
      </c>
      <c r="K61" s="292" t="str">
        <f t="shared" si="11"/>
        <v/>
      </c>
      <c r="L61" s="299"/>
      <c r="M61" s="180"/>
      <c r="N61" s="180"/>
      <c r="O61" s="292" t="str">
        <f t="shared" si="12"/>
        <v/>
      </c>
      <c r="P61" s="292" t="str">
        <f t="shared" si="13"/>
        <v/>
      </c>
      <c r="Q61" s="299"/>
      <c r="R61" s="182"/>
      <c r="S61" s="178"/>
      <c r="T61" s="45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  <mergeCell ref="N4:Q4"/>
    <mergeCell ref="N12:N13"/>
    <mergeCell ref="N6:Q6"/>
    <mergeCell ref="N8:Q8"/>
    <mergeCell ref="Q11:S11"/>
    <mergeCell ref="Q12:Q13"/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</mergeCells>
  <phoneticPr fontId="4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42" customFormat="1" ht="15.75">
      <c r="B2" s="444" t="s">
        <v>167</v>
      </c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3"/>
    </row>
    <row r="3" spans="2:20" s="44" customFormat="1">
      <c r="E3" s="286"/>
      <c r="F3" s="286"/>
      <c r="J3" s="286"/>
      <c r="K3" s="286"/>
      <c r="O3" s="286"/>
      <c r="P3" s="286"/>
      <c r="S3" s="43"/>
      <c r="T3" s="43"/>
    </row>
    <row r="4" spans="2:20" s="42" customFormat="1" ht="12.75" customHeight="1">
      <c r="B4" s="446" t="s">
        <v>239</v>
      </c>
      <c r="C4" s="447"/>
      <c r="D4" s="218" t="str">
        <f>Inicio!D4</f>
        <v>EVOLUTIVO FRONT END</v>
      </c>
      <c r="E4" s="290"/>
      <c r="F4" s="290"/>
      <c r="G4" s="213"/>
      <c r="H4" s="44"/>
      <c r="I4" s="77" t="s">
        <v>59</v>
      </c>
      <c r="J4" s="301"/>
      <c r="K4" s="301"/>
      <c r="L4" s="44"/>
      <c r="M4" s="77" t="s">
        <v>95</v>
      </c>
      <c r="N4" s="431" t="s">
        <v>62</v>
      </c>
      <c r="O4" s="431"/>
      <c r="P4" s="431"/>
      <c r="Q4" s="432"/>
      <c r="R4" s="77" t="s">
        <v>57</v>
      </c>
      <c r="S4" s="183" t="s">
        <v>58</v>
      </c>
      <c r="T4" s="43"/>
    </row>
    <row r="5" spans="2:20" s="42" customFormat="1">
      <c r="B5" s="446" t="s">
        <v>163</v>
      </c>
      <c r="C5" s="447"/>
      <c r="D5" s="218">
        <f>Inicio!D5</f>
        <v>0</v>
      </c>
      <c r="E5" s="290"/>
      <c r="F5" s="290"/>
      <c r="G5" s="213"/>
      <c r="H5" s="44"/>
      <c r="I5" s="44"/>
      <c r="J5" s="302"/>
      <c r="K5" s="302"/>
      <c r="L5" s="44"/>
      <c r="M5" s="44"/>
      <c r="N5" s="44"/>
      <c r="O5" s="286"/>
      <c r="P5" s="286"/>
      <c r="Q5" s="44"/>
      <c r="R5" s="44"/>
      <c r="S5" s="43"/>
      <c r="T5" s="43"/>
    </row>
    <row r="6" spans="2:20" s="42" customFormat="1" ht="12.75" customHeight="1">
      <c r="B6" s="446" t="s">
        <v>240</v>
      </c>
      <c r="C6" s="447"/>
      <c r="D6" s="218">
        <f>Inicio!D6</f>
        <v>0</v>
      </c>
      <c r="E6" s="290"/>
      <c r="F6" s="290"/>
      <c r="G6" s="213"/>
      <c r="H6" s="44"/>
      <c r="I6" s="77" t="s">
        <v>60</v>
      </c>
      <c r="J6" s="301"/>
      <c r="K6" s="301"/>
      <c r="L6" s="44"/>
      <c r="M6" s="77" t="s">
        <v>95</v>
      </c>
      <c r="N6" s="431" t="s">
        <v>62</v>
      </c>
      <c r="O6" s="431"/>
      <c r="P6" s="431"/>
      <c r="Q6" s="432"/>
      <c r="R6" s="77" t="s">
        <v>57</v>
      </c>
      <c r="S6" s="183" t="s">
        <v>58</v>
      </c>
      <c r="T6" s="43"/>
    </row>
    <row r="7" spans="2:20" s="42" customFormat="1">
      <c r="B7" s="446" t="s">
        <v>2</v>
      </c>
      <c r="C7" s="447"/>
      <c r="D7" s="218">
        <f>Inicio!D7</f>
        <v>0</v>
      </c>
      <c r="E7" s="290"/>
      <c r="F7" s="290"/>
      <c r="G7" s="213"/>
      <c r="H7" s="44"/>
      <c r="I7" s="44"/>
      <c r="J7" s="302"/>
      <c r="K7" s="302"/>
      <c r="L7" s="44"/>
      <c r="M7" s="44"/>
      <c r="N7" s="44"/>
      <c r="O7" s="286"/>
      <c r="P7" s="286"/>
      <c r="Q7" s="44"/>
      <c r="R7" s="44"/>
      <c r="S7" s="43"/>
      <c r="T7" s="43"/>
    </row>
    <row r="8" spans="2:20" s="42" customFormat="1">
      <c r="B8" s="446" t="s">
        <v>164</v>
      </c>
      <c r="C8" s="447"/>
      <c r="D8" s="218">
        <f>Inicio!D8</f>
        <v>0</v>
      </c>
      <c r="E8" s="290"/>
      <c r="F8" s="290"/>
      <c r="G8" s="213"/>
      <c r="H8" s="44"/>
      <c r="I8" s="77" t="s">
        <v>61</v>
      </c>
      <c r="J8" s="301"/>
      <c r="K8" s="301"/>
      <c r="L8" s="44"/>
      <c r="M8" s="77" t="s">
        <v>95</v>
      </c>
      <c r="N8" s="431" t="s">
        <v>62</v>
      </c>
      <c r="O8" s="431"/>
      <c r="P8" s="431"/>
      <c r="Q8" s="432"/>
      <c r="R8" s="77" t="s">
        <v>57</v>
      </c>
      <c r="S8" s="183" t="s">
        <v>58</v>
      </c>
      <c r="T8" s="43"/>
    </row>
    <row r="9" spans="2:20" s="42" customFormat="1">
      <c r="E9" s="49"/>
      <c r="F9" s="49"/>
      <c r="J9" s="49"/>
      <c r="K9" s="49"/>
      <c r="O9" s="49"/>
      <c r="P9" s="49"/>
      <c r="T9" s="45"/>
    </row>
    <row r="10" spans="2:20" s="42" customFormat="1" ht="11.25" customHeight="1">
      <c r="C10" s="421" t="s">
        <v>91</v>
      </c>
      <c r="D10" s="421"/>
      <c r="E10" s="287"/>
      <c r="F10" s="49"/>
      <c r="G10" s="63">
        <f>IF((COUNTIF(F14:F78,"Si")=0)*AND(COUNTIF(E14:E78,"No")=0),0,((COUNTIF(F14:F78,"Si")))/((COUNTIF(F14:F78,"Si")+COUNTIF(E14:E78,"No"))))</f>
        <v>0.75</v>
      </c>
      <c r="J10" s="49"/>
      <c r="K10" s="49"/>
      <c r="L10" s="63">
        <f>IF((COUNTIF(K14:K78,"Si")=0)*AND(COUNTIF(J14:J78,"No")=0),0,((COUNTIF(K14:K78,"Si")))/((COUNTIF(K14:K78,"Si")+COUNTIF(J14:J78,"No"))))</f>
        <v>1</v>
      </c>
      <c r="O10" s="49"/>
      <c r="P10" s="49"/>
      <c r="Q10" s="63">
        <f>IF((COUNTIF(P14:P78,"Si")=0)*AND(COUNTIF(O14:O78,"No")=0),0,((COUNTIF(P14:P78,"Si")))/((COUNTIF(P14:P78,"Si")+COUNTIF(O14:O78,"No"))))</f>
        <v>1</v>
      </c>
      <c r="R10" s="53"/>
      <c r="T10" s="45"/>
    </row>
    <row r="11" spans="2:20" s="42" customFormat="1" ht="11.25" hidden="1" customHeight="1" thickBot="1">
      <c r="C11" s="421"/>
      <c r="D11" s="421"/>
      <c r="E11" s="448"/>
      <c r="F11" s="49"/>
      <c r="G11" s="449" t="s">
        <v>96</v>
      </c>
      <c r="H11" s="445"/>
      <c r="J11" s="49"/>
      <c r="K11" s="49"/>
      <c r="L11" s="433" t="s">
        <v>97</v>
      </c>
      <c r="M11" s="445"/>
      <c r="O11" s="49"/>
      <c r="P11" s="49"/>
      <c r="Q11" s="433" t="s">
        <v>98</v>
      </c>
      <c r="R11" s="434"/>
      <c r="S11" s="435"/>
      <c r="T11" s="45"/>
    </row>
    <row r="12" spans="2:20" s="3" customFormat="1" ht="12.75" customHeight="1">
      <c r="B12" s="419" t="s">
        <v>89</v>
      </c>
      <c r="C12" s="429" t="s">
        <v>75</v>
      </c>
      <c r="D12" s="419" t="s">
        <v>90</v>
      </c>
      <c r="E12" s="291"/>
      <c r="F12" s="291"/>
      <c r="G12" s="428" t="s">
        <v>139</v>
      </c>
      <c r="H12" s="427" t="s">
        <v>138</v>
      </c>
      <c r="I12" s="427" t="s">
        <v>127</v>
      </c>
      <c r="J12" s="271"/>
      <c r="K12" s="271"/>
      <c r="L12" s="427" t="s">
        <v>140</v>
      </c>
      <c r="M12" s="427" t="s">
        <v>138</v>
      </c>
      <c r="N12" s="427" t="s">
        <v>127</v>
      </c>
      <c r="O12" s="271"/>
      <c r="P12" s="271"/>
      <c r="Q12" s="427" t="s">
        <v>141</v>
      </c>
      <c r="R12" s="438" t="s">
        <v>138</v>
      </c>
      <c r="S12" s="427" t="s">
        <v>127</v>
      </c>
      <c r="T12" s="4"/>
    </row>
    <row r="13" spans="2:20" s="3" customFormat="1" ht="20.25" customHeight="1" thickBot="1">
      <c r="B13" s="420"/>
      <c r="C13" s="430"/>
      <c r="D13" s="420"/>
      <c r="E13" s="291"/>
      <c r="F13" s="291"/>
      <c r="G13" s="427"/>
      <c r="H13" s="443"/>
      <c r="I13" s="441"/>
      <c r="J13" s="303"/>
      <c r="K13" s="303"/>
      <c r="L13" s="441"/>
      <c r="M13" s="443"/>
      <c r="N13" s="441"/>
      <c r="O13" s="303"/>
      <c r="P13" s="303"/>
      <c r="Q13" s="441"/>
      <c r="R13" s="442"/>
      <c r="S13" s="441"/>
      <c r="T13" s="4"/>
    </row>
    <row r="14" spans="2:20" s="3" customFormat="1" ht="52.5" customHeight="1" thickBot="1">
      <c r="B14" s="283"/>
      <c r="C14" s="436" t="s">
        <v>183</v>
      </c>
      <c r="D14" s="436"/>
      <c r="E14" s="436"/>
      <c r="F14" s="436"/>
      <c r="G14" s="436"/>
      <c r="H14" s="436"/>
      <c r="I14" s="436"/>
      <c r="J14" s="65"/>
      <c r="K14" s="65"/>
      <c r="L14" s="280"/>
      <c r="M14" s="280"/>
      <c r="N14" s="280"/>
      <c r="O14" s="65"/>
      <c r="P14" s="65"/>
      <c r="Q14" s="280"/>
      <c r="R14" s="281"/>
      <c r="S14" s="282"/>
      <c r="T14" s="4"/>
    </row>
    <row r="15" spans="2:20" s="3" customFormat="1" ht="33.75">
      <c r="B15" s="85">
        <v>1</v>
      </c>
      <c r="C15" s="217" t="s">
        <v>157</v>
      </c>
      <c r="D15" s="73" t="s">
        <v>88</v>
      </c>
      <c r="E15" s="292" t="str">
        <f>IF(((C15="Auditoría de Gestión de la Configuración")*AND(G15="No")),"No","")</f>
        <v/>
      </c>
      <c r="F15" s="292" t="str">
        <f>IF(((C15="Auditoría de Gestión de la Configuración")*AND(G15="Si")),"Si","")</f>
        <v>Si</v>
      </c>
      <c r="G15" s="293" t="s">
        <v>152</v>
      </c>
      <c r="H15" s="79"/>
      <c r="I15" s="79"/>
      <c r="J15" s="292" t="str">
        <f>IF(((C15="Auditoría de Gestión de la Configuración")*AND(L15="No")),"No","")</f>
        <v/>
      </c>
      <c r="K15" s="292" t="str">
        <f>IF(((C15="Auditoría de Gestión de la Configuración")*AND(L15="Si")),"Si","")</f>
        <v>Si</v>
      </c>
      <c r="L15" s="293" t="s">
        <v>152</v>
      </c>
      <c r="M15" s="184"/>
      <c r="N15" s="184"/>
      <c r="O15" s="292" t="str">
        <f>IF(((C15="Auditoría de Gestión de la Configuración")*AND(Q15="No")),"No","")</f>
        <v/>
      </c>
      <c r="P15" s="292" t="str">
        <f>IF(((C15="Auditoría de Gestión de la Configuración")*AND(Q15="Si")),"Si","")</f>
        <v>Si</v>
      </c>
      <c r="Q15" s="293" t="s">
        <v>152</v>
      </c>
      <c r="R15" s="184"/>
      <c r="S15" s="184"/>
      <c r="T15" s="4"/>
    </row>
    <row r="16" spans="2:20" s="3" customFormat="1" ht="33.75">
      <c r="B16" s="82">
        <f>B15+1</f>
        <v>2</v>
      </c>
      <c r="C16" s="217" t="s">
        <v>157</v>
      </c>
      <c r="D16" s="74" t="s">
        <v>93</v>
      </c>
      <c r="E16" s="292" t="str">
        <f>IF(((C16="Auditoría de Gestión de la Configuración")*AND(G16="No")),"No","")</f>
        <v>No</v>
      </c>
      <c r="F16" s="292" t="str">
        <f>IF(((C16="Auditoría de Gestión de la Configuración")*AND(G16="Si")),"Si","")</f>
        <v/>
      </c>
      <c r="G16" s="294" t="s">
        <v>153</v>
      </c>
      <c r="H16" s="79"/>
      <c r="I16" s="79"/>
      <c r="J16" s="292" t="str">
        <f>IF(((C16="Auditoría de Gestión de la Configuración")*AND(L16="No")),"No","")</f>
        <v/>
      </c>
      <c r="K16" s="292" t="str">
        <f>IF(((C16="Auditoría de Gestión de la Configuración")*AND(L16="Si")),"Si","")</f>
        <v>Si</v>
      </c>
      <c r="L16" s="294" t="s">
        <v>152</v>
      </c>
      <c r="M16" s="184"/>
      <c r="N16" s="184"/>
      <c r="O16" s="292" t="str">
        <f>IF(((C16="Auditoría de Gestión de la Configuración")*AND(Q16="No")),"No","")</f>
        <v/>
      </c>
      <c r="P16" s="292" t="str">
        <f>IF(((C16="Auditoría de Gestión de la Configuración")*AND(Q16="Si")),"Si","")</f>
        <v>Si</v>
      </c>
      <c r="Q16" s="294" t="s">
        <v>152</v>
      </c>
      <c r="R16" s="185"/>
      <c r="S16" s="185"/>
      <c r="T16" s="4"/>
    </row>
    <row r="17" spans="2:20" s="3" customFormat="1" ht="22.5" customHeight="1">
      <c r="B17" s="82">
        <f t="shared" ref="B17:B43" si="0">B16+1</f>
        <v>3</v>
      </c>
      <c r="C17" s="217" t="s">
        <v>156</v>
      </c>
      <c r="D17" s="81" t="s">
        <v>118</v>
      </c>
      <c r="E17" s="292" t="str">
        <f>IF(((C17="Auditoría de Calidad")*AND(G17="No")),"No","")</f>
        <v/>
      </c>
      <c r="F17" s="292" t="str">
        <f>IF(((C17="Auditoría de Calidad")*AND(G17="Si")),"Si","")</f>
        <v/>
      </c>
      <c r="G17" s="294"/>
      <c r="H17" s="78"/>
      <c r="I17" s="186"/>
      <c r="J17" s="292" t="str">
        <f>IF(((C17="Auditoría de Calidad")*AND(L17="No")),"No","")</f>
        <v/>
      </c>
      <c r="K17" s="292" t="str">
        <f>IF(((C17="Auditoría de Calidad")*AND(L17="Si")),"Si","")</f>
        <v/>
      </c>
      <c r="L17" s="294"/>
      <c r="M17" s="185"/>
      <c r="N17" s="185"/>
      <c r="O17" s="292" t="str">
        <f>IF(((C17="Auditoría de Calidad")*AND(Q17="No")),"No","")</f>
        <v/>
      </c>
      <c r="P17" s="292" t="str">
        <f>IF(((C17="Auditoría de Calidad")*AND(Q17="Si")),"Si","")</f>
        <v/>
      </c>
      <c r="Q17" s="294"/>
      <c r="R17" s="188"/>
      <c r="S17" s="187"/>
      <c r="T17" s="4"/>
    </row>
    <row r="18" spans="2:20" s="3" customFormat="1" ht="22.5">
      <c r="B18" s="82">
        <f t="shared" si="0"/>
        <v>4</v>
      </c>
      <c r="C18" s="217" t="s">
        <v>156</v>
      </c>
      <c r="D18" s="81" t="s">
        <v>119</v>
      </c>
      <c r="E18" s="292" t="str">
        <f t="shared" ref="E18:E43" si="1">IF(((C18="Auditoría de Calidad")*AND(G18="No")),"No","")</f>
        <v/>
      </c>
      <c r="F18" s="292" t="str">
        <f t="shared" ref="F18:F43" si="2">IF(((C18="Auditoría de Calidad")*AND(G18="Si")),"Si","")</f>
        <v/>
      </c>
      <c r="G18" s="294"/>
      <c r="H18" s="78"/>
      <c r="I18" s="186"/>
      <c r="J18" s="292" t="str">
        <f t="shared" ref="J18:J43" si="3">IF(((C18="Auditoría de Calidad")*AND(L18="No")),"No","")</f>
        <v/>
      </c>
      <c r="K18" s="292" t="str">
        <f t="shared" ref="K18:K43" si="4">IF(((C18="Auditoría de Calidad")*AND(L18="Si")),"Si","")</f>
        <v/>
      </c>
      <c r="L18" s="294"/>
      <c r="M18" s="185"/>
      <c r="N18" s="185"/>
      <c r="O18" s="292" t="str">
        <f t="shared" ref="O18:O43" si="5">IF(((C18="Auditoría de Calidad")*AND(Q18="No")),"No","")</f>
        <v/>
      </c>
      <c r="P18" s="292" t="str">
        <f t="shared" ref="P18:P43" si="6">IF(((C18="Auditoría de Calidad")*AND(Q18="Si")),"Si","")</f>
        <v/>
      </c>
      <c r="Q18" s="294"/>
      <c r="R18" s="188"/>
      <c r="S18" s="187"/>
      <c r="T18" s="4"/>
    </row>
    <row r="19" spans="2:20" s="3" customFormat="1" ht="22.5">
      <c r="B19" s="82">
        <f t="shared" si="0"/>
        <v>5</v>
      </c>
      <c r="C19" s="217" t="s">
        <v>156</v>
      </c>
      <c r="D19" s="81" t="s">
        <v>4</v>
      </c>
      <c r="E19" s="292" t="str">
        <f t="shared" si="1"/>
        <v/>
      </c>
      <c r="F19" s="292" t="str">
        <f t="shared" si="2"/>
        <v/>
      </c>
      <c r="G19" s="294"/>
      <c r="H19" s="78"/>
      <c r="I19" s="186"/>
      <c r="J19" s="292" t="str">
        <f t="shared" si="3"/>
        <v/>
      </c>
      <c r="K19" s="292" t="str">
        <f t="shared" si="4"/>
        <v/>
      </c>
      <c r="L19" s="294"/>
      <c r="M19" s="185"/>
      <c r="N19" s="185"/>
      <c r="O19" s="292" t="str">
        <f t="shared" si="5"/>
        <v/>
      </c>
      <c r="P19" s="292" t="str">
        <f t="shared" si="6"/>
        <v/>
      </c>
      <c r="Q19" s="294"/>
      <c r="R19" s="188"/>
      <c r="S19" s="187"/>
      <c r="T19" s="4"/>
    </row>
    <row r="20" spans="2:20" s="3" customFormat="1" ht="22.5">
      <c r="B20" s="82">
        <f t="shared" si="0"/>
        <v>6</v>
      </c>
      <c r="C20" s="217" t="s">
        <v>156</v>
      </c>
      <c r="D20" s="81" t="s">
        <v>16</v>
      </c>
      <c r="E20" s="292" t="str">
        <f t="shared" si="1"/>
        <v/>
      </c>
      <c r="F20" s="292" t="str">
        <f t="shared" si="2"/>
        <v/>
      </c>
      <c r="G20" s="294"/>
      <c r="H20" s="78"/>
      <c r="I20" s="186"/>
      <c r="J20" s="292" t="str">
        <f t="shared" si="3"/>
        <v/>
      </c>
      <c r="K20" s="292" t="str">
        <f t="shared" si="4"/>
        <v/>
      </c>
      <c r="L20" s="294"/>
      <c r="M20" s="185"/>
      <c r="N20" s="185"/>
      <c r="O20" s="292" t="str">
        <f t="shared" si="5"/>
        <v/>
      </c>
      <c r="P20" s="292" t="str">
        <f t="shared" si="6"/>
        <v/>
      </c>
      <c r="Q20" s="294"/>
      <c r="R20" s="188"/>
      <c r="S20" s="187"/>
      <c r="T20" s="4"/>
    </row>
    <row r="21" spans="2:20" s="3" customFormat="1" ht="22.5">
      <c r="B21" s="82">
        <f t="shared" si="0"/>
        <v>7</v>
      </c>
      <c r="C21" s="217" t="s">
        <v>156</v>
      </c>
      <c r="D21" s="81" t="s">
        <v>5</v>
      </c>
      <c r="E21" s="292" t="str">
        <f t="shared" si="1"/>
        <v/>
      </c>
      <c r="F21" s="292" t="str">
        <f t="shared" si="2"/>
        <v/>
      </c>
      <c r="G21" s="294"/>
      <c r="H21" s="78"/>
      <c r="I21" s="186"/>
      <c r="J21" s="292" t="str">
        <f t="shared" si="3"/>
        <v/>
      </c>
      <c r="K21" s="292" t="str">
        <f t="shared" si="4"/>
        <v/>
      </c>
      <c r="L21" s="294"/>
      <c r="M21" s="185"/>
      <c r="N21" s="185"/>
      <c r="O21" s="292" t="str">
        <f t="shared" si="5"/>
        <v/>
      </c>
      <c r="P21" s="292" t="str">
        <f t="shared" si="6"/>
        <v/>
      </c>
      <c r="Q21" s="294"/>
      <c r="R21" s="188"/>
      <c r="S21" s="187"/>
      <c r="T21" s="4"/>
    </row>
    <row r="22" spans="2:20" s="3" customFormat="1" ht="22.5">
      <c r="B22" s="82">
        <f t="shared" si="0"/>
        <v>8</v>
      </c>
      <c r="C22" s="217" t="s">
        <v>156</v>
      </c>
      <c r="D22" s="81" t="s">
        <v>6</v>
      </c>
      <c r="E22" s="292" t="str">
        <f t="shared" si="1"/>
        <v/>
      </c>
      <c r="F22" s="292" t="str">
        <f t="shared" si="2"/>
        <v/>
      </c>
      <c r="G22" s="294"/>
      <c r="H22" s="78"/>
      <c r="I22" s="186"/>
      <c r="J22" s="292" t="str">
        <f t="shared" si="3"/>
        <v/>
      </c>
      <c r="K22" s="292" t="str">
        <f t="shared" si="4"/>
        <v/>
      </c>
      <c r="L22" s="294"/>
      <c r="M22" s="185"/>
      <c r="N22" s="185"/>
      <c r="O22" s="292" t="str">
        <f t="shared" si="5"/>
        <v/>
      </c>
      <c r="P22" s="292" t="str">
        <f t="shared" si="6"/>
        <v/>
      </c>
      <c r="Q22" s="294"/>
      <c r="R22" s="188"/>
      <c r="S22" s="187"/>
      <c r="T22" s="4"/>
    </row>
    <row r="23" spans="2:20" s="3" customFormat="1" ht="22.5">
      <c r="B23" s="82">
        <f t="shared" si="0"/>
        <v>9</v>
      </c>
      <c r="C23" s="217" t="s">
        <v>156</v>
      </c>
      <c r="D23" s="81" t="s">
        <v>19</v>
      </c>
      <c r="E23" s="292" t="str">
        <f t="shared" si="1"/>
        <v/>
      </c>
      <c r="F23" s="292" t="str">
        <f t="shared" si="2"/>
        <v/>
      </c>
      <c r="G23" s="294"/>
      <c r="H23" s="78"/>
      <c r="I23" s="186"/>
      <c r="J23" s="292" t="str">
        <f t="shared" si="3"/>
        <v/>
      </c>
      <c r="K23" s="292" t="str">
        <f t="shared" si="4"/>
        <v/>
      </c>
      <c r="L23" s="294"/>
      <c r="M23" s="185"/>
      <c r="N23" s="185"/>
      <c r="O23" s="292" t="str">
        <f t="shared" si="5"/>
        <v/>
      </c>
      <c r="P23" s="292" t="str">
        <f t="shared" si="6"/>
        <v/>
      </c>
      <c r="Q23" s="294"/>
      <c r="R23" s="188"/>
      <c r="S23" s="187"/>
      <c r="T23" s="4"/>
    </row>
    <row r="24" spans="2:20" s="3" customFormat="1" ht="22.5">
      <c r="B24" s="82">
        <f t="shared" si="0"/>
        <v>10</v>
      </c>
      <c r="C24" s="217" t="s">
        <v>156</v>
      </c>
      <c r="D24" s="195" t="s">
        <v>21</v>
      </c>
      <c r="E24" s="292" t="str">
        <f t="shared" si="1"/>
        <v/>
      </c>
      <c r="F24" s="292" t="str">
        <f t="shared" si="2"/>
        <v/>
      </c>
      <c r="G24" s="295"/>
      <c r="H24" s="78"/>
      <c r="I24" s="186"/>
      <c r="J24" s="292" t="str">
        <f t="shared" si="3"/>
        <v/>
      </c>
      <c r="K24" s="292" t="str">
        <f t="shared" si="4"/>
        <v/>
      </c>
      <c r="L24" s="294"/>
      <c r="M24" s="185"/>
      <c r="N24" s="185"/>
      <c r="O24" s="292" t="str">
        <f t="shared" si="5"/>
        <v/>
      </c>
      <c r="P24" s="292" t="str">
        <f t="shared" si="6"/>
        <v/>
      </c>
      <c r="Q24" s="294"/>
      <c r="R24" s="188"/>
      <c r="S24" s="187"/>
      <c r="T24" s="4"/>
    </row>
    <row r="25" spans="2:20" s="3" customFormat="1" ht="50.25" customHeight="1">
      <c r="B25" s="82">
        <f t="shared" si="0"/>
        <v>11</v>
      </c>
      <c r="C25" s="217" t="s">
        <v>156</v>
      </c>
      <c r="D25" s="81" t="s">
        <v>7</v>
      </c>
      <c r="E25" s="292" t="str">
        <f t="shared" si="1"/>
        <v/>
      </c>
      <c r="F25" s="292" t="str">
        <f t="shared" si="2"/>
        <v/>
      </c>
      <c r="G25" s="295"/>
      <c r="H25" s="78"/>
      <c r="I25" s="186"/>
      <c r="J25" s="292" t="str">
        <f t="shared" si="3"/>
        <v/>
      </c>
      <c r="K25" s="292" t="str">
        <f t="shared" si="4"/>
        <v/>
      </c>
      <c r="L25" s="294"/>
      <c r="M25" s="185"/>
      <c r="N25" s="185"/>
      <c r="O25" s="292" t="str">
        <f t="shared" si="5"/>
        <v/>
      </c>
      <c r="P25" s="292" t="str">
        <f t="shared" si="6"/>
        <v/>
      </c>
      <c r="Q25" s="294"/>
      <c r="R25" s="188"/>
      <c r="S25" s="187"/>
      <c r="T25" s="4"/>
    </row>
    <row r="26" spans="2:20" s="3" customFormat="1" ht="27.75" customHeight="1">
      <c r="B26" s="82">
        <f t="shared" si="0"/>
        <v>12</v>
      </c>
      <c r="C26" s="217" t="s">
        <v>156</v>
      </c>
      <c r="D26" s="81" t="s">
        <v>20</v>
      </c>
      <c r="E26" s="292" t="str">
        <f t="shared" si="1"/>
        <v/>
      </c>
      <c r="F26" s="292" t="str">
        <f t="shared" si="2"/>
        <v/>
      </c>
      <c r="G26" s="295"/>
      <c r="H26" s="78"/>
      <c r="I26" s="186"/>
      <c r="J26" s="292" t="str">
        <f t="shared" si="3"/>
        <v/>
      </c>
      <c r="K26" s="292" t="str">
        <f t="shared" si="4"/>
        <v/>
      </c>
      <c r="L26" s="294"/>
      <c r="M26" s="185"/>
      <c r="N26" s="185"/>
      <c r="O26" s="292" t="str">
        <f t="shared" si="5"/>
        <v/>
      </c>
      <c r="P26" s="292" t="str">
        <f t="shared" si="6"/>
        <v/>
      </c>
      <c r="Q26" s="294"/>
      <c r="R26" s="188"/>
      <c r="S26" s="187"/>
      <c r="T26" s="4"/>
    </row>
    <row r="27" spans="2:20" s="3" customFormat="1" ht="22.5">
      <c r="B27" s="82">
        <f t="shared" si="0"/>
        <v>13</v>
      </c>
      <c r="C27" s="217" t="s">
        <v>156</v>
      </c>
      <c r="D27" s="81" t="s">
        <v>8</v>
      </c>
      <c r="E27" s="292" t="str">
        <f t="shared" si="1"/>
        <v/>
      </c>
      <c r="F27" s="292" t="str">
        <f t="shared" si="2"/>
        <v/>
      </c>
      <c r="G27" s="295"/>
      <c r="H27" s="78"/>
      <c r="I27" s="186"/>
      <c r="J27" s="292" t="str">
        <f t="shared" si="3"/>
        <v/>
      </c>
      <c r="K27" s="292" t="str">
        <f t="shared" si="4"/>
        <v/>
      </c>
      <c r="L27" s="294"/>
      <c r="M27" s="185"/>
      <c r="N27" s="185"/>
      <c r="O27" s="292" t="str">
        <f t="shared" si="5"/>
        <v/>
      </c>
      <c r="P27" s="292" t="str">
        <f t="shared" si="6"/>
        <v/>
      </c>
      <c r="Q27" s="294"/>
      <c r="R27" s="188"/>
      <c r="S27" s="187"/>
      <c r="T27" s="4"/>
    </row>
    <row r="28" spans="2:20" s="3" customFormat="1" ht="22.5">
      <c r="B28" s="82">
        <f t="shared" si="0"/>
        <v>14</v>
      </c>
      <c r="C28" s="217" t="s">
        <v>156</v>
      </c>
      <c r="D28" s="81" t="s">
        <v>22</v>
      </c>
      <c r="E28" s="292" t="str">
        <f t="shared" si="1"/>
        <v/>
      </c>
      <c r="F28" s="292" t="str">
        <f t="shared" si="2"/>
        <v/>
      </c>
      <c r="G28" s="295"/>
      <c r="H28" s="78"/>
      <c r="I28" s="186"/>
      <c r="J28" s="292" t="str">
        <f t="shared" si="3"/>
        <v/>
      </c>
      <c r="K28" s="292" t="str">
        <f t="shared" si="4"/>
        <v/>
      </c>
      <c r="L28" s="294"/>
      <c r="M28" s="185"/>
      <c r="N28" s="185"/>
      <c r="O28" s="292" t="str">
        <f t="shared" si="5"/>
        <v/>
      </c>
      <c r="P28" s="292" t="str">
        <f t="shared" si="6"/>
        <v/>
      </c>
      <c r="Q28" s="294"/>
      <c r="R28" s="188"/>
      <c r="S28" s="187"/>
      <c r="T28" s="4"/>
    </row>
    <row r="29" spans="2:20" s="3" customFormat="1" ht="33.75">
      <c r="B29" s="82">
        <f t="shared" si="0"/>
        <v>15</v>
      </c>
      <c r="C29" s="217" t="s">
        <v>156</v>
      </c>
      <c r="D29" s="81" t="s">
        <v>120</v>
      </c>
      <c r="E29" s="292" t="str">
        <f t="shared" si="1"/>
        <v/>
      </c>
      <c r="F29" s="292" t="str">
        <f t="shared" si="2"/>
        <v/>
      </c>
      <c r="G29" s="295"/>
      <c r="H29" s="78"/>
      <c r="I29" s="186"/>
      <c r="J29" s="292" t="str">
        <f t="shared" si="3"/>
        <v/>
      </c>
      <c r="K29" s="292" t="str">
        <f t="shared" si="4"/>
        <v/>
      </c>
      <c r="L29" s="294"/>
      <c r="M29" s="185"/>
      <c r="N29" s="185"/>
      <c r="O29" s="292" t="str">
        <f t="shared" si="5"/>
        <v/>
      </c>
      <c r="P29" s="292" t="str">
        <f t="shared" si="6"/>
        <v/>
      </c>
      <c r="Q29" s="294"/>
      <c r="R29" s="188"/>
      <c r="S29" s="187"/>
      <c r="T29" s="4"/>
    </row>
    <row r="30" spans="2:20" s="3" customFormat="1" ht="22.5">
      <c r="B30" s="82">
        <f t="shared" si="0"/>
        <v>16</v>
      </c>
      <c r="C30" s="217" t="s">
        <v>156</v>
      </c>
      <c r="D30" s="81" t="s">
        <v>121</v>
      </c>
      <c r="E30" s="292" t="str">
        <f t="shared" si="1"/>
        <v/>
      </c>
      <c r="F30" s="292" t="str">
        <f t="shared" si="2"/>
        <v/>
      </c>
      <c r="G30" s="295"/>
      <c r="H30" s="78"/>
      <c r="I30" s="186"/>
      <c r="J30" s="292" t="str">
        <f t="shared" si="3"/>
        <v/>
      </c>
      <c r="K30" s="292" t="str">
        <f t="shared" si="4"/>
        <v/>
      </c>
      <c r="L30" s="294"/>
      <c r="M30" s="185"/>
      <c r="N30" s="185"/>
      <c r="O30" s="292" t="str">
        <f t="shared" si="5"/>
        <v/>
      </c>
      <c r="P30" s="292" t="str">
        <f t="shared" si="6"/>
        <v/>
      </c>
      <c r="Q30" s="294"/>
      <c r="R30" s="188"/>
      <c r="S30" s="187"/>
      <c r="T30" s="4"/>
    </row>
    <row r="31" spans="2:20" s="3" customFormat="1" ht="22.5">
      <c r="B31" s="82">
        <f t="shared" si="0"/>
        <v>17</v>
      </c>
      <c r="C31" s="217" t="s">
        <v>156</v>
      </c>
      <c r="D31" s="81" t="s">
        <v>122</v>
      </c>
      <c r="E31" s="292" t="str">
        <f t="shared" si="1"/>
        <v/>
      </c>
      <c r="F31" s="292" t="str">
        <f t="shared" si="2"/>
        <v/>
      </c>
      <c r="G31" s="295"/>
      <c r="H31" s="78"/>
      <c r="I31" s="186"/>
      <c r="J31" s="292" t="str">
        <f t="shared" si="3"/>
        <v/>
      </c>
      <c r="K31" s="292" t="str">
        <f t="shared" si="4"/>
        <v/>
      </c>
      <c r="L31" s="294"/>
      <c r="M31" s="185"/>
      <c r="N31" s="185"/>
      <c r="O31" s="292" t="str">
        <f t="shared" si="5"/>
        <v/>
      </c>
      <c r="P31" s="292" t="str">
        <f t="shared" si="6"/>
        <v/>
      </c>
      <c r="Q31" s="294"/>
      <c r="R31" s="188"/>
      <c r="S31" s="187"/>
      <c r="T31" s="4"/>
    </row>
    <row r="32" spans="2:20" s="3" customFormat="1" ht="27" customHeight="1">
      <c r="B32" s="82">
        <f t="shared" si="0"/>
        <v>18</v>
      </c>
      <c r="C32" s="217" t="s">
        <v>156</v>
      </c>
      <c r="D32" s="81" t="s">
        <v>123</v>
      </c>
      <c r="E32" s="292" t="str">
        <f t="shared" si="1"/>
        <v/>
      </c>
      <c r="F32" s="292" t="str">
        <f t="shared" si="2"/>
        <v/>
      </c>
      <c r="G32" s="295"/>
      <c r="H32" s="78"/>
      <c r="I32" s="186"/>
      <c r="J32" s="292" t="str">
        <f t="shared" si="3"/>
        <v/>
      </c>
      <c r="K32" s="292" t="str">
        <f t="shared" si="4"/>
        <v/>
      </c>
      <c r="L32" s="294"/>
      <c r="M32" s="185"/>
      <c r="N32" s="185"/>
      <c r="O32" s="292" t="str">
        <f t="shared" si="5"/>
        <v/>
      </c>
      <c r="P32" s="292" t="str">
        <f t="shared" si="6"/>
        <v/>
      </c>
      <c r="Q32" s="294"/>
      <c r="R32" s="188"/>
      <c r="S32" s="187"/>
      <c r="T32" s="4"/>
    </row>
    <row r="33" spans="2:20" s="3" customFormat="1" ht="22.5">
      <c r="B33" s="82">
        <f t="shared" si="0"/>
        <v>19</v>
      </c>
      <c r="C33" s="217" t="s">
        <v>156</v>
      </c>
      <c r="D33" s="81" t="s">
        <v>124</v>
      </c>
      <c r="E33" s="292" t="str">
        <f t="shared" si="1"/>
        <v/>
      </c>
      <c r="F33" s="292" t="str">
        <f t="shared" si="2"/>
        <v/>
      </c>
      <c r="G33" s="295"/>
      <c r="H33" s="78"/>
      <c r="I33" s="186"/>
      <c r="J33" s="292" t="str">
        <f t="shared" si="3"/>
        <v/>
      </c>
      <c r="K33" s="292" t="str">
        <f t="shared" si="4"/>
        <v/>
      </c>
      <c r="L33" s="294"/>
      <c r="M33" s="185"/>
      <c r="N33" s="185"/>
      <c r="O33" s="292" t="str">
        <f t="shared" si="5"/>
        <v/>
      </c>
      <c r="P33" s="292" t="str">
        <f t="shared" si="6"/>
        <v/>
      </c>
      <c r="Q33" s="294"/>
      <c r="R33" s="188"/>
      <c r="S33" s="187"/>
      <c r="T33" s="4"/>
    </row>
    <row r="34" spans="2:20" s="3" customFormat="1" ht="22.5">
      <c r="B34" s="82">
        <f t="shared" si="0"/>
        <v>20</v>
      </c>
      <c r="C34" s="217" t="s">
        <v>156</v>
      </c>
      <c r="D34" s="81" t="s">
        <v>125</v>
      </c>
      <c r="E34" s="292" t="str">
        <f t="shared" si="1"/>
        <v/>
      </c>
      <c r="F34" s="292" t="str">
        <f t="shared" si="2"/>
        <v/>
      </c>
      <c r="G34" s="295"/>
      <c r="H34" s="78"/>
      <c r="I34" s="186"/>
      <c r="J34" s="292" t="str">
        <f t="shared" si="3"/>
        <v/>
      </c>
      <c r="K34" s="292" t="str">
        <f t="shared" si="4"/>
        <v/>
      </c>
      <c r="L34" s="294"/>
      <c r="M34" s="185"/>
      <c r="N34" s="185"/>
      <c r="O34" s="292" t="str">
        <f t="shared" si="5"/>
        <v/>
      </c>
      <c r="P34" s="292" t="str">
        <f t="shared" si="6"/>
        <v/>
      </c>
      <c r="Q34" s="294"/>
      <c r="R34" s="188"/>
      <c r="S34" s="187"/>
      <c r="T34" s="4"/>
    </row>
    <row r="35" spans="2:20" s="3" customFormat="1" ht="22.5">
      <c r="B35" s="82">
        <f t="shared" si="0"/>
        <v>21</v>
      </c>
      <c r="C35" s="217" t="s">
        <v>156</v>
      </c>
      <c r="D35" s="81" t="s">
        <v>126</v>
      </c>
      <c r="E35" s="292" t="str">
        <f t="shared" si="1"/>
        <v/>
      </c>
      <c r="F35" s="292" t="str">
        <f t="shared" si="2"/>
        <v/>
      </c>
      <c r="G35" s="295"/>
      <c r="H35" s="78"/>
      <c r="I35" s="186"/>
      <c r="J35" s="292" t="str">
        <f t="shared" si="3"/>
        <v/>
      </c>
      <c r="K35" s="292" t="str">
        <f t="shared" si="4"/>
        <v/>
      </c>
      <c r="L35" s="294"/>
      <c r="M35" s="185"/>
      <c r="N35" s="185"/>
      <c r="O35" s="292" t="str">
        <f t="shared" si="5"/>
        <v/>
      </c>
      <c r="P35" s="292" t="str">
        <f t="shared" si="6"/>
        <v/>
      </c>
      <c r="Q35" s="294"/>
      <c r="R35" s="188"/>
      <c r="S35" s="187"/>
      <c r="T35" s="4"/>
    </row>
    <row r="36" spans="2:20" s="3" customFormat="1" ht="22.5">
      <c r="B36" s="82">
        <f t="shared" si="0"/>
        <v>22</v>
      </c>
      <c r="C36" s="217" t="s">
        <v>156</v>
      </c>
      <c r="D36" s="81" t="s">
        <v>128</v>
      </c>
      <c r="E36" s="292" t="str">
        <f t="shared" si="1"/>
        <v/>
      </c>
      <c r="F36" s="292" t="str">
        <f t="shared" si="2"/>
        <v/>
      </c>
      <c r="G36" s="295"/>
      <c r="H36" s="78"/>
      <c r="I36" s="186"/>
      <c r="J36" s="292" t="str">
        <f t="shared" si="3"/>
        <v/>
      </c>
      <c r="K36" s="292" t="str">
        <f t="shared" si="4"/>
        <v/>
      </c>
      <c r="L36" s="294"/>
      <c r="M36" s="185"/>
      <c r="N36" s="185"/>
      <c r="O36" s="292" t="str">
        <f t="shared" si="5"/>
        <v/>
      </c>
      <c r="P36" s="292" t="str">
        <f t="shared" si="6"/>
        <v/>
      </c>
      <c r="Q36" s="294"/>
      <c r="R36" s="188"/>
      <c r="S36" s="187"/>
      <c r="T36" s="4"/>
    </row>
    <row r="37" spans="2:20" s="3" customFormat="1" ht="33.75">
      <c r="B37" s="82">
        <f t="shared" si="0"/>
        <v>23</v>
      </c>
      <c r="C37" s="217" t="s">
        <v>156</v>
      </c>
      <c r="D37" s="81" t="s">
        <v>129</v>
      </c>
      <c r="E37" s="292" t="str">
        <f t="shared" si="1"/>
        <v/>
      </c>
      <c r="F37" s="292" t="str">
        <f t="shared" si="2"/>
        <v/>
      </c>
      <c r="G37" s="295"/>
      <c r="H37" s="78"/>
      <c r="I37" s="186"/>
      <c r="J37" s="292" t="str">
        <f t="shared" si="3"/>
        <v/>
      </c>
      <c r="K37" s="292" t="str">
        <f t="shared" si="4"/>
        <v/>
      </c>
      <c r="L37" s="294"/>
      <c r="M37" s="185"/>
      <c r="N37" s="185"/>
      <c r="O37" s="292" t="str">
        <f t="shared" si="5"/>
        <v/>
      </c>
      <c r="P37" s="292" t="str">
        <f t="shared" si="6"/>
        <v/>
      </c>
      <c r="Q37" s="294"/>
      <c r="R37" s="188"/>
      <c r="S37" s="187"/>
      <c r="T37" s="4"/>
    </row>
    <row r="38" spans="2:20" s="3" customFormat="1" ht="30" customHeight="1">
      <c r="B38" s="82">
        <f t="shared" si="0"/>
        <v>24</v>
      </c>
      <c r="C38" s="217" t="s">
        <v>156</v>
      </c>
      <c r="D38" s="81" t="s">
        <v>130</v>
      </c>
      <c r="E38" s="292" t="str">
        <f t="shared" si="1"/>
        <v/>
      </c>
      <c r="F38" s="292" t="str">
        <f t="shared" si="2"/>
        <v/>
      </c>
      <c r="G38" s="295"/>
      <c r="H38" s="78"/>
      <c r="I38" s="186"/>
      <c r="J38" s="292" t="str">
        <f t="shared" si="3"/>
        <v/>
      </c>
      <c r="K38" s="292" t="str">
        <f t="shared" si="4"/>
        <v/>
      </c>
      <c r="L38" s="294"/>
      <c r="M38" s="185"/>
      <c r="N38" s="185"/>
      <c r="O38" s="292" t="str">
        <f t="shared" si="5"/>
        <v/>
      </c>
      <c r="P38" s="292" t="str">
        <f t="shared" si="6"/>
        <v/>
      </c>
      <c r="Q38" s="294"/>
      <c r="R38" s="188"/>
      <c r="S38" s="187"/>
      <c r="T38" s="4"/>
    </row>
    <row r="39" spans="2:20" s="3" customFormat="1" ht="22.5">
      <c r="B39" s="82">
        <f t="shared" si="0"/>
        <v>25</v>
      </c>
      <c r="C39" s="217" t="s">
        <v>156</v>
      </c>
      <c r="D39" s="81" t="s">
        <v>131</v>
      </c>
      <c r="E39" s="292" t="str">
        <f t="shared" si="1"/>
        <v/>
      </c>
      <c r="F39" s="292" t="str">
        <f t="shared" si="2"/>
        <v/>
      </c>
      <c r="G39" s="295"/>
      <c r="H39" s="78"/>
      <c r="I39" s="186"/>
      <c r="J39" s="292" t="str">
        <f t="shared" si="3"/>
        <v/>
      </c>
      <c r="K39" s="292" t="str">
        <f t="shared" si="4"/>
        <v/>
      </c>
      <c r="L39" s="294"/>
      <c r="M39" s="185"/>
      <c r="N39" s="185"/>
      <c r="O39" s="292" t="str">
        <f t="shared" si="5"/>
        <v/>
      </c>
      <c r="P39" s="292" t="str">
        <f t="shared" si="6"/>
        <v/>
      </c>
      <c r="Q39" s="294"/>
      <c r="R39" s="188"/>
      <c r="S39" s="187"/>
      <c r="T39" s="4"/>
    </row>
    <row r="40" spans="2:20" s="3" customFormat="1" ht="22.5">
      <c r="B40" s="82">
        <f t="shared" si="0"/>
        <v>26</v>
      </c>
      <c r="C40" s="217" t="s">
        <v>156</v>
      </c>
      <c r="D40" s="81" t="s">
        <v>132</v>
      </c>
      <c r="E40" s="292" t="str">
        <f t="shared" si="1"/>
        <v/>
      </c>
      <c r="F40" s="292" t="str">
        <f t="shared" si="2"/>
        <v/>
      </c>
      <c r="G40" s="295"/>
      <c r="H40" s="78"/>
      <c r="I40" s="186"/>
      <c r="J40" s="292" t="str">
        <f t="shared" si="3"/>
        <v/>
      </c>
      <c r="K40" s="292" t="str">
        <f t="shared" si="4"/>
        <v/>
      </c>
      <c r="L40" s="294"/>
      <c r="M40" s="185"/>
      <c r="N40" s="185"/>
      <c r="O40" s="292" t="str">
        <f t="shared" si="5"/>
        <v/>
      </c>
      <c r="P40" s="292" t="str">
        <f t="shared" si="6"/>
        <v/>
      </c>
      <c r="Q40" s="294"/>
      <c r="R40" s="188"/>
      <c r="S40" s="187"/>
      <c r="T40" s="4"/>
    </row>
    <row r="41" spans="2:20" s="3" customFormat="1" ht="33.75">
      <c r="B41" s="82">
        <f t="shared" si="0"/>
        <v>27</v>
      </c>
      <c r="C41" s="217" t="s">
        <v>156</v>
      </c>
      <c r="D41" s="81" t="s">
        <v>133</v>
      </c>
      <c r="E41" s="292" t="str">
        <f t="shared" si="1"/>
        <v/>
      </c>
      <c r="F41" s="292" t="str">
        <f t="shared" si="2"/>
        <v/>
      </c>
      <c r="G41" s="295"/>
      <c r="H41" s="78"/>
      <c r="I41" s="186"/>
      <c r="J41" s="292" t="str">
        <f t="shared" si="3"/>
        <v/>
      </c>
      <c r="K41" s="292" t="str">
        <f t="shared" si="4"/>
        <v/>
      </c>
      <c r="L41" s="294"/>
      <c r="M41" s="185"/>
      <c r="N41" s="185"/>
      <c r="O41" s="292" t="str">
        <f t="shared" si="5"/>
        <v/>
      </c>
      <c r="P41" s="292" t="str">
        <f t="shared" si="6"/>
        <v/>
      </c>
      <c r="Q41" s="294"/>
      <c r="R41" s="188"/>
      <c r="S41" s="187"/>
      <c r="T41" s="4"/>
    </row>
    <row r="42" spans="2:20" s="3" customFormat="1" ht="33.75">
      <c r="B42" s="82">
        <f t="shared" si="0"/>
        <v>28</v>
      </c>
      <c r="C42" s="217" t="s">
        <v>156</v>
      </c>
      <c r="D42" s="81" t="s">
        <v>9</v>
      </c>
      <c r="E42" s="292" t="str">
        <f t="shared" si="1"/>
        <v/>
      </c>
      <c r="F42" s="292" t="str">
        <f t="shared" si="2"/>
        <v/>
      </c>
      <c r="G42" s="295"/>
      <c r="H42" s="78"/>
      <c r="I42" s="186"/>
      <c r="J42" s="292" t="str">
        <f t="shared" si="3"/>
        <v/>
      </c>
      <c r="K42" s="292" t="str">
        <f t="shared" si="4"/>
        <v/>
      </c>
      <c r="L42" s="294"/>
      <c r="M42" s="185"/>
      <c r="N42" s="185"/>
      <c r="O42" s="292" t="str">
        <f t="shared" si="5"/>
        <v/>
      </c>
      <c r="P42" s="292" t="str">
        <f t="shared" si="6"/>
        <v/>
      </c>
      <c r="Q42" s="294"/>
      <c r="R42" s="188"/>
      <c r="S42" s="187"/>
      <c r="T42" s="4"/>
    </row>
    <row r="43" spans="2:20" s="3" customFormat="1" ht="45.75" thickBot="1">
      <c r="B43" s="82">
        <f t="shared" si="0"/>
        <v>29</v>
      </c>
      <c r="C43" s="217" t="s">
        <v>156</v>
      </c>
      <c r="D43" s="83" t="s">
        <v>10</v>
      </c>
      <c r="E43" s="292" t="str">
        <f t="shared" si="1"/>
        <v/>
      </c>
      <c r="F43" s="292" t="str">
        <f t="shared" si="2"/>
        <v/>
      </c>
      <c r="G43" s="296"/>
      <c r="H43" s="84"/>
      <c r="I43" s="189"/>
      <c r="J43" s="292" t="str">
        <f t="shared" si="3"/>
        <v/>
      </c>
      <c r="K43" s="292" t="str">
        <f t="shared" si="4"/>
        <v/>
      </c>
      <c r="L43" s="298"/>
      <c r="M43" s="191"/>
      <c r="N43" s="191"/>
      <c r="O43" s="292" t="str">
        <f t="shared" si="5"/>
        <v/>
      </c>
      <c r="P43" s="292" t="str">
        <f t="shared" si="6"/>
        <v/>
      </c>
      <c r="Q43" s="298"/>
      <c r="R43" s="192"/>
      <c r="S43" s="190"/>
      <c r="T43" s="4"/>
    </row>
    <row r="44" spans="2:20" s="3" customFormat="1" ht="55.5" customHeight="1" thickBot="1">
      <c r="B44" s="219"/>
      <c r="C44" s="436" t="s">
        <v>184</v>
      </c>
      <c r="D44" s="436"/>
      <c r="E44" s="436"/>
      <c r="F44" s="436"/>
      <c r="G44" s="436"/>
      <c r="H44" s="436"/>
      <c r="I44" s="436"/>
      <c r="J44" s="304"/>
      <c r="K44" s="304"/>
      <c r="L44" s="220"/>
      <c r="M44" s="220"/>
      <c r="N44" s="220"/>
      <c r="O44" s="304"/>
      <c r="P44" s="304"/>
      <c r="Q44" s="220"/>
      <c r="R44" s="220"/>
      <c r="S44" s="221"/>
      <c r="T44" s="4"/>
    </row>
    <row r="45" spans="2:20" s="3" customFormat="1" ht="33.75">
      <c r="B45" s="85">
        <v>1</v>
      </c>
      <c r="C45" s="217" t="s">
        <v>157</v>
      </c>
      <c r="D45" s="73" t="s">
        <v>88</v>
      </c>
      <c r="E45" s="292" t="str">
        <f>IF(((C45="Auditoría de Gestión de la Configuración")*AND(G45="No")),"No","")</f>
        <v/>
      </c>
      <c r="F45" s="292" t="str">
        <f>IF(((C45="Auditoría de Gestión de la Configuración")*AND(G45="Si")),"Si","")</f>
        <v>Si</v>
      </c>
      <c r="G45" s="293" t="s">
        <v>152</v>
      </c>
      <c r="H45" s="79"/>
      <c r="I45" s="79"/>
      <c r="J45" s="292" t="str">
        <f>IF(((C45="Auditoría de Gestión de la Configuración")*AND(L45="No")),"No","")</f>
        <v/>
      </c>
      <c r="K45" s="292" t="str">
        <f>IF(((C45="Auditoría de Gestión de la Configuración")*AND(L45="Si")),"Si","")</f>
        <v>Si</v>
      </c>
      <c r="L45" s="293" t="s">
        <v>152</v>
      </c>
      <c r="M45" s="184"/>
      <c r="N45" s="184"/>
      <c r="O45" s="292" t="str">
        <f>IF(((C45="Auditoría de Gestión de la Configuración")*AND(Q45="No")),"No","")</f>
        <v/>
      </c>
      <c r="P45" s="292" t="str">
        <f>IF(((C45="Auditoría de Gestión de la Configuración")*AND(Q45="Si")),"Si","")</f>
        <v>Si</v>
      </c>
      <c r="Q45" s="293" t="s">
        <v>152</v>
      </c>
      <c r="R45" s="184"/>
      <c r="S45" s="184"/>
      <c r="T45" s="4"/>
    </row>
    <row r="46" spans="2:20" s="3" customFormat="1" ht="33.75">
      <c r="B46" s="85">
        <f>B45+1</f>
        <v>2</v>
      </c>
      <c r="C46" s="217" t="s">
        <v>157</v>
      </c>
      <c r="D46" s="73" t="s">
        <v>93</v>
      </c>
      <c r="E46" s="292" t="str">
        <f>IF(((C46="Auditoría de Gestión de la Configuración")*AND(G46="No")),"No","")</f>
        <v/>
      </c>
      <c r="F46" s="292" t="str">
        <f>IF(((C46="Auditoría de Gestión de la Configuración")*AND(G46="Si")),"Si","")</f>
        <v>Si</v>
      </c>
      <c r="G46" s="294" t="s">
        <v>152</v>
      </c>
      <c r="H46" s="79"/>
      <c r="I46" s="79"/>
      <c r="J46" s="292" t="str">
        <f>IF(((C46="Auditoría de Gestión de la Configuración")*AND(L46="No")),"No","")</f>
        <v/>
      </c>
      <c r="K46" s="292" t="str">
        <f>IF(((C46="Auditoría de Gestión de la Configuración")*AND(L46="Si")),"Si","")</f>
        <v>Si</v>
      </c>
      <c r="L46" s="294" t="s">
        <v>152</v>
      </c>
      <c r="M46" s="184"/>
      <c r="N46" s="184"/>
      <c r="O46" s="292" t="str">
        <f>IF(((C46="Auditoría de Gestión de la Configuración")*AND(Q46="No")),"No","")</f>
        <v/>
      </c>
      <c r="P46" s="292" t="str">
        <f>IF(((C46="Auditoría de Gestión de la Configuración")*AND(Q46="Si")),"Si","")</f>
        <v>Si</v>
      </c>
      <c r="Q46" s="294" t="s">
        <v>152</v>
      </c>
      <c r="R46" s="185"/>
      <c r="S46" s="185"/>
      <c r="T46" s="4"/>
    </row>
    <row r="47" spans="2:20" s="3" customFormat="1" ht="33.75">
      <c r="B47" s="85">
        <f t="shared" ref="B47:B78" si="7">B46+1</f>
        <v>3</v>
      </c>
      <c r="C47" s="217" t="s">
        <v>156</v>
      </c>
      <c r="D47" s="81" t="s">
        <v>11</v>
      </c>
      <c r="E47" s="292" t="str">
        <f>IF(((C47="Auditoría de Calidad")*AND(G47="No")),"No","")</f>
        <v/>
      </c>
      <c r="F47" s="292" t="str">
        <f>IF(((C47="Auditoría de Calidad")*AND(G47="Si")),"Si","")</f>
        <v/>
      </c>
      <c r="G47" s="297"/>
      <c r="H47" s="78"/>
      <c r="I47" s="186"/>
      <c r="J47" s="292" t="str">
        <f>IF(((C47="Auditoría de Calidad")*AND(L47="No")),"No","")</f>
        <v/>
      </c>
      <c r="K47" s="292" t="str">
        <f>IF(((C47="Auditoría de Calidad")*AND(L47="Si")),"Si","")</f>
        <v/>
      </c>
      <c r="L47" s="294"/>
      <c r="M47" s="185"/>
      <c r="N47" s="185"/>
      <c r="O47" s="292" t="str">
        <f>IF(((C47="Auditoría de Calidad")*AND(Q47="No")),"No","")</f>
        <v/>
      </c>
      <c r="P47" s="292" t="str">
        <f>IF(((C47="Auditoría de Calidad")*AND(Q47="Si")),"Si","")</f>
        <v/>
      </c>
      <c r="Q47" s="294"/>
      <c r="R47" s="188"/>
      <c r="S47" s="187"/>
      <c r="T47" s="4"/>
    </row>
    <row r="48" spans="2:20" s="3" customFormat="1" ht="33.75">
      <c r="B48" s="85">
        <f t="shared" si="7"/>
        <v>4</v>
      </c>
      <c r="C48" s="217" t="s">
        <v>156</v>
      </c>
      <c r="D48" s="81" t="s">
        <v>12</v>
      </c>
      <c r="E48" s="292" t="str">
        <f t="shared" ref="E48:E78" si="8">IF(((C48="Auditoría de Calidad")*AND(G48="No")),"No","")</f>
        <v/>
      </c>
      <c r="F48" s="292" t="str">
        <f t="shared" ref="F48:F78" si="9">IF(((C48="Auditoría de Calidad")*AND(G48="Si")),"Si","")</f>
        <v/>
      </c>
      <c r="G48" s="297"/>
      <c r="H48" s="78"/>
      <c r="I48" s="186"/>
      <c r="J48" s="292" t="str">
        <f t="shared" ref="J48:J78" si="10">IF(((C48="Auditoría de Calidad")*AND(L48="No")),"No","")</f>
        <v/>
      </c>
      <c r="K48" s="292" t="str">
        <f t="shared" ref="K48:K78" si="11">IF(((C48="Auditoría de Calidad")*AND(L48="Si")),"Si","")</f>
        <v/>
      </c>
      <c r="L48" s="294"/>
      <c r="M48" s="185"/>
      <c r="N48" s="185"/>
      <c r="O48" s="292" t="str">
        <f t="shared" ref="O48:O78" si="12">IF(((C48="Auditoría de Calidad")*AND(Q48="No")),"No","")</f>
        <v/>
      </c>
      <c r="P48" s="292" t="str">
        <f t="shared" ref="P48:P78" si="13">IF(((C48="Auditoría de Calidad")*AND(Q48="Si")),"Si","")</f>
        <v/>
      </c>
      <c r="Q48" s="294"/>
      <c r="R48" s="188"/>
      <c r="S48" s="187"/>
      <c r="T48" s="4"/>
    </row>
    <row r="49" spans="2:20" s="3" customFormat="1" ht="33.75">
      <c r="B49" s="85">
        <f t="shared" si="7"/>
        <v>5</v>
      </c>
      <c r="C49" s="217" t="s">
        <v>156</v>
      </c>
      <c r="D49" s="81" t="s">
        <v>13</v>
      </c>
      <c r="E49" s="292" t="str">
        <f t="shared" si="8"/>
        <v/>
      </c>
      <c r="F49" s="292" t="str">
        <f t="shared" si="9"/>
        <v/>
      </c>
      <c r="G49" s="297"/>
      <c r="H49" s="78"/>
      <c r="I49" s="186"/>
      <c r="J49" s="292" t="str">
        <f t="shared" si="10"/>
        <v/>
      </c>
      <c r="K49" s="292" t="str">
        <f t="shared" si="11"/>
        <v/>
      </c>
      <c r="L49" s="294"/>
      <c r="M49" s="185"/>
      <c r="N49" s="185"/>
      <c r="O49" s="292" t="str">
        <f t="shared" si="12"/>
        <v/>
      </c>
      <c r="P49" s="292" t="str">
        <f t="shared" si="13"/>
        <v/>
      </c>
      <c r="Q49" s="294"/>
      <c r="R49" s="188"/>
      <c r="S49" s="187"/>
      <c r="T49" s="4"/>
    </row>
    <row r="50" spans="2:20" s="3" customFormat="1" ht="33.75">
      <c r="B50" s="85">
        <f t="shared" si="7"/>
        <v>6</v>
      </c>
      <c r="C50" s="217" t="s">
        <v>156</v>
      </c>
      <c r="D50" s="81" t="s">
        <v>14</v>
      </c>
      <c r="E50" s="292" t="str">
        <f t="shared" si="8"/>
        <v/>
      </c>
      <c r="F50" s="292" t="str">
        <f t="shared" si="9"/>
        <v/>
      </c>
      <c r="G50" s="297"/>
      <c r="H50" s="78"/>
      <c r="I50" s="186"/>
      <c r="J50" s="292" t="str">
        <f t="shared" si="10"/>
        <v/>
      </c>
      <c r="K50" s="292" t="str">
        <f t="shared" si="11"/>
        <v/>
      </c>
      <c r="L50" s="294"/>
      <c r="M50" s="185"/>
      <c r="N50" s="185"/>
      <c r="O50" s="292" t="str">
        <f t="shared" si="12"/>
        <v/>
      </c>
      <c r="P50" s="292" t="str">
        <f t="shared" si="13"/>
        <v/>
      </c>
      <c r="Q50" s="294"/>
      <c r="R50" s="188"/>
      <c r="S50" s="187"/>
      <c r="T50" s="4"/>
    </row>
    <row r="51" spans="2:20" s="3" customFormat="1" ht="36.75" customHeight="1">
      <c r="B51" s="85">
        <f t="shared" si="7"/>
        <v>7</v>
      </c>
      <c r="C51" s="217" t="s">
        <v>156</v>
      </c>
      <c r="D51" s="81" t="s">
        <v>188</v>
      </c>
      <c r="E51" s="292" t="str">
        <f t="shared" si="8"/>
        <v/>
      </c>
      <c r="F51" s="292" t="str">
        <f t="shared" si="9"/>
        <v/>
      </c>
      <c r="G51" s="297"/>
      <c r="H51" s="78"/>
      <c r="I51" s="186"/>
      <c r="J51" s="292" t="str">
        <f t="shared" si="10"/>
        <v/>
      </c>
      <c r="K51" s="292" t="str">
        <f t="shared" si="11"/>
        <v/>
      </c>
      <c r="L51" s="294"/>
      <c r="M51" s="185"/>
      <c r="N51" s="185"/>
      <c r="O51" s="292" t="str">
        <f t="shared" si="12"/>
        <v/>
      </c>
      <c r="P51" s="292" t="str">
        <f t="shared" si="13"/>
        <v/>
      </c>
      <c r="Q51" s="294"/>
      <c r="R51" s="188"/>
      <c r="S51" s="187"/>
      <c r="T51" s="4"/>
    </row>
    <row r="52" spans="2:20" s="3" customFormat="1" ht="36" customHeight="1">
      <c r="B52" s="85">
        <f t="shared" si="7"/>
        <v>8</v>
      </c>
      <c r="C52" s="217" t="s">
        <v>156</v>
      </c>
      <c r="D52" s="81" t="s">
        <v>189</v>
      </c>
      <c r="E52" s="292" t="str">
        <f t="shared" si="8"/>
        <v/>
      </c>
      <c r="F52" s="292" t="str">
        <f t="shared" si="9"/>
        <v/>
      </c>
      <c r="G52" s="297"/>
      <c r="H52" s="78"/>
      <c r="I52" s="186"/>
      <c r="J52" s="292" t="str">
        <f t="shared" si="10"/>
        <v/>
      </c>
      <c r="K52" s="292" t="str">
        <f t="shared" si="11"/>
        <v/>
      </c>
      <c r="L52" s="294"/>
      <c r="M52" s="185"/>
      <c r="N52" s="185"/>
      <c r="O52" s="292" t="str">
        <f t="shared" si="12"/>
        <v/>
      </c>
      <c r="P52" s="292" t="str">
        <f t="shared" si="13"/>
        <v/>
      </c>
      <c r="Q52" s="294"/>
      <c r="R52" s="188"/>
      <c r="S52" s="187"/>
      <c r="T52" s="4"/>
    </row>
    <row r="53" spans="2:20" s="3" customFormat="1" ht="33.75">
      <c r="B53" s="85">
        <f t="shared" si="7"/>
        <v>9</v>
      </c>
      <c r="C53" s="217" t="s">
        <v>156</v>
      </c>
      <c r="D53" s="81" t="s">
        <v>193</v>
      </c>
      <c r="E53" s="292" t="str">
        <f t="shared" si="8"/>
        <v/>
      </c>
      <c r="F53" s="292" t="str">
        <f t="shared" si="9"/>
        <v/>
      </c>
      <c r="G53" s="297"/>
      <c r="H53" s="78"/>
      <c r="I53" s="186"/>
      <c r="J53" s="292" t="str">
        <f t="shared" si="10"/>
        <v/>
      </c>
      <c r="K53" s="292" t="str">
        <f t="shared" si="11"/>
        <v/>
      </c>
      <c r="L53" s="294"/>
      <c r="M53" s="185"/>
      <c r="N53" s="185"/>
      <c r="O53" s="292" t="str">
        <f t="shared" si="12"/>
        <v/>
      </c>
      <c r="P53" s="292" t="str">
        <f t="shared" si="13"/>
        <v/>
      </c>
      <c r="Q53" s="294"/>
      <c r="R53" s="188"/>
      <c r="S53" s="187"/>
      <c r="T53" s="4"/>
    </row>
    <row r="54" spans="2:20" s="3" customFormat="1" ht="22.5">
      <c r="B54" s="85">
        <f t="shared" si="7"/>
        <v>10</v>
      </c>
      <c r="C54" s="217" t="s">
        <v>156</v>
      </c>
      <c r="D54" s="81" t="s">
        <v>15</v>
      </c>
      <c r="E54" s="292" t="str">
        <f t="shared" si="8"/>
        <v/>
      </c>
      <c r="F54" s="292" t="str">
        <f t="shared" si="9"/>
        <v/>
      </c>
      <c r="G54" s="297"/>
      <c r="H54" s="78"/>
      <c r="I54" s="186"/>
      <c r="J54" s="292" t="str">
        <f t="shared" si="10"/>
        <v/>
      </c>
      <c r="K54" s="292" t="str">
        <f t="shared" si="11"/>
        <v/>
      </c>
      <c r="L54" s="294"/>
      <c r="M54" s="185"/>
      <c r="N54" s="185"/>
      <c r="O54" s="292" t="str">
        <f t="shared" si="12"/>
        <v/>
      </c>
      <c r="P54" s="292" t="str">
        <f t="shared" si="13"/>
        <v/>
      </c>
      <c r="Q54" s="294"/>
      <c r="R54" s="188"/>
      <c r="S54" s="187"/>
      <c r="T54" s="4"/>
    </row>
    <row r="55" spans="2:20" s="3" customFormat="1" ht="33.75">
      <c r="B55" s="85">
        <f t="shared" si="7"/>
        <v>11</v>
      </c>
      <c r="C55" s="217" t="s">
        <v>156</v>
      </c>
      <c r="D55" s="81" t="s">
        <v>194</v>
      </c>
      <c r="E55" s="292" t="str">
        <f t="shared" si="8"/>
        <v/>
      </c>
      <c r="F55" s="292" t="str">
        <f t="shared" si="9"/>
        <v/>
      </c>
      <c r="G55" s="297"/>
      <c r="H55" s="78"/>
      <c r="I55" s="186"/>
      <c r="J55" s="292" t="str">
        <f t="shared" si="10"/>
        <v/>
      </c>
      <c r="K55" s="292" t="str">
        <f t="shared" si="11"/>
        <v/>
      </c>
      <c r="L55" s="294"/>
      <c r="M55" s="185"/>
      <c r="N55" s="185"/>
      <c r="O55" s="292" t="str">
        <f t="shared" si="12"/>
        <v/>
      </c>
      <c r="P55" s="292" t="str">
        <f t="shared" si="13"/>
        <v/>
      </c>
      <c r="Q55" s="294"/>
      <c r="R55" s="188"/>
      <c r="S55" s="187"/>
      <c r="T55" s="4"/>
    </row>
    <row r="56" spans="2:20" s="3" customFormat="1" ht="22.5">
      <c r="B56" s="85">
        <f t="shared" si="7"/>
        <v>12</v>
      </c>
      <c r="C56" s="217" t="s">
        <v>156</v>
      </c>
      <c r="D56" s="81" t="s">
        <v>195</v>
      </c>
      <c r="E56" s="292" t="str">
        <f t="shared" si="8"/>
        <v/>
      </c>
      <c r="F56" s="292" t="str">
        <f t="shared" si="9"/>
        <v/>
      </c>
      <c r="G56" s="297"/>
      <c r="H56" s="78"/>
      <c r="I56" s="186"/>
      <c r="J56" s="292" t="str">
        <f t="shared" si="10"/>
        <v/>
      </c>
      <c r="K56" s="292" t="str">
        <f t="shared" si="11"/>
        <v/>
      </c>
      <c r="L56" s="294"/>
      <c r="M56" s="185"/>
      <c r="N56" s="185"/>
      <c r="O56" s="292" t="str">
        <f t="shared" si="12"/>
        <v/>
      </c>
      <c r="P56" s="292" t="str">
        <f t="shared" si="13"/>
        <v/>
      </c>
      <c r="Q56" s="294"/>
      <c r="R56" s="188"/>
      <c r="S56" s="187"/>
      <c r="T56" s="4"/>
    </row>
    <row r="57" spans="2:20" s="3" customFormat="1" ht="22.5">
      <c r="B57" s="85">
        <f t="shared" si="7"/>
        <v>13</v>
      </c>
      <c r="C57" s="217" t="s">
        <v>156</v>
      </c>
      <c r="D57" s="81" t="s">
        <v>196</v>
      </c>
      <c r="E57" s="292" t="str">
        <f t="shared" si="8"/>
        <v/>
      </c>
      <c r="F57" s="292" t="str">
        <f t="shared" si="9"/>
        <v/>
      </c>
      <c r="G57" s="297"/>
      <c r="H57" s="78"/>
      <c r="I57" s="186"/>
      <c r="J57" s="292" t="str">
        <f t="shared" si="10"/>
        <v/>
      </c>
      <c r="K57" s="292" t="str">
        <f t="shared" si="11"/>
        <v/>
      </c>
      <c r="L57" s="294"/>
      <c r="M57" s="185"/>
      <c r="N57" s="185"/>
      <c r="O57" s="292" t="str">
        <f t="shared" si="12"/>
        <v/>
      </c>
      <c r="P57" s="292" t="str">
        <f t="shared" si="13"/>
        <v/>
      </c>
      <c r="Q57" s="294"/>
      <c r="R57" s="188"/>
      <c r="S57" s="187"/>
      <c r="T57" s="4"/>
    </row>
    <row r="58" spans="2:20" s="3" customFormat="1" ht="22.5">
      <c r="B58" s="85">
        <f t="shared" si="7"/>
        <v>14</v>
      </c>
      <c r="C58" s="217" t="s">
        <v>156</v>
      </c>
      <c r="D58" s="196" t="s">
        <v>197</v>
      </c>
      <c r="E58" s="292" t="str">
        <f t="shared" si="8"/>
        <v/>
      </c>
      <c r="F58" s="292" t="str">
        <f t="shared" si="9"/>
        <v/>
      </c>
      <c r="G58" s="297"/>
      <c r="H58" s="78"/>
      <c r="I58" s="186"/>
      <c r="J58" s="292" t="str">
        <f t="shared" si="10"/>
        <v/>
      </c>
      <c r="K58" s="292" t="str">
        <f t="shared" si="11"/>
        <v/>
      </c>
      <c r="L58" s="294"/>
      <c r="M58" s="185"/>
      <c r="N58" s="185"/>
      <c r="O58" s="292" t="str">
        <f t="shared" si="12"/>
        <v/>
      </c>
      <c r="P58" s="292" t="str">
        <f t="shared" si="13"/>
        <v/>
      </c>
      <c r="Q58" s="294"/>
      <c r="R58" s="188"/>
      <c r="S58" s="187"/>
      <c r="T58" s="4"/>
    </row>
    <row r="59" spans="2:20" s="3" customFormat="1" ht="33.75">
      <c r="B59" s="85">
        <f t="shared" si="7"/>
        <v>15</v>
      </c>
      <c r="C59" s="217" t="s">
        <v>156</v>
      </c>
      <c r="D59" s="196" t="s">
        <v>198</v>
      </c>
      <c r="E59" s="292" t="str">
        <f t="shared" si="8"/>
        <v/>
      </c>
      <c r="F59" s="292" t="str">
        <f t="shared" si="9"/>
        <v/>
      </c>
      <c r="G59" s="297"/>
      <c r="H59" s="78"/>
      <c r="I59" s="186"/>
      <c r="J59" s="292" t="str">
        <f t="shared" si="10"/>
        <v/>
      </c>
      <c r="K59" s="292" t="str">
        <f t="shared" si="11"/>
        <v/>
      </c>
      <c r="L59" s="294"/>
      <c r="M59" s="185"/>
      <c r="N59" s="185"/>
      <c r="O59" s="292" t="str">
        <f t="shared" si="12"/>
        <v/>
      </c>
      <c r="P59" s="292" t="str">
        <f t="shared" si="13"/>
        <v/>
      </c>
      <c r="Q59" s="294"/>
      <c r="R59" s="188"/>
      <c r="S59" s="187"/>
      <c r="T59" s="4"/>
    </row>
    <row r="60" spans="2:20" s="3" customFormat="1" ht="33.75">
      <c r="B60" s="85">
        <f t="shared" si="7"/>
        <v>16</v>
      </c>
      <c r="C60" s="217" t="s">
        <v>156</v>
      </c>
      <c r="D60" s="196" t="s">
        <v>199</v>
      </c>
      <c r="E60" s="292" t="str">
        <f t="shared" si="8"/>
        <v/>
      </c>
      <c r="F60" s="292" t="str">
        <f t="shared" si="9"/>
        <v/>
      </c>
      <c r="G60" s="297"/>
      <c r="H60" s="78"/>
      <c r="I60" s="186"/>
      <c r="J60" s="292" t="str">
        <f t="shared" si="10"/>
        <v/>
      </c>
      <c r="K60" s="292" t="str">
        <f t="shared" si="11"/>
        <v/>
      </c>
      <c r="L60" s="294"/>
      <c r="M60" s="185"/>
      <c r="N60" s="185"/>
      <c r="O60" s="292" t="str">
        <f t="shared" si="12"/>
        <v/>
      </c>
      <c r="P60" s="292" t="str">
        <f t="shared" si="13"/>
        <v/>
      </c>
      <c r="Q60" s="294"/>
      <c r="R60" s="188"/>
      <c r="S60" s="187"/>
      <c r="T60" s="4"/>
    </row>
    <row r="61" spans="2:20" s="3" customFormat="1" ht="33.75">
      <c r="B61" s="85">
        <f t="shared" si="7"/>
        <v>17</v>
      </c>
      <c r="C61" s="217" t="s">
        <v>156</v>
      </c>
      <c r="D61" s="196" t="s">
        <v>200</v>
      </c>
      <c r="E61" s="292" t="str">
        <f t="shared" si="8"/>
        <v/>
      </c>
      <c r="F61" s="292" t="str">
        <f t="shared" si="9"/>
        <v/>
      </c>
      <c r="G61" s="297"/>
      <c r="H61" s="78"/>
      <c r="I61" s="186"/>
      <c r="J61" s="292" t="str">
        <f t="shared" si="10"/>
        <v/>
      </c>
      <c r="K61" s="292" t="str">
        <f t="shared" si="11"/>
        <v/>
      </c>
      <c r="L61" s="294"/>
      <c r="M61" s="185"/>
      <c r="N61" s="185"/>
      <c r="O61" s="292" t="str">
        <f t="shared" si="12"/>
        <v/>
      </c>
      <c r="P61" s="292" t="str">
        <f t="shared" si="13"/>
        <v/>
      </c>
      <c r="Q61" s="294"/>
      <c r="R61" s="188"/>
      <c r="S61" s="187"/>
      <c r="T61" s="4"/>
    </row>
    <row r="62" spans="2:20" s="3" customFormat="1" ht="33.75">
      <c r="B62" s="85">
        <f t="shared" si="7"/>
        <v>18</v>
      </c>
      <c r="C62" s="217" t="s">
        <v>156</v>
      </c>
      <c r="D62" s="196" t="s">
        <v>201</v>
      </c>
      <c r="E62" s="292" t="str">
        <f t="shared" si="8"/>
        <v/>
      </c>
      <c r="F62" s="292" t="str">
        <f t="shared" si="9"/>
        <v/>
      </c>
      <c r="G62" s="297"/>
      <c r="H62" s="78"/>
      <c r="I62" s="186"/>
      <c r="J62" s="292" t="str">
        <f t="shared" si="10"/>
        <v/>
      </c>
      <c r="K62" s="292" t="str">
        <f t="shared" si="11"/>
        <v/>
      </c>
      <c r="L62" s="294"/>
      <c r="M62" s="185"/>
      <c r="N62" s="185"/>
      <c r="O62" s="292" t="str">
        <f t="shared" si="12"/>
        <v/>
      </c>
      <c r="P62" s="292" t="str">
        <f t="shared" si="13"/>
        <v/>
      </c>
      <c r="Q62" s="294"/>
      <c r="R62" s="188"/>
      <c r="S62" s="187"/>
      <c r="T62" s="4"/>
    </row>
    <row r="63" spans="2:20" s="3" customFormat="1" ht="33.75">
      <c r="B63" s="85">
        <f t="shared" si="7"/>
        <v>19</v>
      </c>
      <c r="C63" s="217" t="s">
        <v>156</v>
      </c>
      <c r="D63" s="196" t="s">
        <v>202</v>
      </c>
      <c r="E63" s="292" t="str">
        <f t="shared" si="8"/>
        <v/>
      </c>
      <c r="F63" s="292" t="str">
        <f t="shared" si="9"/>
        <v/>
      </c>
      <c r="G63" s="297"/>
      <c r="H63" s="78"/>
      <c r="I63" s="186"/>
      <c r="J63" s="292" t="str">
        <f t="shared" si="10"/>
        <v/>
      </c>
      <c r="K63" s="292" t="str">
        <f t="shared" si="11"/>
        <v/>
      </c>
      <c r="L63" s="294"/>
      <c r="M63" s="185"/>
      <c r="N63" s="185"/>
      <c r="O63" s="292" t="str">
        <f t="shared" si="12"/>
        <v/>
      </c>
      <c r="P63" s="292" t="str">
        <f t="shared" si="13"/>
        <v/>
      </c>
      <c r="Q63" s="294"/>
      <c r="R63" s="188"/>
      <c r="S63" s="187"/>
      <c r="T63" s="4"/>
    </row>
    <row r="64" spans="2:20" s="3" customFormat="1" ht="33.75">
      <c r="B64" s="85">
        <f t="shared" si="7"/>
        <v>20</v>
      </c>
      <c r="C64" s="217" t="s">
        <v>156</v>
      </c>
      <c r="D64" s="196" t="s">
        <v>203</v>
      </c>
      <c r="E64" s="292" t="str">
        <f t="shared" si="8"/>
        <v/>
      </c>
      <c r="F64" s="292" t="str">
        <f t="shared" si="9"/>
        <v/>
      </c>
      <c r="G64" s="297"/>
      <c r="H64" s="78"/>
      <c r="I64" s="186"/>
      <c r="J64" s="292" t="str">
        <f t="shared" si="10"/>
        <v/>
      </c>
      <c r="K64" s="292" t="str">
        <f t="shared" si="11"/>
        <v/>
      </c>
      <c r="L64" s="294"/>
      <c r="M64" s="185"/>
      <c r="N64" s="185"/>
      <c r="O64" s="292" t="str">
        <f t="shared" si="12"/>
        <v/>
      </c>
      <c r="P64" s="292" t="str">
        <f t="shared" si="13"/>
        <v/>
      </c>
      <c r="Q64" s="294"/>
      <c r="R64" s="188"/>
      <c r="S64" s="187"/>
      <c r="T64" s="4"/>
    </row>
    <row r="65" spans="2:20" s="3" customFormat="1" ht="33.75">
      <c r="B65" s="85">
        <f t="shared" si="7"/>
        <v>21</v>
      </c>
      <c r="C65" s="217" t="s">
        <v>156</v>
      </c>
      <c r="D65" s="196" t="s">
        <v>201</v>
      </c>
      <c r="E65" s="292" t="str">
        <f t="shared" si="8"/>
        <v/>
      </c>
      <c r="F65" s="292" t="str">
        <f t="shared" si="9"/>
        <v/>
      </c>
      <c r="G65" s="297"/>
      <c r="H65" s="78"/>
      <c r="I65" s="186"/>
      <c r="J65" s="292" t="str">
        <f t="shared" si="10"/>
        <v/>
      </c>
      <c r="K65" s="292" t="str">
        <f t="shared" si="11"/>
        <v/>
      </c>
      <c r="L65" s="294"/>
      <c r="M65" s="185"/>
      <c r="N65" s="185"/>
      <c r="O65" s="292" t="str">
        <f t="shared" si="12"/>
        <v/>
      </c>
      <c r="P65" s="292" t="str">
        <f t="shared" si="13"/>
        <v/>
      </c>
      <c r="Q65" s="294"/>
      <c r="R65" s="188"/>
      <c r="S65" s="187"/>
      <c r="T65" s="4"/>
    </row>
    <row r="66" spans="2:20" s="3" customFormat="1" ht="33.75">
      <c r="B66" s="85">
        <f t="shared" si="7"/>
        <v>22</v>
      </c>
      <c r="C66" s="217" t="s">
        <v>156</v>
      </c>
      <c r="D66" s="196" t="s">
        <v>202</v>
      </c>
      <c r="E66" s="292" t="str">
        <f t="shared" si="8"/>
        <v/>
      </c>
      <c r="F66" s="292" t="str">
        <f t="shared" si="9"/>
        <v/>
      </c>
      <c r="G66" s="297"/>
      <c r="H66" s="78"/>
      <c r="I66" s="186"/>
      <c r="J66" s="292" t="str">
        <f t="shared" si="10"/>
        <v/>
      </c>
      <c r="K66" s="292" t="str">
        <f t="shared" si="11"/>
        <v/>
      </c>
      <c r="L66" s="294"/>
      <c r="M66" s="185"/>
      <c r="N66" s="185"/>
      <c r="O66" s="292" t="str">
        <f t="shared" si="12"/>
        <v/>
      </c>
      <c r="P66" s="292" t="str">
        <f t="shared" si="13"/>
        <v/>
      </c>
      <c r="Q66" s="294"/>
      <c r="R66" s="188"/>
      <c r="S66" s="187"/>
      <c r="T66" s="4"/>
    </row>
    <row r="67" spans="2:20" s="3" customFormat="1" ht="24" customHeight="1">
      <c r="B67" s="85">
        <f t="shared" si="7"/>
        <v>23</v>
      </c>
      <c r="C67" s="217" t="s">
        <v>156</v>
      </c>
      <c r="D67" s="196" t="s">
        <v>204</v>
      </c>
      <c r="E67" s="292" t="str">
        <f t="shared" si="8"/>
        <v/>
      </c>
      <c r="F67" s="292" t="str">
        <f t="shared" si="9"/>
        <v/>
      </c>
      <c r="G67" s="297"/>
      <c r="H67" s="78"/>
      <c r="I67" s="186"/>
      <c r="J67" s="292" t="str">
        <f t="shared" si="10"/>
        <v/>
      </c>
      <c r="K67" s="292" t="str">
        <f t="shared" si="11"/>
        <v/>
      </c>
      <c r="L67" s="294"/>
      <c r="M67" s="185"/>
      <c r="N67" s="185"/>
      <c r="O67" s="292" t="str">
        <f t="shared" si="12"/>
        <v/>
      </c>
      <c r="P67" s="292" t="str">
        <f t="shared" si="13"/>
        <v/>
      </c>
      <c r="Q67" s="294"/>
      <c r="R67" s="188"/>
      <c r="S67" s="187"/>
      <c r="T67" s="4"/>
    </row>
    <row r="68" spans="2:20" s="3" customFormat="1" ht="33.75">
      <c r="B68" s="85">
        <f t="shared" si="7"/>
        <v>24</v>
      </c>
      <c r="C68" s="217" t="s">
        <v>156</v>
      </c>
      <c r="D68" s="196" t="s">
        <v>205</v>
      </c>
      <c r="E68" s="292" t="str">
        <f t="shared" si="8"/>
        <v/>
      </c>
      <c r="F68" s="292" t="str">
        <f t="shared" si="9"/>
        <v/>
      </c>
      <c r="G68" s="297"/>
      <c r="H68" s="78"/>
      <c r="I68" s="186"/>
      <c r="J68" s="292" t="str">
        <f t="shared" si="10"/>
        <v/>
      </c>
      <c r="K68" s="292" t="str">
        <f t="shared" si="11"/>
        <v/>
      </c>
      <c r="L68" s="294"/>
      <c r="M68" s="185"/>
      <c r="N68" s="185"/>
      <c r="O68" s="292" t="str">
        <f t="shared" si="12"/>
        <v/>
      </c>
      <c r="P68" s="292" t="str">
        <f t="shared" si="13"/>
        <v/>
      </c>
      <c r="Q68" s="294"/>
      <c r="R68" s="188"/>
      <c r="S68" s="187"/>
      <c r="T68" s="4"/>
    </row>
    <row r="69" spans="2:20" s="3" customFormat="1" ht="33.75">
      <c r="B69" s="85">
        <f t="shared" si="7"/>
        <v>25</v>
      </c>
      <c r="C69" s="217" t="s">
        <v>156</v>
      </c>
      <c r="D69" s="196" t="s">
        <v>206</v>
      </c>
      <c r="E69" s="292" t="str">
        <f t="shared" si="8"/>
        <v/>
      </c>
      <c r="F69" s="292" t="str">
        <f t="shared" si="9"/>
        <v/>
      </c>
      <c r="G69" s="297"/>
      <c r="H69" s="78"/>
      <c r="I69" s="186"/>
      <c r="J69" s="292" t="str">
        <f t="shared" si="10"/>
        <v/>
      </c>
      <c r="K69" s="292" t="str">
        <f t="shared" si="11"/>
        <v/>
      </c>
      <c r="L69" s="294"/>
      <c r="M69" s="185"/>
      <c r="N69" s="185"/>
      <c r="O69" s="292" t="str">
        <f t="shared" si="12"/>
        <v/>
      </c>
      <c r="P69" s="292" t="str">
        <f t="shared" si="13"/>
        <v/>
      </c>
      <c r="Q69" s="294"/>
      <c r="R69" s="188"/>
      <c r="S69" s="187"/>
      <c r="T69" s="4"/>
    </row>
    <row r="70" spans="2:20" s="3" customFormat="1" ht="33.75">
      <c r="B70" s="85">
        <f t="shared" si="7"/>
        <v>26</v>
      </c>
      <c r="C70" s="217" t="s">
        <v>156</v>
      </c>
      <c r="D70" s="196" t="s">
        <v>207</v>
      </c>
      <c r="E70" s="292" t="str">
        <f t="shared" si="8"/>
        <v/>
      </c>
      <c r="F70" s="292" t="str">
        <f t="shared" si="9"/>
        <v/>
      </c>
      <c r="G70" s="297"/>
      <c r="H70" s="78"/>
      <c r="I70" s="186"/>
      <c r="J70" s="292" t="str">
        <f t="shared" si="10"/>
        <v/>
      </c>
      <c r="K70" s="292" t="str">
        <f t="shared" si="11"/>
        <v/>
      </c>
      <c r="L70" s="294"/>
      <c r="M70" s="185"/>
      <c r="N70" s="185"/>
      <c r="O70" s="292" t="str">
        <f t="shared" si="12"/>
        <v/>
      </c>
      <c r="P70" s="292" t="str">
        <f t="shared" si="13"/>
        <v/>
      </c>
      <c r="Q70" s="294"/>
      <c r="R70" s="188"/>
      <c r="S70" s="187"/>
      <c r="T70" s="4"/>
    </row>
    <row r="71" spans="2:20" s="3" customFormat="1" ht="33.75">
      <c r="B71" s="85">
        <f t="shared" si="7"/>
        <v>27</v>
      </c>
      <c r="C71" s="217" t="s">
        <v>156</v>
      </c>
      <c r="D71" s="196" t="s">
        <v>208</v>
      </c>
      <c r="E71" s="292" t="str">
        <f t="shared" si="8"/>
        <v/>
      </c>
      <c r="F71" s="292" t="str">
        <f t="shared" si="9"/>
        <v/>
      </c>
      <c r="G71" s="297"/>
      <c r="H71" s="78"/>
      <c r="I71" s="186"/>
      <c r="J71" s="292" t="str">
        <f t="shared" si="10"/>
        <v/>
      </c>
      <c r="K71" s="292" t="str">
        <f t="shared" si="11"/>
        <v/>
      </c>
      <c r="L71" s="294"/>
      <c r="M71" s="185"/>
      <c r="N71" s="185"/>
      <c r="O71" s="292" t="str">
        <f t="shared" si="12"/>
        <v/>
      </c>
      <c r="P71" s="292" t="str">
        <f t="shared" si="13"/>
        <v/>
      </c>
      <c r="Q71" s="294"/>
      <c r="R71" s="188"/>
      <c r="S71" s="187"/>
      <c r="T71" s="4"/>
    </row>
    <row r="72" spans="2:20" s="3" customFormat="1" ht="33.75">
      <c r="B72" s="85">
        <f t="shared" si="7"/>
        <v>28</v>
      </c>
      <c r="C72" s="217" t="s">
        <v>156</v>
      </c>
      <c r="D72" s="196" t="s">
        <v>209</v>
      </c>
      <c r="E72" s="292" t="str">
        <f t="shared" si="8"/>
        <v/>
      </c>
      <c r="F72" s="292" t="str">
        <f t="shared" si="9"/>
        <v/>
      </c>
      <c r="G72" s="297"/>
      <c r="H72" s="78"/>
      <c r="I72" s="186"/>
      <c r="J72" s="292" t="str">
        <f t="shared" si="10"/>
        <v/>
      </c>
      <c r="K72" s="292" t="str">
        <f t="shared" si="11"/>
        <v/>
      </c>
      <c r="L72" s="294"/>
      <c r="M72" s="185"/>
      <c r="N72" s="185"/>
      <c r="O72" s="292" t="str">
        <f t="shared" si="12"/>
        <v/>
      </c>
      <c r="P72" s="292" t="str">
        <f t="shared" si="13"/>
        <v/>
      </c>
      <c r="Q72" s="294"/>
      <c r="R72" s="188"/>
      <c r="S72" s="187"/>
      <c r="T72" s="4"/>
    </row>
    <row r="73" spans="2:20" s="3" customFormat="1" ht="33.75">
      <c r="B73" s="85">
        <f t="shared" si="7"/>
        <v>29</v>
      </c>
      <c r="C73" s="217" t="s">
        <v>156</v>
      </c>
      <c r="D73" s="196" t="s">
        <v>210</v>
      </c>
      <c r="E73" s="292" t="str">
        <f t="shared" si="8"/>
        <v/>
      </c>
      <c r="F73" s="292" t="str">
        <f t="shared" si="9"/>
        <v/>
      </c>
      <c r="G73" s="297"/>
      <c r="H73" s="78"/>
      <c r="I73" s="186"/>
      <c r="J73" s="292" t="str">
        <f t="shared" si="10"/>
        <v/>
      </c>
      <c r="K73" s="292" t="str">
        <f t="shared" si="11"/>
        <v/>
      </c>
      <c r="L73" s="294"/>
      <c r="M73" s="185"/>
      <c r="N73" s="185"/>
      <c r="O73" s="292" t="str">
        <f t="shared" si="12"/>
        <v/>
      </c>
      <c r="P73" s="292" t="str">
        <f t="shared" si="13"/>
        <v/>
      </c>
      <c r="Q73" s="294"/>
      <c r="R73" s="188"/>
      <c r="S73" s="187"/>
      <c r="T73" s="4"/>
    </row>
    <row r="74" spans="2:20" s="3" customFormat="1" ht="33.75">
      <c r="B74" s="85">
        <f t="shared" si="7"/>
        <v>30</v>
      </c>
      <c r="C74" s="217" t="s">
        <v>156</v>
      </c>
      <c r="D74" s="196" t="s">
        <v>211</v>
      </c>
      <c r="E74" s="292" t="str">
        <f t="shared" si="8"/>
        <v/>
      </c>
      <c r="F74" s="292" t="str">
        <f t="shared" si="9"/>
        <v/>
      </c>
      <c r="G74" s="297"/>
      <c r="H74" s="78"/>
      <c r="I74" s="186"/>
      <c r="J74" s="292" t="str">
        <f t="shared" si="10"/>
        <v/>
      </c>
      <c r="K74" s="292" t="str">
        <f t="shared" si="11"/>
        <v/>
      </c>
      <c r="L74" s="294"/>
      <c r="M74" s="185"/>
      <c r="N74" s="185"/>
      <c r="O74" s="292" t="str">
        <f t="shared" si="12"/>
        <v/>
      </c>
      <c r="P74" s="292" t="str">
        <f t="shared" si="13"/>
        <v/>
      </c>
      <c r="Q74" s="294"/>
      <c r="R74" s="188"/>
      <c r="S74" s="187"/>
      <c r="T74" s="4"/>
    </row>
    <row r="75" spans="2:20" s="3" customFormat="1" ht="33.75">
      <c r="B75" s="85">
        <f t="shared" si="7"/>
        <v>31</v>
      </c>
      <c r="C75" s="217" t="s">
        <v>156</v>
      </c>
      <c r="D75" s="196" t="s">
        <v>212</v>
      </c>
      <c r="E75" s="292" t="str">
        <f t="shared" si="8"/>
        <v/>
      </c>
      <c r="F75" s="292" t="str">
        <f t="shared" si="9"/>
        <v/>
      </c>
      <c r="G75" s="297"/>
      <c r="H75" s="78"/>
      <c r="I75" s="186"/>
      <c r="J75" s="292" t="str">
        <f t="shared" si="10"/>
        <v/>
      </c>
      <c r="K75" s="292" t="str">
        <f t="shared" si="11"/>
        <v/>
      </c>
      <c r="L75" s="294"/>
      <c r="M75" s="185"/>
      <c r="N75" s="185"/>
      <c r="O75" s="292" t="str">
        <f t="shared" si="12"/>
        <v/>
      </c>
      <c r="P75" s="292" t="str">
        <f t="shared" si="13"/>
        <v/>
      </c>
      <c r="Q75" s="294"/>
      <c r="R75" s="188"/>
      <c r="S75" s="187"/>
      <c r="T75" s="4"/>
    </row>
    <row r="76" spans="2:20" s="3" customFormat="1" ht="33.75">
      <c r="B76" s="85">
        <f t="shared" si="7"/>
        <v>32</v>
      </c>
      <c r="C76" s="217" t="s">
        <v>156</v>
      </c>
      <c r="D76" s="196" t="s">
        <v>213</v>
      </c>
      <c r="E76" s="292" t="str">
        <f t="shared" si="8"/>
        <v/>
      </c>
      <c r="F76" s="292" t="str">
        <f t="shared" si="9"/>
        <v/>
      </c>
      <c r="G76" s="297"/>
      <c r="H76" s="78"/>
      <c r="I76" s="186"/>
      <c r="J76" s="292" t="str">
        <f t="shared" si="10"/>
        <v/>
      </c>
      <c r="K76" s="292" t="str">
        <f t="shared" si="11"/>
        <v/>
      </c>
      <c r="L76" s="294"/>
      <c r="M76" s="185"/>
      <c r="N76" s="185"/>
      <c r="O76" s="292" t="str">
        <f t="shared" si="12"/>
        <v/>
      </c>
      <c r="P76" s="292" t="str">
        <f t="shared" si="13"/>
        <v/>
      </c>
      <c r="Q76" s="294"/>
      <c r="R76" s="188"/>
      <c r="S76" s="187"/>
      <c r="T76" s="4"/>
    </row>
    <row r="77" spans="2:20" s="3" customFormat="1" ht="22.5">
      <c r="B77" s="85">
        <f t="shared" si="7"/>
        <v>33</v>
      </c>
      <c r="C77" s="217" t="s">
        <v>156</v>
      </c>
      <c r="D77" s="196" t="s">
        <v>214</v>
      </c>
      <c r="E77" s="292" t="str">
        <f t="shared" si="8"/>
        <v/>
      </c>
      <c r="F77" s="292" t="str">
        <f t="shared" si="9"/>
        <v/>
      </c>
      <c r="G77" s="297"/>
      <c r="H77" s="78"/>
      <c r="I77" s="186"/>
      <c r="J77" s="292" t="str">
        <f t="shared" si="10"/>
        <v/>
      </c>
      <c r="K77" s="292" t="str">
        <f t="shared" si="11"/>
        <v/>
      </c>
      <c r="L77" s="294"/>
      <c r="M77" s="185"/>
      <c r="N77" s="185"/>
      <c r="O77" s="292" t="str">
        <f t="shared" si="12"/>
        <v/>
      </c>
      <c r="P77" s="292" t="str">
        <f t="shared" si="13"/>
        <v/>
      </c>
      <c r="Q77" s="294"/>
      <c r="R77" s="188"/>
      <c r="S77" s="187"/>
      <c r="T77" s="4"/>
    </row>
    <row r="78" spans="2:20" s="3" customFormat="1" ht="33.75">
      <c r="B78" s="85">
        <f t="shared" si="7"/>
        <v>34</v>
      </c>
      <c r="C78" s="217" t="s">
        <v>156</v>
      </c>
      <c r="D78" s="196" t="s">
        <v>215</v>
      </c>
      <c r="E78" s="292" t="str">
        <f t="shared" si="8"/>
        <v/>
      </c>
      <c r="F78" s="292" t="str">
        <f t="shared" si="9"/>
        <v/>
      </c>
      <c r="G78" s="297"/>
      <c r="H78" s="78"/>
      <c r="I78" s="186"/>
      <c r="J78" s="292" t="str">
        <f t="shared" si="10"/>
        <v/>
      </c>
      <c r="K78" s="292" t="str">
        <f t="shared" si="11"/>
        <v/>
      </c>
      <c r="L78" s="294"/>
      <c r="M78" s="185"/>
      <c r="N78" s="185"/>
      <c r="O78" s="292" t="str">
        <f t="shared" si="12"/>
        <v/>
      </c>
      <c r="P78" s="292" t="str">
        <f t="shared" si="13"/>
        <v/>
      </c>
      <c r="Q78" s="294"/>
      <c r="R78" s="188"/>
      <c r="S78" s="187"/>
      <c r="T78" s="4"/>
    </row>
    <row r="79" spans="2:20">
      <c r="B79" s="3"/>
      <c r="C79" s="3"/>
      <c r="D79" s="3"/>
      <c r="E79" s="291"/>
      <c r="F79" s="291"/>
      <c r="G79" s="3"/>
      <c r="H79" s="3"/>
    </row>
    <row r="80" spans="2:20">
      <c r="B80" s="3"/>
      <c r="C80" s="3"/>
      <c r="D80" s="3"/>
      <c r="E80" s="291"/>
      <c r="F80" s="291"/>
      <c r="G80" s="3"/>
      <c r="H80" s="3"/>
    </row>
    <row r="81" spans="2:8">
      <c r="B81" s="3"/>
      <c r="C81" s="3"/>
      <c r="D81" s="3"/>
      <c r="E81" s="291"/>
      <c r="F81" s="291"/>
      <c r="G81" s="3"/>
      <c r="H81" s="3"/>
    </row>
    <row r="82" spans="2:8">
      <c r="B82" s="3"/>
      <c r="C82" s="3"/>
      <c r="D82" s="3"/>
      <c r="E82" s="291"/>
      <c r="F82" s="291"/>
      <c r="G82" s="3"/>
      <c r="H82" s="3"/>
    </row>
    <row r="83" spans="2:8">
      <c r="B83" s="3"/>
      <c r="C83" s="3"/>
      <c r="D83" s="3"/>
      <c r="E83" s="291"/>
      <c r="F83" s="291"/>
      <c r="G83" s="3"/>
      <c r="H83" s="3"/>
    </row>
    <row r="84" spans="2:8">
      <c r="B84" s="3"/>
      <c r="C84" s="3"/>
      <c r="D84" s="3"/>
      <c r="E84" s="291"/>
      <c r="F84" s="291"/>
      <c r="G84" s="3"/>
      <c r="H84" s="3"/>
    </row>
    <row r="85" spans="2:8">
      <c r="B85" s="3"/>
      <c r="C85" s="3"/>
      <c r="D85" s="3"/>
      <c r="E85" s="291"/>
      <c r="F85" s="291"/>
      <c r="G85" s="3"/>
      <c r="H85" s="3"/>
    </row>
  </sheetData>
  <mergeCells count="28">
    <mergeCell ref="G11:H11"/>
    <mergeCell ref="L12:L13"/>
    <mergeCell ref="G12:G13"/>
    <mergeCell ref="I12:I13"/>
    <mergeCell ref="M12:M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C44:I44"/>
    <mergeCell ref="S12:S13"/>
    <mergeCell ref="N12:N13"/>
    <mergeCell ref="Q12:Q13"/>
    <mergeCell ref="R12:R13"/>
    <mergeCell ref="H12:H13"/>
    <mergeCell ref="D12:D13"/>
  </mergeCells>
  <phoneticPr fontId="0" type="noConversion"/>
  <conditionalFormatting sqref="Q10 L10 G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48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42" customFormat="1" ht="15.75">
      <c r="B2" s="444" t="s">
        <v>168</v>
      </c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44"/>
      <c r="V2" s="43"/>
    </row>
    <row r="3" spans="2:53" s="44" customFormat="1">
      <c r="U3" s="43"/>
      <c r="V3" s="43"/>
    </row>
    <row r="4" spans="2:53" s="42" customFormat="1" ht="12.75" customHeight="1">
      <c r="B4" s="222"/>
      <c r="C4" s="212" t="s">
        <v>239</v>
      </c>
      <c r="D4" s="218" t="str">
        <f>Inicio!D4</f>
        <v>EVOLUTIVO FRONT END</v>
      </c>
      <c r="E4" s="225"/>
      <c r="F4" s="225"/>
      <c r="G4" s="213"/>
      <c r="H4" s="213"/>
      <c r="I4" s="44"/>
      <c r="J4" s="77" t="s">
        <v>59</v>
      </c>
      <c r="K4" s="226"/>
      <c r="L4" s="226"/>
      <c r="M4" s="44"/>
      <c r="N4" s="44"/>
      <c r="O4" s="77" t="s">
        <v>95</v>
      </c>
      <c r="P4" s="431" t="s">
        <v>62</v>
      </c>
      <c r="Q4" s="431"/>
      <c r="R4" s="431"/>
      <c r="S4" s="432"/>
      <c r="T4" s="77" t="s">
        <v>57</v>
      </c>
      <c r="U4" s="183" t="s">
        <v>58</v>
      </c>
      <c r="V4" s="43"/>
    </row>
    <row r="5" spans="2:53" s="42" customFormat="1">
      <c r="B5" s="222"/>
      <c r="C5" s="212" t="s">
        <v>163</v>
      </c>
      <c r="D5" s="218">
        <f>Inicio!D5</f>
        <v>0</v>
      </c>
      <c r="E5" s="225"/>
      <c r="F5" s="225"/>
      <c r="G5" s="213"/>
      <c r="H5" s="213"/>
      <c r="I5" s="44"/>
      <c r="J5" s="44"/>
      <c r="K5" s="227"/>
      <c r="L5" s="227"/>
      <c r="M5" s="44"/>
      <c r="N5" s="44"/>
      <c r="O5" s="44"/>
      <c r="P5" s="44"/>
      <c r="Q5" s="44"/>
      <c r="R5" s="44"/>
      <c r="S5" s="44"/>
      <c r="T5" s="44"/>
      <c r="U5" s="43"/>
      <c r="V5" s="43"/>
    </row>
    <row r="6" spans="2:53" s="42" customFormat="1" ht="12.75" customHeight="1">
      <c r="B6" s="222"/>
      <c r="C6" s="212" t="s">
        <v>240</v>
      </c>
      <c r="D6" s="218">
        <f>Inicio!D6</f>
        <v>0</v>
      </c>
      <c r="E6" s="225"/>
      <c r="F6" s="225"/>
      <c r="G6" s="213"/>
      <c r="H6" s="213"/>
      <c r="I6" s="44"/>
      <c r="J6" s="77" t="s">
        <v>60</v>
      </c>
      <c r="K6" s="226"/>
      <c r="L6" s="226"/>
      <c r="M6" s="44"/>
      <c r="N6" s="44"/>
      <c r="O6" s="77" t="s">
        <v>95</v>
      </c>
      <c r="P6" s="431" t="s">
        <v>62</v>
      </c>
      <c r="Q6" s="431"/>
      <c r="R6" s="431"/>
      <c r="S6" s="432"/>
      <c r="T6" s="77" t="s">
        <v>57</v>
      </c>
      <c r="U6" s="183" t="s">
        <v>58</v>
      </c>
      <c r="V6" s="43"/>
    </row>
    <row r="7" spans="2:53" s="42" customFormat="1">
      <c r="B7" s="222"/>
      <c r="C7" s="212" t="s">
        <v>2</v>
      </c>
      <c r="D7" s="218">
        <f>Inicio!D7</f>
        <v>0</v>
      </c>
      <c r="E7" s="225"/>
      <c r="F7" s="225"/>
      <c r="G7" s="213"/>
      <c r="H7" s="213"/>
      <c r="I7" s="44"/>
      <c r="J7" s="44"/>
      <c r="K7" s="227"/>
      <c r="L7" s="227"/>
      <c r="M7" s="44"/>
      <c r="N7" s="44"/>
      <c r="O7" s="44"/>
      <c r="P7" s="44"/>
      <c r="Q7" s="44"/>
      <c r="R7" s="44"/>
      <c r="S7" s="44"/>
      <c r="T7" s="44"/>
      <c r="U7" s="43"/>
      <c r="V7" s="43"/>
    </row>
    <row r="8" spans="2:53" s="42" customFormat="1">
      <c r="B8" s="222"/>
      <c r="C8" s="212" t="s">
        <v>164</v>
      </c>
      <c r="D8" s="218">
        <f>Inicio!D8</f>
        <v>0</v>
      </c>
      <c r="E8" s="225"/>
      <c r="F8" s="225"/>
      <c r="G8" s="213"/>
      <c r="H8" s="213"/>
      <c r="I8" s="44"/>
      <c r="J8" s="77" t="s">
        <v>61</v>
      </c>
      <c r="K8" s="226"/>
      <c r="L8" s="226"/>
      <c r="M8" s="44"/>
      <c r="N8" s="44"/>
      <c r="O8" s="77" t="s">
        <v>95</v>
      </c>
      <c r="P8" s="431" t="s">
        <v>62</v>
      </c>
      <c r="Q8" s="431"/>
      <c r="R8" s="431"/>
      <c r="S8" s="432"/>
      <c r="T8" s="77" t="s">
        <v>57</v>
      </c>
      <c r="U8" s="183" t="s">
        <v>58</v>
      </c>
      <c r="V8" s="43"/>
    </row>
    <row r="9" spans="2:53" s="42" customFormat="1">
      <c r="V9" s="45"/>
    </row>
    <row r="10" spans="2:53" s="42" customFormat="1" ht="11.25" customHeight="1">
      <c r="C10" s="212" t="s">
        <v>91</v>
      </c>
      <c r="D10" s="77"/>
      <c r="E10" s="222"/>
      <c r="G10" s="63">
        <f>IF((COUNTIF(F14:F17,"Si")=0)*AND(COUNTIF(E14:E17,"No")=0),0,((COUNTIF(F14:F17,"Si")))/((COUNTIF(F14:F17,"Si")+COUNTIF(E14:E17,"No"))))</f>
        <v>1</v>
      </c>
      <c r="H10" s="53"/>
      <c r="M10" s="63">
        <f>IF((COUNTIF(L14:L17,"Si")=0)*AND(COUNTIF(K14:K17,"No")=0),0,((COUNTIF(L14:L17,"Si")))/((COUNTIF(L14:L17,"Si")+COUNTIF(K14:K17,"No"))))</f>
        <v>0.5</v>
      </c>
      <c r="N10" s="53"/>
      <c r="S10" s="63">
        <f>IF((COUNTIF(R14:R17,"Si")=0)*AND(COUNTIF(Q14:Q17,"No")=0),0,((COUNTIF(R14:R17,"Si")))/((COUNTIF(R14:R17,"Si")+COUNTIF(Q14:Q17,"No"))))</f>
        <v>1</v>
      </c>
      <c r="T10" s="53"/>
      <c r="V10" s="45"/>
    </row>
    <row r="11" spans="2:53" s="42" customFormat="1" ht="11.25" hidden="1" customHeight="1" thickBot="1">
      <c r="C11" s="421"/>
      <c r="D11" s="421"/>
      <c r="E11" s="448"/>
      <c r="G11" s="449" t="s">
        <v>96</v>
      </c>
      <c r="H11" s="434"/>
      <c r="I11" s="435"/>
      <c r="M11" s="433" t="s">
        <v>97</v>
      </c>
      <c r="N11" s="434"/>
      <c r="O11" s="435"/>
      <c r="S11" s="433" t="s">
        <v>98</v>
      </c>
      <c r="T11" s="434"/>
      <c r="U11" s="435"/>
      <c r="V11" s="45"/>
    </row>
    <row r="12" spans="2:53" s="3" customFormat="1" ht="12.75" customHeight="1">
      <c r="B12" s="419" t="s">
        <v>89</v>
      </c>
      <c r="C12" s="429" t="s">
        <v>75</v>
      </c>
      <c r="D12" s="419" t="s">
        <v>90</v>
      </c>
      <c r="G12" s="428" t="s">
        <v>139</v>
      </c>
      <c r="H12" s="453" t="s">
        <v>138</v>
      </c>
      <c r="I12" s="454"/>
      <c r="J12" s="427" t="s">
        <v>127</v>
      </c>
      <c r="K12" s="60"/>
      <c r="L12" s="60"/>
      <c r="M12" s="427" t="s">
        <v>140</v>
      </c>
      <c r="N12" s="453" t="s">
        <v>138</v>
      </c>
      <c r="O12" s="454"/>
      <c r="P12" s="427" t="s">
        <v>127</v>
      </c>
      <c r="Q12" s="60"/>
      <c r="R12" s="60"/>
      <c r="S12" s="427" t="s">
        <v>141</v>
      </c>
      <c r="T12" s="438" t="s">
        <v>138</v>
      </c>
      <c r="U12" s="427" t="s">
        <v>127</v>
      </c>
      <c r="V12" s="4"/>
    </row>
    <row r="13" spans="2:53" s="3" customFormat="1" ht="20.25" customHeight="1" thickBot="1">
      <c r="B13" s="420"/>
      <c r="C13" s="430"/>
      <c r="D13" s="420"/>
      <c r="G13" s="452"/>
      <c r="H13" s="455"/>
      <c r="I13" s="456"/>
      <c r="J13" s="441"/>
      <c r="K13" s="80"/>
      <c r="L13" s="80"/>
      <c r="M13" s="441"/>
      <c r="N13" s="455"/>
      <c r="O13" s="456"/>
      <c r="P13" s="441"/>
      <c r="Q13" s="80"/>
      <c r="R13" s="80"/>
      <c r="S13" s="441"/>
      <c r="T13" s="442"/>
      <c r="U13" s="441"/>
      <c r="V13" s="4"/>
    </row>
    <row r="14" spans="2:53" ht="13.5" thickBot="1">
      <c r="B14" s="119" t="s">
        <v>99</v>
      </c>
      <c r="C14" s="123"/>
      <c r="D14" s="123"/>
      <c r="E14" s="124"/>
      <c r="F14" s="124"/>
      <c r="G14" s="125"/>
      <c r="H14" s="126"/>
      <c r="I14" s="126"/>
      <c r="J14" s="126"/>
      <c r="K14" s="124"/>
      <c r="L14" s="124"/>
      <c r="M14" s="125"/>
      <c r="N14" s="127"/>
      <c r="O14" s="126"/>
      <c r="P14" s="126"/>
      <c r="Q14" s="124"/>
      <c r="R14" s="124"/>
      <c r="S14" s="125"/>
      <c r="T14" s="126"/>
      <c r="U14" s="128"/>
      <c r="Z14" s="6"/>
      <c r="AA14" s="2"/>
      <c r="AI14" s="7"/>
      <c r="BA14" s="8"/>
    </row>
    <row r="15" spans="2:53" s="14" customFormat="1" ht="50.25" customHeight="1" outlineLevel="1" thickBot="1">
      <c r="B15" s="120"/>
      <c r="C15" s="457" t="s">
        <v>185</v>
      </c>
      <c r="D15" s="457"/>
      <c r="E15" s="457"/>
      <c r="F15" s="457"/>
      <c r="G15" s="457"/>
      <c r="H15" s="457"/>
      <c r="I15" s="457"/>
      <c r="J15" s="457"/>
      <c r="K15" s="122"/>
      <c r="L15" s="122"/>
      <c r="M15" s="121"/>
      <c r="N15" s="451"/>
      <c r="O15" s="451"/>
      <c r="P15" s="122"/>
      <c r="Q15" s="122"/>
      <c r="R15" s="122"/>
      <c r="S15" s="121"/>
      <c r="T15" s="122"/>
      <c r="U15" s="118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15">
        <v>1</v>
      </c>
      <c r="C16" s="217" t="s">
        <v>157</v>
      </c>
      <c r="D16" s="99" t="s">
        <v>88</v>
      </c>
      <c r="E16" s="292" t="str">
        <f>IF(((C16="Auditoría de Gestión de la Configuración")*AND(G16="No")),"No","")</f>
        <v/>
      </c>
      <c r="F16" s="292" t="str">
        <f>IF(((C16="Auditoría de Gestión de la Configuración")*AND(G16="Si")),"Si","")</f>
        <v>Si</v>
      </c>
      <c r="G16" s="235" t="s">
        <v>152</v>
      </c>
      <c r="H16" s="450"/>
      <c r="I16" s="450"/>
      <c r="J16" s="108"/>
      <c r="K16" s="292" t="str">
        <f>IF(((C16="Auditoría de Gestión de la Configuración")*AND(M16="No")),"No","")</f>
        <v/>
      </c>
      <c r="L16" s="292" t="str">
        <f>IF(((C16="Auditoría de Gestión de la Configuración")*AND(M16="Si")),"Si","")</f>
        <v>Si</v>
      </c>
      <c r="M16" s="235" t="s">
        <v>152</v>
      </c>
      <c r="N16" s="450"/>
      <c r="O16" s="450"/>
      <c r="P16" s="105"/>
      <c r="Q16" s="292" t="str">
        <f>IF(((C16="Auditoría de Gestión de la Configuración")*AND(S16="No")),"No","")</f>
        <v/>
      </c>
      <c r="R16" s="292" t="str">
        <f>IF(((C16="Auditoría de Gestión de la Configuración")*AND(S16="Si")),"Si","")</f>
        <v>Si</v>
      </c>
      <c r="S16" s="235" t="s">
        <v>152</v>
      </c>
      <c r="T16" s="94"/>
      <c r="U16" s="94"/>
      <c r="V16" s="4"/>
    </row>
    <row r="17" spans="2:22" s="3" customFormat="1" ht="26.25" customHeight="1" outlineLevel="1">
      <c r="B17" s="114">
        <f>B16+1</f>
        <v>2</v>
      </c>
      <c r="C17" s="217" t="s">
        <v>157</v>
      </c>
      <c r="D17" s="100" t="s">
        <v>93</v>
      </c>
      <c r="E17" s="292" t="str">
        <f>IF(((C17="Auditoría de Gestión de la Configuración")*AND(G17="No")),"No","")</f>
        <v/>
      </c>
      <c r="F17" s="292" t="str">
        <f>IF(((C17="Auditoría de Gestión de la Configuración")*AND(G17="Si")),"Si","")</f>
        <v>Si</v>
      </c>
      <c r="G17" s="236" t="s">
        <v>152</v>
      </c>
      <c r="H17" s="450"/>
      <c r="I17" s="450"/>
      <c r="J17" s="101"/>
      <c r="K17" s="292" t="str">
        <f>IF(((C17="Auditoría de Gestión de la Configuración")*AND(M17="No")),"No","")</f>
        <v>No</v>
      </c>
      <c r="L17" s="292" t="str">
        <f>IF(((C17="Auditoría de Gestión de la Configuración")*AND(M17="Si")),"Si","")</f>
        <v/>
      </c>
      <c r="M17" s="236" t="s">
        <v>153</v>
      </c>
      <c r="N17" s="450"/>
      <c r="O17" s="450"/>
      <c r="P17" s="101"/>
      <c r="Q17" s="292" t="str">
        <f>IF(((C17="Auditoría de Gestión de la Configuración")*AND(S17="No")),"No","")</f>
        <v/>
      </c>
      <c r="R17" s="292" t="str">
        <f>IF(((C17="Auditoría de Gestión de la Configuración")*AND(S17="Si")),"Si","")</f>
        <v>Si</v>
      </c>
      <c r="S17" s="236" t="s">
        <v>152</v>
      </c>
      <c r="T17" s="94"/>
      <c r="U17" s="94"/>
      <c r="V17" s="4"/>
    </row>
  </sheetData>
  <mergeCells count="26"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</mergeCells>
  <phoneticPr fontId="0" type="noConversion"/>
  <conditionalFormatting sqref="G10 M10 S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33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33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42" customFormat="1" ht="15.75">
      <c r="B2" s="444" t="s">
        <v>160</v>
      </c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3"/>
    </row>
    <row r="3" spans="2:58" s="44" customFormat="1">
      <c r="E3" s="286"/>
      <c r="F3" s="286"/>
      <c r="K3" s="286"/>
      <c r="L3" s="286"/>
      <c r="R3" s="234"/>
      <c r="T3" s="43"/>
      <c r="U3" s="43"/>
    </row>
    <row r="4" spans="2:58" s="42" customFormat="1" ht="12.75" customHeight="1">
      <c r="C4" s="77" t="s">
        <v>239</v>
      </c>
      <c r="D4" s="218" t="str">
        <f>Inicio!D4</f>
        <v>EVOLUTIVO FRONT END</v>
      </c>
      <c r="E4" s="286"/>
      <c r="F4" s="286"/>
      <c r="G4" s="44"/>
      <c r="H4" s="44"/>
      <c r="I4" s="44"/>
      <c r="J4" s="77" t="s">
        <v>59</v>
      </c>
      <c r="K4" s="301"/>
      <c r="L4" s="301"/>
      <c r="M4" s="44"/>
      <c r="N4" s="77" t="s">
        <v>95</v>
      </c>
      <c r="O4" s="462" t="s">
        <v>62</v>
      </c>
      <c r="P4" s="462"/>
      <c r="Q4" s="462"/>
      <c r="R4" s="462"/>
      <c r="S4" s="77" t="s">
        <v>57</v>
      </c>
      <c r="T4" s="86" t="s">
        <v>58</v>
      </c>
      <c r="U4" s="43"/>
    </row>
    <row r="5" spans="2:58" s="42" customFormat="1" ht="12.75" customHeight="1">
      <c r="C5" s="463" t="s">
        <v>163</v>
      </c>
      <c r="D5" s="465">
        <f>Inicio!D5</f>
        <v>0</v>
      </c>
      <c r="E5" s="305"/>
      <c r="F5" s="305"/>
      <c r="G5" s="197"/>
      <c r="H5" s="197"/>
      <c r="I5" s="44"/>
      <c r="J5" s="44"/>
      <c r="K5" s="302"/>
      <c r="L5" s="302"/>
      <c r="M5" s="44"/>
      <c r="N5" s="44"/>
      <c r="O5" s="44"/>
      <c r="P5" s="44"/>
      <c r="Q5" s="44"/>
      <c r="R5" s="234"/>
      <c r="S5" s="44"/>
      <c r="T5" s="43"/>
      <c r="U5" s="43"/>
    </row>
    <row r="6" spans="2:58" s="42" customFormat="1" ht="12.75" customHeight="1">
      <c r="C6" s="464"/>
      <c r="D6" s="466"/>
      <c r="E6" s="305"/>
      <c r="F6" s="305"/>
      <c r="G6" s="197"/>
      <c r="H6" s="197"/>
      <c r="I6" s="44"/>
      <c r="J6" s="77" t="s">
        <v>60</v>
      </c>
      <c r="K6" s="301"/>
      <c r="L6" s="301"/>
      <c r="M6" s="44"/>
      <c r="N6" s="77" t="s">
        <v>95</v>
      </c>
      <c r="O6" s="462" t="s">
        <v>62</v>
      </c>
      <c r="P6" s="462"/>
      <c r="Q6" s="462"/>
      <c r="R6" s="462"/>
      <c r="S6" s="77" t="s">
        <v>57</v>
      </c>
      <c r="T6" s="86" t="s">
        <v>58</v>
      </c>
      <c r="U6" s="43"/>
    </row>
    <row r="7" spans="2:58" s="42" customFormat="1" ht="12.75" customHeight="1">
      <c r="C7" s="77" t="s">
        <v>2</v>
      </c>
      <c r="D7" s="218">
        <f>Inicio!D7</f>
        <v>0</v>
      </c>
      <c r="E7" s="305"/>
      <c r="F7" s="305"/>
      <c r="G7" s="197"/>
      <c r="H7" s="197"/>
      <c r="I7" s="44"/>
      <c r="J7" s="44"/>
      <c r="K7" s="302"/>
      <c r="L7" s="302"/>
      <c r="M7" s="44"/>
      <c r="N7" s="44"/>
      <c r="O7" s="44"/>
      <c r="P7" s="44"/>
      <c r="Q7" s="44"/>
      <c r="R7" s="234"/>
      <c r="S7" s="44"/>
      <c r="T7" s="43"/>
      <c r="U7" s="43"/>
    </row>
    <row r="8" spans="2:58" s="42" customFormat="1" ht="12.75" customHeight="1">
      <c r="C8" s="77" t="s">
        <v>164</v>
      </c>
      <c r="D8" s="218">
        <f>Inicio!D8</f>
        <v>0</v>
      </c>
      <c r="E8" s="305"/>
      <c r="F8" s="305"/>
      <c r="G8" s="197"/>
      <c r="H8" s="197"/>
      <c r="I8" s="44"/>
      <c r="J8" s="77" t="s">
        <v>61</v>
      </c>
      <c r="K8" s="301"/>
      <c r="L8" s="301"/>
      <c r="M8" s="44"/>
      <c r="N8" s="77" t="s">
        <v>95</v>
      </c>
      <c r="O8" s="462" t="s">
        <v>62</v>
      </c>
      <c r="P8" s="462"/>
      <c r="Q8" s="462"/>
      <c r="R8" s="462"/>
      <c r="S8" s="77" t="s">
        <v>57</v>
      </c>
      <c r="T8" s="86" t="s">
        <v>58</v>
      </c>
      <c r="U8" s="43"/>
    </row>
    <row r="9" spans="2:58">
      <c r="M9" s="6"/>
    </row>
    <row r="10" spans="2:58">
      <c r="C10" s="467"/>
      <c r="D10" s="467"/>
      <c r="E10" s="467"/>
      <c r="G10" s="63">
        <f>IF((COUNTIF(F16:F47,"Si")=0)*AND(COUNTIF(E16:E47,"No")=0),0,((COUNTIF(F16:F47,"Si")))/((COUNTIF(F16:F47,"Si")+COUNTIF(E16:E47,"No"))))</f>
        <v>1</v>
      </c>
      <c r="H10" s="53"/>
      <c r="I10" s="42"/>
      <c r="M10" s="63">
        <f>IF((COUNTIF(L16:L47,"Si")=0)*AND(COUNTIF(K16:K47,"No")=0),0,((COUNTIF(L16:L47,"Si")))/((COUNTIF(L16:L47,"Si")+COUNTIF(K16:K47,"No"))))</f>
        <v>1</v>
      </c>
      <c r="N10" s="42"/>
      <c r="R10" s="63">
        <f>IF((COUNTIF(Q16:Q47,"Si")=0)*AND(COUNTIF(P16:P47,"No")=0),0,((COUNTIF(Q16:Q47,"Si")))/((COUNTIF(Q16:Q47,"Si")+COUNTIF(P16:P47,"No"))))</f>
        <v>1</v>
      </c>
      <c r="S10" s="53"/>
      <c r="T10" s="42"/>
    </row>
    <row r="11" spans="2:58" ht="13.5" hidden="1" thickBot="1">
      <c r="C11" s="468"/>
      <c r="D11" s="468"/>
      <c r="E11" s="469"/>
      <c r="G11" s="449" t="s">
        <v>96</v>
      </c>
      <c r="H11" s="434"/>
      <c r="I11" s="435"/>
      <c r="M11" s="449" t="s">
        <v>96</v>
      </c>
      <c r="N11" s="435"/>
      <c r="R11" s="449" t="s">
        <v>96</v>
      </c>
      <c r="S11" s="434"/>
      <c r="T11" s="435"/>
    </row>
    <row r="12" spans="2:58" ht="12.75" customHeight="1">
      <c r="B12" s="419" t="s">
        <v>89</v>
      </c>
      <c r="C12" s="429" t="s">
        <v>75</v>
      </c>
      <c r="D12" s="419" t="s">
        <v>90</v>
      </c>
      <c r="E12" s="238"/>
      <c r="F12" s="238"/>
      <c r="G12" s="428" t="s">
        <v>139</v>
      </c>
      <c r="H12" s="428" t="s">
        <v>138</v>
      </c>
      <c r="I12" s="428"/>
      <c r="J12" s="437" t="s">
        <v>127</v>
      </c>
      <c r="K12" s="311"/>
      <c r="L12" s="311"/>
      <c r="M12" s="428" t="s">
        <v>140</v>
      </c>
      <c r="N12" s="428" t="s">
        <v>138</v>
      </c>
      <c r="O12" s="437" t="s">
        <v>127</v>
      </c>
      <c r="P12" s="107"/>
      <c r="Q12" s="107"/>
      <c r="R12" s="428" t="s">
        <v>141</v>
      </c>
      <c r="S12" s="437" t="s">
        <v>138</v>
      </c>
      <c r="T12" s="437" t="s">
        <v>127</v>
      </c>
    </row>
    <row r="13" spans="2:58" s="13" customFormat="1" ht="25.5" customHeight="1" thickBot="1">
      <c r="B13" s="420"/>
      <c r="C13" s="430"/>
      <c r="D13" s="470"/>
      <c r="E13" s="314"/>
      <c r="F13" s="315"/>
      <c r="G13" s="452"/>
      <c r="H13" s="427"/>
      <c r="I13" s="427"/>
      <c r="J13" s="438"/>
      <c r="K13" s="271"/>
      <c r="L13" s="271"/>
      <c r="M13" s="427"/>
      <c r="N13" s="427"/>
      <c r="O13" s="438"/>
      <c r="P13" s="61"/>
      <c r="Q13" s="61"/>
      <c r="R13" s="427"/>
      <c r="S13" s="438"/>
      <c r="T13" s="438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460" t="s">
        <v>170</v>
      </c>
      <c r="C14" s="461"/>
      <c r="D14" s="471"/>
      <c r="E14" s="316"/>
      <c r="F14" s="317"/>
      <c r="G14" s="202"/>
      <c r="H14" s="116"/>
      <c r="I14" s="116"/>
      <c r="J14" s="109"/>
      <c r="K14" s="312"/>
      <c r="L14" s="312"/>
      <c r="M14" s="116"/>
      <c r="N14" s="116"/>
      <c r="O14" s="109"/>
      <c r="P14" s="109"/>
      <c r="Q14" s="109"/>
      <c r="R14" s="116"/>
      <c r="S14" s="109"/>
      <c r="T14" s="117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10"/>
      <c r="C15" s="457" t="s">
        <v>51</v>
      </c>
      <c r="D15" s="457"/>
      <c r="E15" s="457"/>
      <c r="F15" s="457"/>
      <c r="G15" s="457"/>
      <c r="H15" s="457"/>
      <c r="I15" s="457"/>
      <c r="J15" s="457"/>
      <c r="K15" s="313"/>
      <c r="L15" s="313"/>
      <c r="M15" s="112"/>
      <c r="N15" s="112"/>
      <c r="O15" s="111"/>
      <c r="P15" s="111"/>
      <c r="Q15" s="111"/>
      <c r="R15" s="112"/>
      <c r="S15" s="111"/>
      <c r="T15" s="113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199" customFormat="1" ht="36">
      <c r="B16" s="200">
        <v>1</v>
      </c>
      <c r="C16" s="198" t="s">
        <v>157</v>
      </c>
      <c r="D16" s="99" t="s">
        <v>257</v>
      </c>
      <c r="E16" s="235" t="str">
        <f>IF(((C16="Auditoría de Gestión de la Configuración")*AND(G16="No")),"No","")</f>
        <v/>
      </c>
      <c r="F16" s="235" t="str">
        <f>IF(((C16="Auditoría de Gestión de la Configuración")*AND(G16="Si")),"Si","")</f>
        <v>Si</v>
      </c>
      <c r="G16" s="235" t="s">
        <v>152</v>
      </c>
      <c r="H16" s="458"/>
      <c r="I16" s="459"/>
      <c r="J16" s="108"/>
      <c r="K16" s="235" t="str">
        <f>IF(((C16="Auditoría de Gestión de la Configuración")*AND(M16="No")),"No","")</f>
        <v/>
      </c>
      <c r="L16" s="235" t="str">
        <f>IF(((C16="Auditoría de Gestión de la Configuración")*AND(M16="Si")),"Si","")</f>
        <v>Si</v>
      </c>
      <c r="M16" s="235" t="s">
        <v>152</v>
      </c>
      <c r="N16" s="210"/>
      <c r="O16" s="108"/>
      <c r="P16" s="235" t="str">
        <f>IF(((C16="Auditoría de Gestión de la Configuración")*AND(R16="No")),"No","")</f>
        <v/>
      </c>
      <c r="Q16" s="235" t="str">
        <f>IF(((C16="Auditoría de Gestión de la Configuración")*AND(R16="Si")),"Si","")</f>
        <v>Si</v>
      </c>
      <c r="R16" s="235" t="s">
        <v>152</v>
      </c>
      <c r="S16" s="108"/>
      <c r="T16" s="108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199" customFormat="1" ht="48">
      <c r="B17" s="200">
        <f>1+B16</f>
        <v>2</v>
      </c>
      <c r="C17" s="198" t="s">
        <v>156</v>
      </c>
      <c r="D17" s="99" t="s">
        <v>259</v>
      </c>
      <c r="E17" s="235" t="str">
        <f>IF(((C17="Auditoría de Calidad")*AND(G17="No")),"No","")</f>
        <v/>
      </c>
      <c r="F17" s="235" t="str">
        <f>IF(((C17="Auditoría de Calidad")*AND(G17="Si")),"Si","")</f>
        <v/>
      </c>
      <c r="G17" s="235"/>
      <c r="H17" s="458"/>
      <c r="I17" s="459"/>
      <c r="J17" s="108"/>
      <c r="K17" s="235" t="str">
        <f>IF(((C17="Auditoría de Calidad")*AND(M17="No")),"No","")</f>
        <v/>
      </c>
      <c r="L17" s="235" t="str">
        <f>IF(((C17="Auditoría de Calidad")*AND(M17="Si")),"Si","")</f>
        <v/>
      </c>
      <c r="M17" s="235"/>
      <c r="N17" s="209"/>
      <c r="O17" s="108"/>
      <c r="P17" s="235" t="str">
        <f>IF(((C17="Auditoría de Calidad")*AND(R17="No")),"No","")</f>
        <v/>
      </c>
      <c r="Q17" s="235" t="str">
        <f>IF(((C17="Auditoría de Calidad")*AND(R17="Si")),"Si","")</f>
        <v/>
      </c>
      <c r="R17" s="235"/>
      <c r="S17" s="108"/>
      <c r="T17" s="108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199" customFormat="1" ht="53.25" customHeight="1">
      <c r="B18" s="200">
        <f t="shared" ref="B18:B30" si="0">1+B17</f>
        <v>3</v>
      </c>
      <c r="C18" s="198" t="s">
        <v>156</v>
      </c>
      <c r="D18" s="99" t="s">
        <v>260</v>
      </c>
      <c r="E18" s="235" t="str">
        <f t="shared" ref="E18:E30" si="1">IF(((C18="Auditoría de Calidad")*AND(G18="No")),"No","")</f>
        <v/>
      </c>
      <c r="F18" s="235" t="str">
        <f t="shared" ref="F18:F30" si="2">IF(((C18="Auditoría de Calidad")*AND(G18="Si")),"Si","")</f>
        <v/>
      </c>
      <c r="G18" s="235"/>
      <c r="H18" s="458"/>
      <c r="I18" s="459"/>
      <c r="J18" s="108"/>
      <c r="K18" s="235" t="str">
        <f t="shared" ref="K18:K30" si="3">IF(((C18="Auditoría de Calidad")*AND(M18="No")),"No","")</f>
        <v/>
      </c>
      <c r="L18" s="235" t="str">
        <f t="shared" ref="L18:L30" si="4">IF(((C18="Auditoría de Calidad")*AND(M18="Si")),"Si","")</f>
        <v/>
      </c>
      <c r="M18" s="235"/>
      <c r="N18" s="209"/>
      <c r="O18" s="108"/>
      <c r="P18" s="235" t="str">
        <f t="shared" ref="P18:P30" si="5">IF(((C18="Auditoría de Calidad")*AND(R18="No")),"No","")</f>
        <v/>
      </c>
      <c r="Q18" s="235" t="str">
        <f t="shared" ref="Q18:Q30" si="6">IF(((C18="Auditoría de Calidad")*AND(R18="Si")),"Si","")</f>
        <v/>
      </c>
      <c r="R18" s="235"/>
      <c r="S18" s="108"/>
      <c r="T18" s="108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199" customFormat="1" ht="48">
      <c r="B19" s="200">
        <f t="shared" si="0"/>
        <v>4</v>
      </c>
      <c r="C19" s="198" t="s">
        <v>156</v>
      </c>
      <c r="D19" s="99" t="s">
        <v>0</v>
      </c>
      <c r="E19" s="235" t="str">
        <f t="shared" si="1"/>
        <v/>
      </c>
      <c r="F19" s="235" t="str">
        <f t="shared" si="2"/>
        <v/>
      </c>
      <c r="G19" s="235"/>
      <c r="H19" s="458"/>
      <c r="I19" s="459"/>
      <c r="J19" s="108"/>
      <c r="K19" s="235" t="str">
        <f t="shared" si="3"/>
        <v/>
      </c>
      <c r="L19" s="235" t="str">
        <f t="shared" si="4"/>
        <v/>
      </c>
      <c r="M19" s="235"/>
      <c r="N19" s="209"/>
      <c r="O19" s="108"/>
      <c r="P19" s="235" t="str">
        <f t="shared" si="5"/>
        <v/>
      </c>
      <c r="Q19" s="235" t="str">
        <f t="shared" si="6"/>
        <v/>
      </c>
      <c r="R19" s="235"/>
      <c r="S19" s="108"/>
      <c r="T19" s="108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199" customFormat="1" ht="60">
      <c r="B20" s="200">
        <f t="shared" si="0"/>
        <v>5</v>
      </c>
      <c r="C20" s="198" t="s">
        <v>156</v>
      </c>
      <c r="D20" s="99" t="s">
        <v>1</v>
      </c>
      <c r="E20" s="235" t="str">
        <f t="shared" si="1"/>
        <v/>
      </c>
      <c r="F20" s="235" t="str">
        <f t="shared" si="2"/>
        <v/>
      </c>
      <c r="G20" s="235"/>
      <c r="H20" s="458"/>
      <c r="I20" s="459"/>
      <c r="J20" s="108"/>
      <c r="K20" s="235" t="str">
        <f t="shared" si="3"/>
        <v/>
      </c>
      <c r="L20" s="235" t="str">
        <f t="shared" si="4"/>
        <v/>
      </c>
      <c r="M20" s="235"/>
      <c r="N20" s="209"/>
      <c r="O20" s="108"/>
      <c r="P20" s="235" t="str">
        <f t="shared" si="5"/>
        <v/>
      </c>
      <c r="Q20" s="235" t="str">
        <f t="shared" si="6"/>
        <v/>
      </c>
      <c r="R20" s="235"/>
      <c r="S20" s="108"/>
      <c r="T20" s="108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199" customFormat="1" ht="25.5" customHeight="1">
      <c r="B21" s="200">
        <f t="shared" si="0"/>
        <v>6</v>
      </c>
      <c r="C21" s="198" t="s">
        <v>156</v>
      </c>
      <c r="D21" s="99" t="s">
        <v>251</v>
      </c>
      <c r="E21" s="235" t="str">
        <f t="shared" si="1"/>
        <v/>
      </c>
      <c r="F21" s="235" t="str">
        <f t="shared" si="2"/>
        <v/>
      </c>
      <c r="G21" s="235"/>
      <c r="H21" s="458"/>
      <c r="I21" s="459"/>
      <c r="J21" s="108"/>
      <c r="K21" s="235" t="str">
        <f t="shared" si="3"/>
        <v/>
      </c>
      <c r="L21" s="235" t="str">
        <f t="shared" si="4"/>
        <v/>
      </c>
      <c r="M21" s="235"/>
      <c r="N21" s="209"/>
      <c r="O21" s="108"/>
      <c r="P21" s="235" t="str">
        <f t="shared" si="5"/>
        <v/>
      </c>
      <c r="Q21" s="235" t="str">
        <f t="shared" si="6"/>
        <v/>
      </c>
      <c r="R21" s="235"/>
      <c r="S21" s="108"/>
      <c r="T21" s="108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199" customFormat="1" ht="36">
      <c r="B22" s="200">
        <f t="shared" si="0"/>
        <v>7</v>
      </c>
      <c r="C22" s="198" t="s">
        <v>156</v>
      </c>
      <c r="D22" s="99" t="s">
        <v>190</v>
      </c>
      <c r="E22" s="235" t="str">
        <f t="shared" si="1"/>
        <v/>
      </c>
      <c r="F22" s="235" t="str">
        <f t="shared" si="2"/>
        <v/>
      </c>
      <c r="G22" s="235"/>
      <c r="H22" s="458"/>
      <c r="I22" s="459"/>
      <c r="J22" s="108"/>
      <c r="K22" s="235" t="str">
        <f t="shared" si="3"/>
        <v/>
      </c>
      <c r="L22" s="235" t="str">
        <f t="shared" si="4"/>
        <v/>
      </c>
      <c r="M22" s="235"/>
      <c r="N22" s="209"/>
      <c r="O22" s="108"/>
      <c r="P22" s="235" t="str">
        <f t="shared" si="5"/>
        <v/>
      </c>
      <c r="Q22" s="235" t="str">
        <f t="shared" si="6"/>
        <v/>
      </c>
      <c r="R22" s="235"/>
      <c r="S22" s="108"/>
      <c r="T22" s="108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199" customFormat="1">
      <c r="B23" s="200">
        <f t="shared" si="0"/>
        <v>8</v>
      </c>
      <c r="C23" s="198" t="s">
        <v>156</v>
      </c>
      <c r="D23" s="99" t="s">
        <v>191</v>
      </c>
      <c r="E23" s="235" t="str">
        <f t="shared" si="1"/>
        <v/>
      </c>
      <c r="F23" s="235" t="str">
        <f t="shared" si="2"/>
        <v/>
      </c>
      <c r="G23" s="235"/>
      <c r="H23" s="458"/>
      <c r="I23" s="459"/>
      <c r="J23" s="108"/>
      <c r="K23" s="235" t="str">
        <f t="shared" si="3"/>
        <v/>
      </c>
      <c r="L23" s="235" t="str">
        <f t="shared" si="4"/>
        <v/>
      </c>
      <c r="M23" s="235"/>
      <c r="N23" s="209"/>
      <c r="O23" s="108"/>
      <c r="P23" s="235" t="str">
        <f t="shared" si="5"/>
        <v/>
      </c>
      <c r="Q23" s="235" t="str">
        <f t="shared" si="6"/>
        <v/>
      </c>
      <c r="R23" s="235"/>
      <c r="S23" s="108"/>
      <c r="T23" s="108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199" customFormat="1" ht="25.5" customHeight="1">
      <c r="B24" s="200">
        <f t="shared" si="0"/>
        <v>9</v>
      </c>
      <c r="C24" s="198" t="s">
        <v>156</v>
      </c>
      <c r="D24" s="99" t="s">
        <v>252</v>
      </c>
      <c r="E24" s="235" t="str">
        <f t="shared" si="1"/>
        <v/>
      </c>
      <c r="F24" s="235" t="str">
        <f t="shared" si="2"/>
        <v/>
      </c>
      <c r="G24" s="235"/>
      <c r="H24" s="458"/>
      <c r="I24" s="459"/>
      <c r="J24" s="108"/>
      <c r="K24" s="235" t="str">
        <f t="shared" si="3"/>
        <v/>
      </c>
      <c r="L24" s="235" t="str">
        <f t="shared" si="4"/>
        <v/>
      </c>
      <c r="M24" s="235"/>
      <c r="N24" s="209"/>
      <c r="O24" s="108"/>
      <c r="P24" s="235" t="str">
        <f t="shared" si="5"/>
        <v/>
      </c>
      <c r="Q24" s="235" t="str">
        <f t="shared" si="6"/>
        <v/>
      </c>
      <c r="R24" s="235"/>
      <c r="S24" s="108"/>
      <c r="T24" s="10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199" customFormat="1" ht="25.5" customHeight="1">
      <c r="B25" s="200">
        <f t="shared" si="0"/>
        <v>10</v>
      </c>
      <c r="C25" s="198" t="s">
        <v>156</v>
      </c>
      <c r="D25" s="99" t="s">
        <v>253</v>
      </c>
      <c r="E25" s="235" t="str">
        <f t="shared" si="1"/>
        <v/>
      </c>
      <c r="F25" s="235" t="str">
        <f t="shared" si="2"/>
        <v/>
      </c>
      <c r="G25" s="235"/>
      <c r="H25" s="458"/>
      <c r="I25" s="459"/>
      <c r="J25" s="108"/>
      <c r="K25" s="235" t="str">
        <f t="shared" si="3"/>
        <v/>
      </c>
      <c r="L25" s="235" t="str">
        <f t="shared" si="4"/>
        <v/>
      </c>
      <c r="M25" s="235"/>
      <c r="N25" s="209"/>
      <c r="O25" s="108"/>
      <c r="P25" s="235" t="str">
        <f t="shared" si="5"/>
        <v/>
      </c>
      <c r="Q25" s="235" t="str">
        <f t="shared" si="6"/>
        <v/>
      </c>
      <c r="R25" s="235"/>
      <c r="S25" s="108"/>
      <c r="T25" s="108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199" customFormat="1" ht="25.5" customHeight="1">
      <c r="B26" s="200">
        <f t="shared" si="0"/>
        <v>11</v>
      </c>
      <c r="C26" s="198" t="s">
        <v>156</v>
      </c>
      <c r="D26" s="99" t="s">
        <v>254</v>
      </c>
      <c r="E26" s="235" t="str">
        <f t="shared" si="1"/>
        <v/>
      </c>
      <c r="F26" s="235" t="str">
        <f t="shared" si="2"/>
        <v/>
      </c>
      <c r="G26" s="235"/>
      <c r="H26" s="458"/>
      <c r="I26" s="459"/>
      <c r="J26" s="108"/>
      <c r="K26" s="235" t="str">
        <f t="shared" si="3"/>
        <v/>
      </c>
      <c r="L26" s="235" t="str">
        <f t="shared" si="4"/>
        <v/>
      </c>
      <c r="M26" s="235"/>
      <c r="N26" s="209"/>
      <c r="O26" s="108"/>
      <c r="P26" s="235" t="str">
        <f t="shared" si="5"/>
        <v/>
      </c>
      <c r="Q26" s="235" t="str">
        <f t="shared" si="6"/>
        <v/>
      </c>
      <c r="R26" s="235"/>
      <c r="S26" s="108"/>
      <c r="T26" s="10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199" customFormat="1" ht="25.5" customHeight="1">
      <c r="B27" s="200">
        <f t="shared" si="0"/>
        <v>12</v>
      </c>
      <c r="C27" s="198" t="s">
        <v>156</v>
      </c>
      <c r="D27" s="99" t="s">
        <v>255</v>
      </c>
      <c r="E27" s="235" t="str">
        <f t="shared" si="1"/>
        <v/>
      </c>
      <c r="F27" s="235" t="str">
        <f t="shared" si="2"/>
        <v/>
      </c>
      <c r="G27" s="235"/>
      <c r="H27" s="458"/>
      <c r="I27" s="459"/>
      <c r="J27" s="108"/>
      <c r="K27" s="235" t="str">
        <f t="shared" si="3"/>
        <v/>
      </c>
      <c r="L27" s="235" t="str">
        <f t="shared" si="4"/>
        <v/>
      </c>
      <c r="M27" s="235"/>
      <c r="N27" s="209"/>
      <c r="O27" s="108"/>
      <c r="P27" s="235" t="str">
        <f t="shared" si="5"/>
        <v/>
      </c>
      <c r="Q27" s="235" t="str">
        <f t="shared" si="6"/>
        <v/>
      </c>
      <c r="R27" s="235"/>
      <c r="S27" s="108"/>
      <c r="T27" s="108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199" customFormat="1" ht="25.5" customHeight="1">
      <c r="B28" s="200">
        <f t="shared" si="0"/>
        <v>13</v>
      </c>
      <c r="C28" s="198" t="s">
        <v>156</v>
      </c>
      <c r="D28" s="99" t="s">
        <v>256</v>
      </c>
      <c r="E28" s="235" t="str">
        <f t="shared" si="1"/>
        <v/>
      </c>
      <c r="F28" s="235" t="str">
        <f t="shared" si="2"/>
        <v/>
      </c>
      <c r="G28" s="235"/>
      <c r="H28" s="458"/>
      <c r="I28" s="459"/>
      <c r="J28" s="108"/>
      <c r="K28" s="235" t="str">
        <f t="shared" si="3"/>
        <v/>
      </c>
      <c r="L28" s="235" t="str">
        <f t="shared" si="4"/>
        <v/>
      </c>
      <c r="M28" s="235"/>
      <c r="N28" s="209"/>
      <c r="O28" s="108"/>
      <c r="P28" s="235" t="str">
        <f t="shared" si="5"/>
        <v/>
      </c>
      <c r="Q28" s="235" t="str">
        <f t="shared" si="6"/>
        <v/>
      </c>
      <c r="R28" s="235"/>
      <c r="S28" s="108"/>
      <c r="T28" s="108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199" customFormat="1" ht="25.5" customHeight="1">
      <c r="B29" s="200">
        <f t="shared" si="0"/>
        <v>14</v>
      </c>
      <c r="C29" s="198" t="s">
        <v>156</v>
      </c>
      <c r="D29" s="99" t="s">
        <v>258</v>
      </c>
      <c r="E29" s="235" t="str">
        <f t="shared" si="1"/>
        <v/>
      </c>
      <c r="F29" s="235" t="str">
        <f t="shared" si="2"/>
        <v/>
      </c>
      <c r="G29" s="235"/>
      <c r="H29" s="458"/>
      <c r="I29" s="459"/>
      <c r="J29" s="108"/>
      <c r="K29" s="235" t="str">
        <f t="shared" si="3"/>
        <v/>
      </c>
      <c r="L29" s="235" t="str">
        <f t="shared" si="4"/>
        <v/>
      </c>
      <c r="M29" s="235"/>
      <c r="N29" s="209"/>
      <c r="O29" s="108"/>
      <c r="P29" s="235" t="str">
        <f t="shared" si="5"/>
        <v/>
      </c>
      <c r="Q29" s="235" t="str">
        <f t="shared" si="6"/>
        <v/>
      </c>
      <c r="R29" s="235"/>
      <c r="S29" s="108"/>
      <c r="T29" s="108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199" customFormat="1" ht="25.5" customHeight="1" thickBot="1">
      <c r="B30" s="200">
        <f t="shared" si="0"/>
        <v>15</v>
      </c>
      <c r="C30" s="198" t="s">
        <v>156</v>
      </c>
      <c r="D30" s="99" t="s">
        <v>192</v>
      </c>
      <c r="E30" s="319" t="str">
        <f t="shared" si="1"/>
        <v/>
      </c>
      <c r="F30" s="319" t="str">
        <f t="shared" si="2"/>
        <v/>
      </c>
      <c r="G30" s="235"/>
      <c r="H30" s="458"/>
      <c r="I30" s="459"/>
      <c r="J30" s="108"/>
      <c r="K30" s="235" t="str">
        <f t="shared" si="3"/>
        <v/>
      </c>
      <c r="L30" s="235" t="str">
        <f t="shared" si="4"/>
        <v/>
      </c>
      <c r="M30" s="235"/>
      <c r="N30" s="103"/>
      <c r="O30" s="108"/>
      <c r="P30" s="235" t="str">
        <f t="shared" si="5"/>
        <v/>
      </c>
      <c r="Q30" s="235" t="str">
        <f t="shared" si="6"/>
        <v/>
      </c>
      <c r="R30" s="235"/>
      <c r="S30" s="108"/>
      <c r="T30" s="108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460" t="s">
        <v>169</v>
      </c>
      <c r="C31" s="461"/>
      <c r="D31" s="461"/>
      <c r="E31" s="316"/>
      <c r="F31" s="317"/>
      <c r="G31" s="116"/>
      <c r="H31" s="116"/>
      <c r="I31" s="116"/>
      <c r="J31" s="109"/>
      <c r="K31" s="312"/>
      <c r="L31" s="312"/>
      <c r="M31" s="116"/>
      <c r="N31" s="116"/>
      <c r="O31" s="109"/>
      <c r="P31" s="109"/>
      <c r="Q31" s="109"/>
      <c r="R31" s="116"/>
      <c r="S31" s="109"/>
      <c r="T31" s="117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10"/>
      <c r="C32" s="457" t="s">
        <v>52</v>
      </c>
      <c r="D32" s="457"/>
      <c r="E32" s="457"/>
      <c r="F32" s="457"/>
      <c r="G32" s="457"/>
      <c r="H32" s="457"/>
      <c r="I32" s="457"/>
      <c r="J32" s="457"/>
      <c r="K32" s="313"/>
      <c r="L32" s="313"/>
      <c r="M32" s="112"/>
      <c r="N32" s="112"/>
      <c r="O32" s="111"/>
      <c r="P32" s="111"/>
      <c r="Q32" s="111"/>
      <c r="R32" s="112"/>
      <c r="S32" s="111"/>
      <c r="T32" s="113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199" customFormat="1" ht="36">
      <c r="B33" s="200">
        <v>1</v>
      </c>
      <c r="C33" s="198" t="s">
        <v>157</v>
      </c>
      <c r="D33" s="99" t="s">
        <v>257</v>
      </c>
      <c r="E33" s="318" t="str">
        <f>IF(((C33="Auditoría de Gestión de la Configuración")*AND(G33="No")),"No","")</f>
        <v/>
      </c>
      <c r="F33" s="318" t="str">
        <f>IF(((C33="Auditoría de Gestión de la Configuración")*AND(G33="Si")),"Si","")</f>
        <v>Si</v>
      </c>
      <c r="G33" s="235" t="s">
        <v>152</v>
      </c>
      <c r="H33" s="458"/>
      <c r="I33" s="459"/>
      <c r="J33" s="108"/>
      <c r="K33" s="235" t="str">
        <f>IF(((C33="Auditoría de Gestión de la Configuración")*AND(M33="No")),"No","")</f>
        <v/>
      </c>
      <c r="L33" s="235" t="str">
        <f>IF(((C33="Auditoría de Gestión de la Configuración")*AND(M33="Si")),"Si","")</f>
        <v>Si</v>
      </c>
      <c r="M33" s="235" t="s">
        <v>152</v>
      </c>
      <c r="N33" s="210"/>
      <c r="O33" s="108"/>
      <c r="P33" s="235" t="str">
        <f>IF(((C33="Auditoría de Gestión de la Configuración")*AND(R33="No")),"No","")</f>
        <v/>
      </c>
      <c r="Q33" s="235" t="str">
        <f>IF(((C33="Auditoría de Gestión de la Configuración")*AND(R33="Si")),"Si","")</f>
        <v>Si</v>
      </c>
      <c r="R33" s="235" t="s">
        <v>152</v>
      </c>
      <c r="S33" s="108"/>
      <c r="T33" s="108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199" customFormat="1" ht="48">
      <c r="B34" s="200">
        <f>1+B33</f>
        <v>2</v>
      </c>
      <c r="C34" s="198" t="s">
        <v>156</v>
      </c>
      <c r="D34" s="99" t="s">
        <v>259</v>
      </c>
      <c r="E34" s="236" t="str">
        <f>IF(((C34="Auditoría de Calidad")*AND(G34="No")),"No","")</f>
        <v/>
      </c>
      <c r="F34" s="236" t="str">
        <f>IF(((C34="Auditoría de Calidad")*AND(G34="Si")),"Si","")</f>
        <v/>
      </c>
      <c r="G34" s="235"/>
      <c r="H34" s="458"/>
      <c r="I34" s="459"/>
      <c r="J34" s="108"/>
      <c r="K34" s="235" t="str">
        <f>IF(((C34="Auditoría de Calidad")*AND(M34="No")),"No","")</f>
        <v/>
      </c>
      <c r="L34" s="235" t="str">
        <f>IF(((C34="Auditoría de Calidad")*AND(M34="Si")),"Si","")</f>
        <v/>
      </c>
      <c r="M34" s="235"/>
      <c r="N34" s="209"/>
      <c r="O34" s="108"/>
      <c r="P34" s="235" t="str">
        <f>IF(((C34="Auditoría de Calidad")*AND(R34="No")),"No","")</f>
        <v/>
      </c>
      <c r="Q34" s="235" t="str">
        <f>IF(((C34="Auditoría de Calidad")*AND(R34="Si")),"Si","")</f>
        <v/>
      </c>
      <c r="R34" s="235"/>
      <c r="S34" s="108"/>
      <c r="T34" s="108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199" customFormat="1" ht="53.25" customHeight="1">
      <c r="B35" s="200">
        <f>1+B34</f>
        <v>3</v>
      </c>
      <c r="C35" s="198" t="s">
        <v>156</v>
      </c>
      <c r="D35" s="99" t="s">
        <v>154</v>
      </c>
      <c r="E35" s="236" t="str">
        <f t="shared" ref="E35:E47" si="7">IF(((C35="Auditoría de Calidad")*AND(G35="No")),"No","")</f>
        <v/>
      </c>
      <c r="F35" s="236" t="str">
        <f t="shared" ref="F35:F47" si="8">IF(((C35="Auditoría de Calidad")*AND(G35="Si")),"Si","")</f>
        <v/>
      </c>
      <c r="G35" s="235"/>
      <c r="H35" s="458"/>
      <c r="I35" s="459"/>
      <c r="J35" s="240"/>
      <c r="K35" s="235" t="str">
        <f t="shared" ref="K35:K47" si="9">IF(((C35="Auditoría de Calidad")*AND(M35="No")),"No","")</f>
        <v/>
      </c>
      <c r="L35" s="235" t="str">
        <f t="shared" ref="L35:L47" si="10">IF(((C35="Auditoría de Calidad")*AND(M35="Si")),"Si","")</f>
        <v/>
      </c>
      <c r="M35" s="235"/>
      <c r="N35" s="209"/>
      <c r="O35" s="108"/>
      <c r="P35" s="235" t="str">
        <f t="shared" ref="P35:P47" si="11">IF(((C35="Auditoría de Calidad")*AND(R35="No")),"No","")</f>
        <v/>
      </c>
      <c r="Q35" s="235" t="str">
        <f t="shared" ref="Q35:Q47" si="12">IF(((C35="Auditoría de Calidad")*AND(R35="Si")),"Si","")</f>
        <v/>
      </c>
      <c r="R35" s="235"/>
      <c r="S35" s="108"/>
      <c r="T35" s="108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199" customFormat="1" ht="48">
      <c r="B36" s="200">
        <f>1+B35</f>
        <v>4</v>
      </c>
      <c r="C36" s="198" t="s">
        <v>156</v>
      </c>
      <c r="D36" s="99" t="s">
        <v>155</v>
      </c>
      <c r="E36" s="236" t="str">
        <f t="shared" si="7"/>
        <v/>
      </c>
      <c r="F36" s="236" t="str">
        <f t="shared" si="8"/>
        <v/>
      </c>
      <c r="G36" s="235"/>
      <c r="H36" s="458"/>
      <c r="I36" s="459"/>
      <c r="J36" s="240"/>
      <c r="K36" s="235" t="str">
        <f t="shared" si="9"/>
        <v/>
      </c>
      <c r="L36" s="235" t="str">
        <f t="shared" si="10"/>
        <v/>
      </c>
      <c r="M36" s="235"/>
      <c r="N36" s="241"/>
      <c r="O36" s="108"/>
      <c r="P36" s="235" t="str">
        <f t="shared" si="11"/>
        <v/>
      </c>
      <c r="Q36" s="235" t="str">
        <f t="shared" si="12"/>
        <v/>
      </c>
      <c r="R36" s="235"/>
      <c r="S36" s="108"/>
      <c r="T36" s="108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199" customFormat="1" ht="48">
      <c r="B37" s="200">
        <f>1+B36</f>
        <v>5</v>
      </c>
      <c r="C37" s="198" t="s">
        <v>156</v>
      </c>
      <c r="D37" s="99" t="s">
        <v>0</v>
      </c>
      <c r="E37" s="236" t="str">
        <f t="shared" si="7"/>
        <v/>
      </c>
      <c r="F37" s="236" t="str">
        <f t="shared" si="8"/>
        <v/>
      </c>
      <c r="G37" s="235"/>
      <c r="H37" s="458"/>
      <c r="I37" s="459"/>
      <c r="J37" s="108"/>
      <c r="K37" s="235" t="str">
        <f t="shared" si="9"/>
        <v/>
      </c>
      <c r="L37" s="235" t="str">
        <f t="shared" si="10"/>
        <v/>
      </c>
      <c r="M37" s="235"/>
      <c r="N37" s="209"/>
      <c r="O37" s="108"/>
      <c r="P37" s="235" t="str">
        <f t="shared" si="11"/>
        <v/>
      </c>
      <c r="Q37" s="235" t="str">
        <f t="shared" si="12"/>
        <v/>
      </c>
      <c r="R37" s="235"/>
      <c r="S37" s="108"/>
      <c r="T37" s="108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199" customFormat="1" ht="60">
      <c r="B38" s="200">
        <f t="shared" ref="B38:B47" si="13">1+B37</f>
        <v>6</v>
      </c>
      <c r="C38" s="198" t="s">
        <v>156</v>
      </c>
      <c r="D38" s="99" t="s">
        <v>1</v>
      </c>
      <c r="E38" s="236" t="str">
        <f t="shared" si="7"/>
        <v/>
      </c>
      <c r="F38" s="236" t="str">
        <f t="shared" si="8"/>
        <v/>
      </c>
      <c r="G38" s="235"/>
      <c r="H38" s="458"/>
      <c r="I38" s="459"/>
      <c r="J38" s="108"/>
      <c r="K38" s="235" t="str">
        <f t="shared" si="9"/>
        <v/>
      </c>
      <c r="L38" s="235" t="str">
        <f t="shared" si="10"/>
        <v/>
      </c>
      <c r="M38" s="235"/>
      <c r="N38" s="209"/>
      <c r="O38" s="108"/>
      <c r="P38" s="235" t="str">
        <f t="shared" si="11"/>
        <v/>
      </c>
      <c r="Q38" s="235" t="str">
        <f t="shared" si="12"/>
        <v/>
      </c>
      <c r="R38" s="235"/>
      <c r="S38" s="108"/>
      <c r="T38" s="108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199" customFormat="1" ht="25.5" customHeight="1">
      <c r="B39" s="200">
        <f t="shared" si="13"/>
        <v>7</v>
      </c>
      <c r="C39" s="198" t="s">
        <v>156</v>
      </c>
      <c r="D39" s="99" t="s">
        <v>251</v>
      </c>
      <c r="E39" s="236" t="str">
        <f t="shared" si="7"/>
        <v/>
      </c>
      <c r="F39" s="236" t="str">
        <f t="shared" si="8"/>
        <v/>
      </c>
      <c r="G39" s="235"/>
      <c r="H39" s="458"/>
      <c r="I39" s="459"/>
      <c r="J39" s="108"/>
      <c r="K39" s="235" t="str">
        <f t="shared" si="9"/>
        <v/>
      </c>
      <c r="L39" s="235" t="str">
        <f t="shared" si="10"/>
        <v/>
      </c>
      <c r="M39" s="235"/>
      <c r="N39" s="209"/>
      <c r="O39" s="108"/>
      <c r="P39" s="235" t="str">
        <f t="shared" si="11"/>
        <v/>
      </c>
      <c r="Q39" s="235" t="str">
        <f t="shared" si="12"/>
        <v/>
      </c>
      <c r="R39" s="235"/>
      <c r="S39" s="108"/>
      <c r="T39" s="108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199" customFormat="1" ht="36">
      <c r="B40" s="200">
        <f t="shared" si="13"/>
        <v>8</v>
      </c>
      <c r="C40" s="198" t="s">
        <v>156</v>
      </c>
      <c r="D40" s="99" t="s">
        <v>190</v>
      </c>
      <c r="E40" s="236" t="str">
        <f t="shared" si="7"/>
        <v/>
      </c>
      <c r="F40" s="236" t="str">
        <f t="shared" si="8"/>
        <v/>
      </c>
      <c r="G40" s="235"/>
      <c r="H40" s="458"/>
      <c r="I40" s="459"/>
      <c r="J40" s="108"/>
      <c r="K40" s="235" t="str">
        <f t="shared" si="9"/>
        <v/>
      </c>
      <c r="L40" s="235" t="str">
        <f t="shared" si="10"/>
        <v/>
      </c>
      <c r="M40" s="235"/>
      <c r="N40" s="209"/>
      <c r="O40" s="108"/>
      <c r="P40" s="235" t="str">
        <f t="shared" si="11"/>
        <v/>
      </c>
      <c r="Q40" s="235" t="str">
        <f t="shared" si="12"/>
        <v/>
      </c>
      <c r="R40" s="235"/>
      <c r="S40" s="108"/>
      <c r="T40" s="108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199" customFormat="1">
      <c r="B41" s="200">
        <f t="shared" si="13"/>
        <v>9</v>
      </c>
      <c r="C41" s="198" t="s">
        <v>156</v>
      </c>
      <c r="D41" s="99" t="s">
        <v>191</v>
      </c>
      <c r="E41" s="236" t="str">
        <f t="shared" si="7"/>
        <v/>
      </c>
      <c r="F41" s="236" t="str">
        <f t="shared" si="8"/>
        <v/>
      </c>
      <c r="G41" s="235"/>
      <c r="H41" s="458"/>
      <c r="I41" s="459"/>
      <c r="J41" s="108"/>
      <c r="K41" s="235" t="str">
        <f t="shared" si="9"/>
        <v/>
      </c>
      <c r="L41" s="235" t="str">
        <f t="shared" si="10"/>
        <v/>
      </c>
      <c r="M41" s="235"/>
      <c r="N41" s="209"/>
      <c r="O41" s="108"/>
      <c r="P41" s="235" t="str">
        <f t="shared" si="11"/>
        <v/>
      </c>
      <c r="Q41" s="235" t="str">
        <f t="shared" si="12"/>
        <v/>
      </c>
      <c r="R41" s="235"/>
      <c r="S41" s="108"/>
      <c r="T41" s="108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199" customFormat="1" ht="25.5" customHeight="1">
      <c r="B42" s="200">
        <f t="shared" si="13"/>
        <v>10</v>
      </c>
      <c r="C42" s="198" t="s">
        <v>156</v>
      </c>
      <c r="D42" s="99" t="s">
        <v>252</v>
      </c>
      <c r="E42" s="236" t="str">
        <f t="shared" si="7"/>
        <v/>
      </c>
      <c r="F42" s="236" t="str">
        <f t="shared" si="8"/>
        <v/>
      </c>
      <c r="G42" s="235"/>
      <c r="H42" s="458"/>
      <c r="I42" s="459"/>
      <c r="J42" s="108"/>
      <c r="K42" s="235" t="str">
        <f t="shared" si="9"/>
        <v/>
      </c>
      <c r="L42" s="235" t="str">
        <f t="shared" si="10"/>
        <v/>
      </c>
      <c r="M42" s="235"/>
      <c r="N42" s="209"/>
      <c r="O42" s="108"/>
      <c r="P42" s="235" t="str">
        <f t="shared" si="11"/>
        <v/>
      </c>
      <c r="Q42" s="235" t="str">
        <f t="shared" si="12"/>
        <v/>
      </c>
      <c r="R42" s="235"/>
      <c r="S42" s="108"/>
      <c r="T42" s="108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199" customFormat="1" ht="25.5" customHeight="1">
      <c r="B43" s="200">
        <f t="shared" si="13"/>
        <v>11</v>
      </c>
      <c r="C43" s="198" t="s">
        <v>156</v>
      </c>
      <c r="D43" s="99" t="s">
        <v>253</v>
      </c>
      <c r="E43" s="236" t="str">
        <f t="shared" si="7"/>
        <v/>
      </c>
      <c r="F43" s="236" t="str">
        <f t="shared" si="8"/>
        <v/>
      </c>
      <c r="G43" s="235"/>
      <c r="H43" s="458"/>
      <c r="I43" s="459"/>
      <c r="J43" s="108"/>
      <c r="K43" s="235" t="str">
        <f t="shared" si="9"/>
        <v/>
      </c>
      <c r="L43" s="235" t="str">
        <f t="shared" si="10"/>
        <v/>
      </c>
      <c r="M43" s="235"/>
      <c r="N43" s="209"/>
      <c r="O43" s="108"/>
      <c r="P43" s="235" t="str">
        <f t="shared" si="11"/>
        <v/>
      </c>
      <c r="Q43" s="235" t="str">
        <f t="shared" si="12"/>
        <v/>
      </c>
      <c r="R43" s="235"/>
      <c r="S43" s="108"/>
      <c r="T43" s="108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199" customFormat="1" ht="25.5" customHeight="1">
      <c r="B44" s="200">
        <f t="shared" si="13"/>
        <v>12</v>
      </c>
      <c r="C44" s="198" t="s">
        <v>156</v>
      </c>
      <c r="D44" s="99" t="s">
        <v>254</v>
      </c>
      <c r="E44" s="236" t="str">
        <f t="shared" si="7"/>
        <v/>
      </c>
      <c r="F44" s="236" t="str">
        <f t="shared" si="8"/>
        <v/>
      </c>
      <c r="G44" s="235"/>
      <c r="H44" s="458"/>
      <c r="I44" s="459"/>
      <c r="J44" s="108"/>
      <c r="K44" s="235" t="str">
        <f t="shared" si="9"/>
        <v/>
      </c>
      <c r="L44" s="235" t="str">
        <f t="shared" si="10"/>
        <v/>
      </c>
      <c r="M44" s="235"/>
      <c r="N44" s="209"/>
      <c r="O44" s="108"/>
      <c r="P44" s="235" t="str">
        <f t="shared" si="11"/>
        <v/>
      </c>
      <c r="Q44" s="235" t="str">
        <f t="shared" si="12"/>
        <v/>
      </c>
      <c r="R44" s="235"/>
      <c r="S44" s="108"/>
      <c r="T44" s="108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199" customFormat="1" ht="25.5" customHeight="1">
      <c r="B45" s="200">
        <f t="shared" si="13"/>
        <v>13</v>
      </c>
      <c r="C45" s="198" t="s">
        <v>156</v>
      </c>
      <c r="D45" s="99" t="s">
        <v>255</v>
      </c>
      <c r="E45" s="236" t="str">
        <f t="shared" si="7"/>
        <v/>
      </c>
      <c r="F45" s="236" t="str">
        <f t="shared" si="8"/>
        <v/>
      </c>
      <c r="G45" s="235"/>
      <c r="H45" s="458"/>
      <c r="I45" s="459"/>
      <c r="J45" s="108"/>
      <c r="K45" s="235" t="str">
        <f t="shared" si="9"/>
        <v/>
      </c>
      <c r="L45" s="235" t="str">
        <f t="shared" si="10"/>
        <v/>
      </c>
      <c r="M45" s="235"/>
      <c r="N45" s="209"/>
      <c r="O45" s="108"/>
      <c r="P45" s="235" t="str">
        <f t="shared" si="11"/>
        <v/>
      </c>
      <c r="Q45" s="235" t="str">
        <f t="shared" si="12"/>
        <v/>
      </c>
      <c r="R45" s="235"/>
      <c r="S45" s="108"/>
      <c r="T45" s="108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199" customFormat="1" ht="25.5" customHeight="1">
      <c r="B46" s="200">
        <f t="shared" si="13"/>
        <v>14</v>
      </c>
      <c r="C46" s="198" t="s">
        <v>156</v>
      </c>
      <c r="D46" s="99" t="s">
        <v>256</v>
      </c>
      <c r="E46" s="236" t="str">
        <f t="shared" si="7"/>
        <v/>
      </c>
      <c r="F46" s="236" t="str">
        <f t="shared" si="8"/>
        <v/>
      </c>
      <c r="G46" s="235"/>
      <c r="H46" s="458"/>
      <c r="I46" s="459"/>
      <c r="J46" s="108"/>
      <c r="K46" s="235" t="str">
        <f t="shared" si="9"/>
        <v/>
      </c>
      <c r="L46" s="235" t="str">
        <f t="shared" si="10"/>
        <v/>
      </c>
      <c r="M46" s="235"/>
      <c r="N46" s="209"/>
      <c r="O46" s="108"/>
      <c r="P46" s="235" t="str">
        <f t="shared" si="11"/>
        <v/>
      </c>
      <c r="Q46" s="235" t="str">
        <f t="shared" si="12"/>
        <v/>
      </c>
      <c r="R46" s="235"/>
      <c r="S46" s="108"/>
      <c r="T46" s="108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199" customFormat="1" ht="25.5" customHeight="1" thickBot="1">
      <c r="B47" s="200">
        <f t="shared" si="13"/>
        <v>15</v>
      </c>
      <c r="C47" s="198" t="s">
        <v>156</v>
      </c>
      <c r="D47" s="99" t="s">
        <v>258</v>
      </c>
      <c r="E47" s="319" t="str">
        <f t="shared" si="7"/>
        <v/>
      </c>
      <c r="F47" s="319" t="str">
        <f t="shared" si="8"/>
        <v/>
      </c>
      <c r="G47" s="235"/>
      <c r="H47" s="458"/>
      <c r="I47" s="459"/>
      <c r="J47" s="108"/>
      <c r="K47" s="235" t="str">
        <f t="shared" si="9"/>
        <v/>
      </c>
      <c r="L47" s="235" t="str">
        <f t="shared" si="10"/>
        <v/>
      </c>
      <c r="M47" s="235"/>
      <c r="N47" s="211"/>
      <c r="O47" s="108"/>
      <c r="P47" s="235" t="str">
        <f t="shared" si="11"/>
        <v/>
      </c>
      <c r="Q47" s="235" t="str">
        <f t="shared" si="12"/>
        <v/>
      </c>
      <c r="R47" s="235"/>
      <c r="S47" s="108"/>
      <c r="T47" s="108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  <mergeCell ref="M11:N11"/>
    <mergeCell ref="H17:I17"/>
    <mergeCell ref="H18:I18"/>
    <mergeCell ref="H19:I19"/>
    <mergeCell ref="H20:I20"/>
    <mergeCell ref="H16:I16"/>
    <mergeCell ref="N12:N1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O12:O13"/>
    <mergeCell ref="R12:R13"/>
    <mergeCell ref="H46:I46"/>
    <mergeCell ref="H36:I36"/>
    <mergeCell ref="H41:I41"/>
    <mergeCell ref="H33:I33"/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</mergeCells>
  <phoneticPr fontId="0" type="noConversion"/>
  <conditionalFormatting sqref="R10 G10 M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48" customWidth="1"/>
    <col min="2" max="2" width="3.7109375" style="249" customWidth="1"/>
    <col min="3" max="3" width="19.85546875" style="249" customWidth="1"/>
    <col min="4" max="4" width="42.28515625" style="249" bestFit="1" customWidth="1"/>
    <col min="5" max="6" width="6.140625" style="249" hidden="1" customWidth="1"/>
    <col min="7" max="7" width="9" style="248" bestFit="1" customWidth="1"/>
    <col min="8" max="8" width="4.140625" style="248" customWidth="1"/>
    <col min="9" max="9" width="11.5703125" style="248" customWidth="1"/>
    <col min="10" max="10" width="15.7109375" style="248" customWidth="1"/>
    <col min="11" max="11" width="7.28515625" style="262" hidden="1" customWidth="1"/>
    <col min="12" max="12" width="7.140625" style="262" hidden="1" customWidth="1"/>
    <col min="13" max="13" width="8.7109375" style="248" customWidth="1"/>
    <col min="14" max="14" width="7.140625" style="265" customWidth="1"/>
    <col min="15" max="15" width="13.5703125" style="248" customWidth="1"/>
    <col min="16" max="16" width="14.5703125" style="248" customWidth="1"/>
    <col min="17" max="17" width="7" style="262" hidden="1" customWidth="1"/>
    <col min="18" max="18" width="7.28515625" style="262" hidden="1" customWidth="1"/>
    <col min="19" max="19" width="10.7109375" style="248" customWidth="1"/>
    <col min="20" max="20" width="20.140625" style="248" bestFit="1" customWidth="1"/>
    <col min="21" max="21" width="13.5703125" style="248" customWidth="1"/>
    <col min="22" max="22" width="13.42578125" style="248" customWidth="1"/>
    <col min="23" max="23" width="6.7109375" style="248" customWidth="1"/>
    <col min="24" max="24" width="7.7109375" style="248" customWidth="1"/>
    <col min="25" max="25" width="5.7109375" style="248" customWidth="1"/>
    <col min="26" max="26" width="9.5703125" style="248" customWidth="1"/>
    <col min="27" max="27" width="12.7109375" style="252" customWidth="1"/>
    <col min="28" max="44" width="11.42578125" style="253"/>
    <col min="45" max="16384" width="11.42578125" style="244"/>
  </cols>
  <sheetData>
    <row r="2" spans="1:44" ht="15.75">
      <c r="A2" s="242"/>
      <c r="B2" s="444" t="s">
        <v>180</v>
      </c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44"/>
      <c r="V2" s="243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</row>
    <row r="3" spans="1:44">
      <c r="A3" s="245"/>
      <c r="B3" s="245"/>
      <c r="C3" s="245"/>
      <c r="D3" s="245"/>
      <c r="E3" s="320"/>
      <c r="F3" s="320"/>
      <c r="G3" s="245"/>
      <c r="H3" s="245"/>
      <c r="I3" s="245"/>
      <c r="J3" s="245"/>
      <c r="K3" s="320"/>
      <c r="L3" s="320"/>
      <c r="M3" s="245"/>
      <c r="N3" s="245"/>
      <c r="O3" s="245"/>
      <c r="P3" s="245"/>
      <c r="Q3" s="320"/>
      <c r="R3" s="320"/>
      <c r="S3" s="245"/>
      <c r="T3" s="245"/>
      <c r="U3" s="243"/>
      <c r="V3" s="243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</row>
    <row r="4" spans="1:44">
      <c r="A4" s="242"/>
      <c r="B4" s="242"/>
      <c r="C4" s="77" t="s">
        <v>239</v>
      </c>
      <c r="D4" s="246" t="str">
        <f>Inicio!D4</f>
        <v>EVOLUTIVO FRONT END</v>
      </c>
      <c r="E4" s="321"/>
      <c r="F4" s="321"/>
      <c r="G4" s="245"/>
      <c r="H4" s="245"/>
      <c r="I4" s="245"/>
      <c r="J4" s="77" t="s">
        <v>59</v>
      </c>
      <c r="K4" s="323"/>
      <c r="L4" s="323"/>
      <c r="M4" s="245"/>
      <c r="N4" s="245"/>
      <c r="O4" s="77" t="s">
        <v>95</v>
      </c>
      <c r="P4" s="462" t="s">
        <v>62</v>
      </c>
      <c r="Q4" s="462"/>
      <c r="R4" s="462"/>
      <c r="S4" s="462"/>
      <c r="T4" s="77" t="s">
        <v>57</v>
      </c>
      <c r="U4" s="86" t="s">
        <v>58</v>
      </c>
      <c r="V4" s="243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</row>
    <row r="5" spans="1:44">
      <c r="A5" s="242"/>
      <c r="B5" s="242"/>
      <c r="C5" s="463" t="s">
        <v>163</v>
      </c>
      <c r="D5" s="484">
        <f>Inicio!D5</f>
        <v>0</v>
      </c>
      <c r="E5" s="322"/>
      <c r="F5" s="322"/>
      <c r="G5" s="247"/>
      <c r="H5" s="247"/>
      <c r="I5" s="245"/>
      <c r="J5" s="245"/>
      <c r="K5" s="324"/>
      <c r="L5" s="324"/>
      <c r="M5" s="245"/>
      <c r="N5" s="245"/>
      <c r="O5" s="245"/>
      <c r="P5" s="245"/>
      <c r="Q5" s="320"/>
      <c r="R5" s="320"/>
      <c r="S5" s="245"/>
      <c r="T5" s="245"/>
      <c r="U5" s="243"/>
      <c r="V5" s="243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</row>
    <row r="6" spans="1:44">
      <c r="A6" s="242"/>
      <c r="B6" s="242"/>
      <c r="C6" s="464"/>
      <c r="D6" s="485"/>
      <c r="E6" s="322"/>
      <c r="F6" s="322"/>
      <c r="G6" s="247"/>
      <c r="H6" s="247"/>
      <c r="I6" s="245"/>
      <c r="J6" s="77" t="s">
        <v>60</v>
      </c>
      <c r="K6" s="323"/>
      <c r="L6" s="323"/>
      <c r="M6" s="245"/>
      <c r="N6" s="245"/>
      <c r="O6" s="77" t="s">
        <v>95</v>
      </c>
      <c r="P6" s="462" t="s">
        <v>62</v>
      </c>
      <c r="Q6" s="462"/>
      <c r="R6" s="462"/>
      <c r="S6" s="462"/>
      <c r="T6" s="77" t="s">
        <v>57</v>
      </c>
      <c r="U6" s="86" t="s">
        <v>58</v>
      </c>
      <c r="V6" s="243"/>
      <c r="W6" s="242"/>
      <c r="X6" s="242"/>
      <c r="Y6" s="242"/>
      <c r="Z6" s="242"/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2"/>
      <c r="AN6" s="242"/>
      <c r="AO6" s="242"/>
      <c r="AP6" s="242"/>
      <c r="AQ6" s="242"/>
      <c r="AR6" s="242"/>
    </row>
    <row r="7" spans="1:44">
      <c r="A7" s="242"/>
      <c r="B7" s="242"/>
      <c r="C7" s="77" t="s">
        <v>2</v>
      </c>
      <c r="D7" s="246">
        <f>Inicio!D7</f>
        <v>0</v>
      </c>
      <c r="E7" s="322"/>
      <c r="F7" s="322"/>
      <c r="G7" s="247"/>
      <c r="H7" s="247"/>
      <c r="I7" s="245"/>
      <c r="J7" s="245"/>
      <c r="K7" s="324"/>
      <c r="L7" s="324"/>
      <c r="M7" s="245"/>
      <c r="N7" s="245"/>
      <c r="O7" s="245"/>
      <c r="P7" s="245"/>
      <c r="Q7" s="320"/>
      <c r="R7" s="320"/>
      <c r="S7" s="245"/>
      <c r="T7" s="245"/>
      <c r="U7" s="243"/>
      <c r="V7" s="243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</row>
    <row r="8" spans="1:44">
      <c r="A8" s="242"/>
      <c r="B8" s="242"/>
      <c r="C8" s="77" t="s">
        <v>164</v>
      </c>
      <c r="D8" s="246">
        <f>Inicio!D8</f>
        <v>0</v>
      </c>
      <c r="E8" s="322"/>
      <c r="F8" s="322"/>
      <c r="G8" s="247"/>
      <c r="H8" s="247"/>
      <c r="I8" s="245"/>
      <c r="J8" s="77" t="s">
        <v>61</v>
      </c>
      <c r="K8" s="323"/>
      <c r="L8" s="323"/>
      <c r="M8" s="245"/>
      <c r="N8" s="245"/>
      <c r="O8" s="77" t="s">
        <v>95</v>
      </c>
      <c r="P8" s="462" t="s">
        <v>62</v>
      </c>
      <c r="Q8" s="462"/>
      <c r="R8" s="462"/>
      <c r="S8" s="462"/>
      <c r="T8" s="77" t="s">
        <v>57</v>
      </c>
      <c r="U8" s="86" t="s">
        <v>58</v>
      </c>
      <c r="V8" s="243"/>
      <c r="W8" s="242"/>
      <c r="X8" s="242"/>
      <c r="Y8" s="24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2"/>
      <c r="AM8" s="242"/>
      <c r="AN8" s="242"/>
      <c r="AO8" s="242"/>
      <c r="AP8" s="242"/>
      <c r="AQ8" s="242"/>
      <c r="AR8" s="242"/>
    </row>
    <row r="10" spans="1:44">
      <c r="C10" s="486"/>
      <c r="D10" s="486"/>
      <c r="E10" s="486"/>
      <c r="G10" s="250">
        <f>IF((COUNTIF(F16:F67,"Si")=0)*AND(COUNTIF(E16:E67,"No")=0),0,((COUNTIF(F16:F67,"Si")))/((COUNTIF(F16:F67,"Si")+COUNTIF(E16:E67,"No"))))</f>
        <v>0.75</v>
      </c>
      <c r="H10" s="251"/>
      <c r="I10" s="242"/>
      <c r="M10" s="250">
        <f>IF((COUNTIF(L16:L67,"Si")=0)*AND(COUNTIF(K16:K67,"No")=0),0,((COUNTIF(L16:L67,"Si")))/((COUNTIF(L16:L67,"Si")+COUNTIF(K16:K67,"No"))))</f>
        <v>0.75</v>
      </c>
      <c r="N10" s="251"/>
      <c r="O10" s="242"/>
      <c r="S10" s="250">
        <f>IF((COUNTIF(R16:R67,"Si")=0)*AND(COUNTIF(Q16:Q67,"No")=0),0,((COUNTIF(R16:R67,"Si")))/((COUNTIF(R16:R67,"Si")+COUNTIF(Q16:Q67,"No"))))</f>
        <v>0.77777777777777779</v>
      </c>
      <c r="T10" s="251"/>
      <c r="U10" s="242"/>
    </row>
    <row r="11" spans="1:44" ht="13.5" hidden="1" thickBot="1">
      <c r="C11" s="421"/>
      <c r="D11" s="421"/>
      <c r="E11" s="421"/>
      <c r="G11" s="449" t="s">
        <v>96</v>
      </c>
      <c r="H11" s="434"/>
      <c r="I11" s="435"/>
      <c r="M11" s="449" t="s">
        <v>96</v>
      </c>
      <c r="N11" s="434"/>
      <c r="O11" s="435"/>
      <c r="S11" s="449" t="s">
        <v>96</v>
      </c>
      <c r="T11" s="434"/>
      <c r="U11" s="435"/>
    </row>
    <row r="12" spans="1:44">
      <c r="B12" s="419" t="s">
        <v>89</v>
      </c>
      <c r="C12" s="429" t="s">
        <v>75</v>
      </c>
      <c r="D12" s="419" t="s">
        <v>90</v>
      </c>
      <c r="E12" s="106"/>
      <c r="F12" s="106"/>
      <c r="G12" s="428" t="s">
        <v>139</v>
      </c>
      <c r="H12" s="428" t="s">
        <v>138</v>
      </c>
      <c r="I12" s="428"/>
      <c r="J12" s="437" t="s">
        <v>127</v>
      </c>
      <c r="K12" s="311"/>
      <c r="L12" s="311"/>
      <c r="M12" s="428" t="s">
        <v>140</v>
      </c>
      <c r="N12" s="428" t="s">
        <v>138</v>
      </c>
      <c r="O12" s="428"/>
      <c r="P12" s="437" t="s">
        <v>127</v>
      </c>
      <c r="Q12" s="311"/>
      <c r="R12" s="311"/>
      <c r="S12" s="428" t="s">
        <v>141</v>
      </c>
      <c r="T12" s="437" t="s">
        <v>138</v>
      </c>
      <c r="U12" s="437" t="s">
        <v>127</v>
      </c>
    </row>
    <row r="13" spans="1:44" ht="13.5" thickBot="1">
      <c r="A13" s="254"/>
      <c r="B13" s="420"/>
      <c r="C13" s="430"/>
      <c r="D13" s="420"/>
      <c r="E13" s="306"/>
      <c r="F13" s="307"/>
      <c r="G13" s="427"/>
      <c r="H13" s="427"/>
      <c r="I13" s="427"/>
      <c r="J13" s="438"/>
      <c r="K13" s="271"/>
      <c r="L13" s="271"/>
      <c r="M13" s="427"/>
      <c r="N13" s="427"/>
      <c r="O13" s="427"/>
      <c r="P13" s="438"/>
      <c r="Q13" s="271"/>
      <c r="R13" s="271"/>
      <c r="S13" s="427"/>
      <c r="T13" s="438"/>
      <c r="U13" s="438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</row>
    <row r="14" spans="1:44" ht="13.5" thickBot="1">
      <c r="A14" s="254"/>
      <c r="B14" s="460" t="s">
        <v>172</v>
      </c>
      <c r="C14" s="461"/>
      <c r="D14" s="461"/>
      <c r="E14" s="308"/>
      <c r="F14" s="309"/>
      <c r="G14" s="116"/>
      <c r="H14" s="116"/>
      <c r="I14" s="116"/>
      <c r="J14" s="109"/>
      <c r="K14" s="312"/>
      <c r="L14" s="312"/>
      <c r="M14" s="116"/>
      <c r="N14" s="116"/>
      <c r="O14" s="116"/>
      <c r="P14" s="109"/>
      <c r="Q14" s="312"/>
      <c r="R14" s="312"/>
      <c r="S14" s="116"/>
      <c r="T14" s="109"/>
      <c r="U14" s="117"/>
      <c r="V14" s="255"/>
      <c r="W14" s="255"/>
      <c r="X14" s="255"/>
      <c r="Y14" s="255"/>
      <c r="Z14" s="255"/>
      <c r="AA14" s="255"/>
      <c r="AB14" s="255"/>
      <c r="AC14" s="255"/>
      <c r="AD14" s="255"/>
      <c r="AE14" s="255"/>
      <c r="AF14" s="255"/>
      <c r="AG14" s="255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</row>
    <row r="15" spans="1:44" ht="57.75" customHeight="1" thickBot="1">
      <c r="A15" s="254"/>
      <c r="B15" s="110"/>
      <c r="C15" s="457" t="s">
        <v>261</v>
      </c>
      <c r="D15" s="457"/>
      <c r="E15" s="457"/>
      <c r="F15" s="457"/>
      <c r="G15" s="457"/>
      <c r="H15" s="457"/>
      <c r="I15" s="457"/>
      <c r="J15" s="457"/>
      <c r="K15" s="313"/>
      <c r="L15" s="313"/>
      <c r="M15" s="112"/>
      <c r="N15" s="112"/>
      <c r="O15" s="112"/>
      <c r="P15" s="111"/>
      <c r="Q15" s="313"/>
      <c r="R15" s="313"/>
      <c r="S15" s="112"/>
      <c r="T15" s="111"/>
      <c r="U15" s="113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  <c r="AG15" s="255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</row>
    <row r="16" spans="1:44" ht="24">
      <c r="A16" s="254"/>
      <c r="B16" s="200">
        <v>1</v>
      </c>
      <c r="C16" s="257" t="s">
        <v>157</v>
      </c>
      <c r="D16" s="258" t="s">
        <v>88</v>
      </c>
      <c r="E16" s="292" t="str">
        <f>IF(((C16="Auditoría de Gestión de la Configuración")*AND(G16="No")),"No","")</f>
        <v/>
      </c>
      <c r="F16" s="292" t="str">
        <f>IF(((C16="Auditoría de Gestión de la Configuración")*AND(G16="Si")),"Si","")</f>
        <v>Si</v>
      </c>
      <c r="G16" s="235" t="s">
        <v>152</v>
      </c>
      <c r="H16" s="458"/>
      <c r="I16" s="459"/>
      <c r="J16" s="108"/>
      <c r="K16" s="292" t="str">
        <f>IF(((C16="Auditoría de gestión de la configuración")*AND(M16="No")),"No","")</f>
        <v/>
      </c>
      <c r="L16" s="292" t="str">
        <f>IF(((C16="Auditoría de gestión de la configuración")*AND(M16="Si")),"Si","")</f>
        <v>Si</v>
      </c>
      <c r="M16" s="236" t="s">
        <v>152</v>
      </c>
      <c r="N16" s="104"/>
      <c r="O16" s="103"/>
      <c r="P16" s="108"/>
      <c r="Q16" s="292" t="str">
        <f>IF(((C16="Auditoría de gestión de la configuración")*AND(S16="No")),"No","")</f>
        <v/>
      </c>
      <c r="R16" s="292" t="str">
        <f>IF(((C16="Auditoría de gestión de la configuración")*AND(S16="Si")),"Si","")</f>
        <v>Si</v>
      </c>
      <c r="S16" s="236" t="s">
        <v>152</v>
      </c>
      <c r="T16" s="108"/>
      <c r="U16" s="108"/>
      <c r="V16" s="255"/>
      <c r="W16" s="255"/>
      <c r="X16" s="255"/>
      <c r="Y16" s="255"/>
      <c r="Z16" s="255"/>
      <c r="AA16" s="255"/>
      <c r="AB16" s="255"/>
      <c r="AC16" s="255"/>
      <c r="AD16" s="255"/>
      <c r="AE16" s="255"/>
      <c r="AF16" s="255"/>
      <c r="AG16" s="255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</row>
    <row r="17" spans="1:44" ht="24">
      <c r="A17" s="254"/>
      <c r="B17" s="201">
        <v>2</v>
      </c>
      <c r="C17" s="257" t="s">
        <v>157</v>
      </c>
      <c r="D17" s="259" t="s">
        <v>143</v>
      </c>
      <c r="E17" s="292" t="str">
        <f>IF(((C17="Auditoría de Gestión de la Configuración")*AND(G17="No")),"No","")</f>
        <v/>
      </c>
      <c r="F17" s="292" t="str">
        <f>IF(((C17="Auditoría de Gestión de la Configuración")*AND(G17="Si")),"Si","")</f>
        <v>Si</v>
      </c>
      <c r="G17" s="236" t="s">
        <v>152</v>
      </c>
      <c r="H17" s="483"/>
      <c r="I17" s="483"/>
      <c r="J17" s="101"/>
      <c r="K17" s="292" t="str">
        <f>IF(((C17="Auditoría de gestión de la configuración")*AND(M17="No")),"No","")</f>
        <v/>
      </c>
      <c r="L17" s="292" t="str">
        <f>IF(((C17="Auditoría de gestión de la configuración")*AND(M17="Si")),"Si","")</f>
        <v>Si</v>
      </c>
      <c r="M17" s="236" t="s">
        <v>152</v>
      </c>
      <c r="N17" s="88"/>
      <c r="O17" s="87"/>
      <c r="P17" s="101"/>
      <c r="Q17" s="292" t="str">
        <f>IF(((C17="Auditoría de gestión de la configuración")*AND(S17="No")),"No","")</f>
        <v>No</v>
      </c>
      <c r="R17" s="292" t="str">
        <f>IF(((C17="Auditoría de gestión de la configuración")*AND(S17="Si")),"Si","")</f>
        <v/>
      </c>
      <c r="S17" s="236" t="s">
        <v>153</v>
      </c>
      <c r="T17" s="101"/>
      <c r="U17" s="101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</row>
    <row r="18" spans="1:44" ht="24">
      <c r="A18" s="260"/>
      <c r="B18" s="200">
        <v>3</v>
      </c>
      <c r="C18" s="257" t="s">
        <v>156</v>
      </c>
      <c r="D18" s="98" t="s">
        <v>217</v>
      </c>
      <c r="E18" s="292" t="str">
        <f>IF(((C18="Auditoría de Calidad")*AND(G18="No")),"No","")</f>
        <v/>
      </c>
      <c r="F18" s="292" t="str">
        <f>IF(((C18="Auditoría de Calidad")*AND(G18="Si")),"Si","")</f>
        <v/>
      </c>
      <c r="G18" s="237"/>
      <c r="H18" s="450"/>
      <c r="I18" s="450"/>
      <c r="J18" s="96"/>
      <c r="K18" s="292" t="str">
        <f>IF(((C18="Auditoría de Calidad")*AND(M18="No")),"No","")</f>
        <v/>
      </c>
      <c r="L18" s="292" t="str">
        <f>IF(((C18="Auditoría de Calidad")*AND(M18="Si")),"Si","")</f>
        <v/>
      </c>
      <c r="M18" s="237"/>
      <c r="N18" s="478"/>
      <c r="O18" s="479"/>
      <c r="P18" s="95"/>
      <c r="Q18" s="292" t="str">
        <f>IF(((C18="Auditoría de Calidad")*AND(S18="No")),"No","")</f>
        <v/>
      </c>
      <c r="R18" s="292" t="str">
        <f>IF(((C18="Auditoría de Calidad")*AND(S18="Si")),"Si","")</f>
        <v/>
      </c>
      <c r="S18" s="237"/>
      <c r="T18" s="95"/>
      <c r="U18" s="93"/>
      <c r="V18" s="261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0"/>
      <c r="AN18" s="260"/>
      <c r="AO18" s="260"/>
      <c r="AP18" s="260"/>
      <c r="AQ18" s="260"/>
      <c r="AR18" s="260"/>
    </row>
    <row r="19" spans="1:44">
      <c r="A19" s="260"/>
      <c r="B19" s="201">
        <v>4</v>
      </c>
      <c r="C19" s="257" t="s">
        <v>156</v>
      </c>
      <c r="D19" s="98" t="s">
        <v>223</v>
      </c>
      <c r="E19" s="292" t="str">
        <f t="shared" ref="E19:E29" si="0">IF(((C19="Auditoría de Calidad")*AND(G19="No")),"No","")</f>
        <v/>
      </c>
      <c r="F19" s="292" t="str">
        <f t="shared" ref="F19:F29" si="1">IF(((C19="Auditoría de Calidad")*AND(G19="Si")),"Si","")</f>
        <v/>
      </c>
      <c r="G19" s="237"/>
      <c r="H19" s="450"/>
      <c r="I19" s="450"/>
      <c r="J19" s="96"/>
      <c r="K19" s="292" t="str">
        <f t="shared" ref="K19:K29" si="2">IF(((C19="Auditoría de Calidad")*AND(M19="No")),"No","")</f>
        <v/>
      </c>
      <c r="L19" s="292" t="str">
        <f t="shared" ref="L19:L29" si="3">IF(((C19="Auditoría de Calidad")*AND(M19="Si")),"Si","")</f>
        <v/>
      </c>
      <c r="M19" s="237"/>
      <c r="N19" s="478"/>
      <c r="O19" s="479"/>
      <c r="P19" s="95"/>
      <c r="Q19" s="292" t="str">
        <f t="shared" ref="Q19:Q29" si="4">IF(((C19="Auditoría de Calidad")*AND(S19="No")),"No","")</f>
        <v/>
      </c>
      <c r="R19" s="292" t="str">
        <f t="shared" ref="R19:R29" si="5">IF(((C19="Auditoría de Calidad")*AND(S19="Si")),"Si","")</f>
        <v/>
      </c>
      <c r="S19" s="237"/>
      <c r="T19" s="95"/>
      <c r="U19" s="93"/>
      <c r="V19" s="261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0"/>
      <c r="AI19" s="260"/>
      <c r="AJ19" s="260"/>
      <c r="AK19" s="260"/>
      <c r="AL19" s="260"/>
      <c r="AM19" s="260"/>
      <c r="AN19" s="260"/>
      <c r="AO19" s="260"/>
      <c r="AP19" s="260"/>
      <c r="AQ19" s="260"/>
      <c r="AR19" s="260"/>
    </row>
    <row r="20" spans="1:44" ht="24">
      <c r="A20" s="260"/>
      <c r="B20" s="200">
        <v>5</v>
      </c>
      <c r="C20" s="257" t="s">
        <v>156</v>
      </c>
      <c r="D20" s="98" t="s">
        <v>224</v>
      </c>
      <c r="E20" s="292" t="str">
        <f t="shared" si="0"/>
        <v/>
      </c>
      <c r="F20" s="292" t="str">
        <f t="shared" si="1"/>
        <v/>
      </c>
      <c r="G20" s="237"/>
      <c r="H20" s="450"/>
      <c r="I20" s="450"/>
      <c r="J20" s="96"/>
      <c r="K20" s="292" t="str">
        <f t="shared" si="2"/>
        <v/>
      </c>
      <c r="L20" s="292" t="str">
        <f t="shared" si="3"/>
        <v/>
      </c>
      <c r="M20" s="237"/>
      <c r="N20" s="478"/>
      <c r="O20" s="479"/>
      <c r="P20" s="95"/>
      <c r="Q20" s="292" t="str">
        <f t="shared" si="4"/>
        <v/>
      </c>
      <c r="R20" s="292" t="str">
        <f t="shared" si="5"/>
        <v/>
      </c>
      <c r="S20" s="237"/>
      <c r="T20" s="95"/>
      <c r="U20" s="93"/>
      <c r="V20" s="261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0"/>
      <c r="AI20" s="260"/>
      <c r="AJ20" s="260"/>
      <c r="AK20" s="260"/>
      <c r="AL20" s="260"/>
      <c r="AM20" s="260"/>
      <c r="AN20" s="260"/>
      <c r="AO20" s="260"/>
      <c r="AP20" s="260"/>
      <c r="AQ20" s="260"/>
      <c r="AR20" s="260"/>
    </row>
    <row r="21" spans="1:44">
      <c r="A21" s="260"/>
      <c r="B21" s="201">
        <v>6</v>
      </c>
      <c r="C21" s="257" t="s">
        <v>156</v>
      </c>
      <c r="D21" s="98" t="s">
        <v>225</v>
      </c>
      <c r="E21" s="292" t="str">
        <f t="shared" si="0"/>
        <v/>
      </c>
      <c r="F21" s="292" t="str">
        <f t="shared" si="1"/>
        <v/>
      </c>
      <c r="G21" s="237"/>
      <c r="H21" s="450"/>
      <c r="I21" s="450"/>
      <c r="J21" s="96"/>
      <c r="K21" s="292" t="str">
        <f t="shared" si="2"/>
        <v/>
      </c>
      <c r="L21" s="292" t="str">
        <f t="shared" si="3"/>
        <v/>
      </c>
      <c r="M21" s="237"/>
      <c r="N21" s="478"/>
      <c r="O21" s="479"/>
      <c r="P21" s="95"/>
      <c r="Q21" s="292" t="str">
        <f t="shared" si="4"/>
        <v/>
      </c>
      <c r="R21" s="292" t="str">
        <f t="shared" si="5"/>
        <v/>
      </c>
      <c r="S21" s="237"/>
      <c r="T21" s="95"/>
      <c r="U21" s="93"/>
      <c r="V21" s="261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60"/>
      <c r="AM21" s="260"/>
      <c r="AN21" s="260"/>
      <c r="AO21" s="260"/>
      <c r="AP21" s="260"/>
      <c r="AQ21" s="260"/>
      <c r="AR21" s="260"/>
    </row>
    <row r="22" spans="1:44" ht="24">
      <c r="A22" s="260"/>
      <c r="B22" s="200">
        <v>7</v>
      </c>
      <c r="C22" s="257" t="s">
        <v>156</v>
      </c>
      <c r="D22" s="98" t="s">
        <v>262</v>
      </c>
      <c r="E22" s="292" t="str">
        <f t="shared" si="0"/>
        <v/>
      </c>
      <c r="F22" s="292" t="str">
        <f t="shared" si="1"/>
        <v/>
      </c>
      <c r="G22" s="237"/>
      <c r="H22" s="450"/>
      <c r="I22" s="450"/>
      <c r="J22" s="96"/>
      <c r="K22" s="292" t="str">
        <f t="shared" si="2"/>
        <v/>
      </c>
      <c r="L22" s="292" t="str">
        <f t="shared" si="3"/>
        <v/>
      </c>
      <c r="M22" s="237"/>
      <c r="N22" s="478"/>
      <c r="O22" s="479"/>
      <c r="P22" s="95"/>
      <c r="Q22" s="292" t="str">
        <f t="shared" si="4"/>
        <v/>
      </c>
      <c r="R22" s="292" t="str">
        <f t="shared" si="5"/>
        <v/>
      </c>
      <c r="S22" s="237"/>
      <c r="T22" s="95"/>
      <c r="U22" s="93"/>
      <c r="V22" s="261"/>
      <c r="W22" s="260"/>
      <c r="X22" s="260"/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M22" s="260"/>
      <c r="AN22" s="260"/>
      <c r="AO22" s="260"/>
      <c r="AP22" s="260"/>
      <c r="AQ22" s="260"/>
      <c r="AR22" s="260"/>
    </row>
    <row r="23" spans="1:44" ht="36">
      <c r="A23" s="260"/>
      <c r="B23" s="201">
        <v>8</v>
      </c>
      <c r="C23" s="257" t="s">
        <v>156</v>
      </c>
      <c r="D23" s="98" t="s">
        <v>226</v>
      </c>
      <c r="E23" s="292" t="str">
        <f t="shared" si="0"/>
        <v/>
      </c>
      <c r="F23" s="292" t="str">
        <f t="shared" si="1"/>
        <v/>
      </c>
      <c r="G23" s="237"/>
      <c r="H23" s="450"/>
      <c r="I23" s="450"/>
      <c r="J23" s="96"/>
      <c r="K23" s="292" t="str">
        <f t="shared" si="2"/>
        <v/>
      </c>
      <c r="L23" s="292" t="str">
        <f t="shared" si="3"/>
        <v/>
      </c>
      <c r="M23" s="237"/>
      <c r="N23" s="478"/>
      <c r="O23" s="479"/>
      <c r="P23" s="95"/>
      <c r="Q23" s="292" t="str">
        <f t="shared" si="4"/>
        <v/>
      </c>
      <c r="R23" s="292" t="str">
        <f t="shared" si="5"/>
        <v/>
      </c>
      <c r="S23" s="237"/>
      <c r="T23" s="95"/>
      <c r="U23" s="93"/>
      <c r="V23" s="261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0"/>
      <c r="AN23" s="260"/>
      <c r="AO23" s="260"/>
      <c r="AP23" s="260"/>
      <c r="AQ23" s="260"/>
      <c r="AR23" s="260"/>
    </row>
    <row r="24" spans="1:44" ht="48">
      <c r="A24" s="260"/>
      <c r="B24" s="200">
        <v>9</v>
      </c>
      <c r="C24" s="257" t="s">
        <v>156</v>
      </c>
      <c r="D24" s="98" t="s">
        <v>227</v>
      </c>
      <c r="E24" s="292" t="str">
        <f t="shared" si="0"/>
        <v/>
      </c>
      <c r="F24" s="292" t="str">
        <f t="shared" si="1"/>
        <v/>
      </c>
      <c r="G24" s="237"/>
      <c r="H24" s="450"/>
      <c r="I24" s="450"/>
      <c r="J24" s="96"/>
      <c r="K24" s="292" t="str">
        <f t="shared" si="2"/>
        <v/>
      </c>
      <c r="L24" s="292" t="str">
        <f t="shared" si="3"/>
        <v/>
      </c>
      <c r="M24" s="237"/>
      <c r="N24" s="478"/>
      <c r="O24" s="479"/>
      <c r="P24" s="95"/>
      <c r="Q24" s="292" t="str">
        <f t="shared" si="4"/>
        <v/>
      </c>
      <c r="R24" s="292" t="str">
        <f t="shared" si="5"/>
        <v/>
      </c>
      <c r="S24" s="237"/>
      <c r="T24" s="95"/>
      <c r="U24" s="93"/>
      <c r="V24" s="261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0"/>
      <c r="AN24" s="260"/>
      <c r="AO24" s="260"/>
      <c r="AP24" s="260"/>
      <c r="AQ24" s="260"/>
      <c r="AR24" s="260"/>
    </row>
    <row r="25" spans="1:44" ht="24">
      <c r="A25" s="260"/>
      <c r="B25" s="201">
        <v>10</v>
      </c>
      <c r="C25" s="257" t="s">
        <v>156</v>
      </c>
      <c r="D25" s="98" t="s">
        <v>218</v>
      </c>
      <c r="E25" s="292" t="str">
        <f t="shared" si="0"/>
        <v/>
      </c>
      <c r="F25" s="292" t="str">
        <f t="shared" si="1"/>
        <v/>
      </c>
      <c r="G25" s="237"/>
      <c r="H25" s="450"/>
      <c r="I25" s="450"/>
      <c r="J25" s="96"/>
      <c r="K25" s="292" t="str">
        <f t="shared" si="2"/>
        <v/>
      </c>
      <c r="L25" s="292" t="str">
        <f t="shared" si="3"/>
        <v/>
      </c>
      <c r="M25" s="237"/>
      <c r="N25" s="478"/>
      <c r="O25" s="479"/>
      <c r="P25" s="95"/>
      <c r="Q25" s="292" t="str">
        <f t="shared" si="4"/>
        <v/>
      </c>
      <c r="R25" s="292" t="str">
        <f t="shared" si="5"/>
        <v/>
      </c>
      <c r="S25" s="237"/>
      <c r="T25" s="95"/>
      <c r="U25" s="93"/>
      <c r="V25" s="261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0"/>
      <c r="AN25" s="260"/>
      <c r="AO25" s="260"/>
      <c r="AP25" s="260"/>
      <c r="AQ25" s="260"/>
      <c r="AR25" s="260"/>
    </row>
    <row r="26" spans="1:44" ht="24">
      <c r="A26" s="260"/>
      <c r="B26" s="200">
        <v>11</v>
      </c>
      <c r="C26" s="257" t="s">
        <v>156</v>
      </c>
      <c r="D26" s="98" t="s">
        <v>219</v>
      </c>
      <c r="E26" s="292" t="str">
        <f t="shared" si="0"/>
        <v/>
      </c>
      <c r="F26" s="292" t="str">
        <f t="shared" si="1"/>
        <v/>
      </c>
      <c r="G26" s="237"/>
      <c r="H26" s="450"/>
      <c r="I26" s="450"/>
      <c r="J26" s="96"/>
      <c r="K26" s="292" t="str">
        <f t="shared" si="2"/>
        <v/>
      </c>
      <c r="L26" s="292" t="str">
        <f t="shared" si="3"/>
        <v/>
      </c>
      <c r="M26" s="237"/>
      <c r="N26" s="478"/>
      <c r="O26" s="479"/>
      <c r="P26" s="95"/>
      <c r="Q26" s="292" t="str">
        <f t="shared" si="4"/>
        <v/>
      </c>
      <c r="R26" s="292" t="str">
        <f t="shared" si="5"/>
        <v/>
      </c>
      <c r="S26" s="237"/>
      <c r="T26" s="95"/>
      <c r="U26" s="93"/>
      <c r="V26" s="261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0"/>
      <c r="AK26" s="260"/>
      <c r="AL26" s="260"/>
      <c r="AM26" s="260"/>
      <c r="AN26" s="260"/>
      <c r="AO26" s="260"/>
      <c r="AP26" s="260"/>
      <c r="AQ26" s="260"/>
      <c r="AR26" s="260"/>
    </row>
    <row r="27" spans="1:44" ht="24">
      <c r="A27" s="260"/>
      <c r="B27" s="201">
        <v>12</v>
      </c>
      <c r="C27" s="257" t="s">
        <v>156</v>
      </c>
      <c r="D27" s="98" t="s">
        <v>228</v>
      </c>
      <c r="E27" s="292" t="str">
        <f t="shared" si="0"/>
        <v/>
      </c>
      <c r="F27" s="292" t="str">
        <f t="shared" si="1"/>
        <v/>
      </c>
      <c r="G27" s="237"/>
      <c r="H27" s="450"/>
      <c r="I27" s="450"/>
      <c r="J27" s="96"/>
      <c r="K27" s="292" t="str">
        <f t="shared" si="2"/>
        <v/>
      </c>
      <c r="L27" s="292" t="str">
        <f t="shared" si="3"/>
        <v/>
      </c>
      <c r="M27" s="237"/>
      <c r="N27" s="478"/>
      <c r="O27" s="479"/>
      <c r="P27" s="95"/>
      <c r="Q27" s="292" t="str">
        <f t="shared" si="4"/>
        <v/>
      </c>
      <c r="R27" s="292" t="str">
        <f t="shared" si="5"/>
        <v/>
      </c>
      <c r="S27" s="237"/>
      <c r="T27" s="95"/>
      <c r="U27" s="93"/>
      <c r="V27" s="261"/>
      <c r="W27" s="260"/>
      <c r="X27" s="260"/>
      <c r="Y27" s="260"/>
      <c r="Z27" s="260"/>
      <c r="AA27" s="260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60"/>
      <c r="AM27" s="260"/>
      <c r="AN27" s="260"/>
      <c r="AO27" s="260"/>
      <c r="AP27" s="260"/>
      <c r="AQ27" s="260"/>
      <c r="AR27" s="260"/>
    </row>
    <row r="28" spans="1:44" ht="24">
      <c r="A28" s="260"/>
      <c r="B28" s="200">
        <v>13</v>
      </c>
      <c r="C28" s="257" t="s">
        <v>156</v>
      </c>
      <c r="D28" s="98" t="s">
        <v>220</v>
      </c>
      <c r="E28" s="292" t="str">
        <f t="shared" si="0"/>
        <v/>
      </c>
      <c r="F28" s="292" t="str">
        <f t="shared" si="1"/>
        <v/>
      </c>
      <c r="G28" s="237"/>
      <c r="H28" s="450"/>
      <c r="I28" s="450"/>
      <c r="J28" s="96"/>
      <c r="K28" s="292" t="str">
        <f t="shared" si="2"/>
        <v/>
      </c>
      <c r="L28" s="292" t="str">
        <f t="shared" si="3"/>
        <v/>
      </c>
      <c r="M28" s="237"/>
      <c r="N28" s="478"/>
      <c r="O28" s="479"/>
      <c r="P28" s="95"/>
      <c r="Q28" s="292" t="str">
        <f t="shared" si="4"/>
        <v/>
      </c>
      <c r="R28" s="292" t="str">
        <f t="shared" si="5"/>
        <v/>
      </c>
      <c r="S28" s="237"/>
      <c r="T28" s="95"/>
      <c r="U28" s="93"/>
      <c r="V28" s="261"/>
      <c r="W28" s="260"/>
      <c r="X28" s="260"/>
      <c r="Y28" s="260"/>
      <c r="Z28" s="260"/>
      <c r="AA28" s="260"/>
      <c r="AB28" s="260"/>
      <c r="AC28" s="260"/>
      <c r="AD28" s="260"/>
      <c r="AE28" s="260"/>
      <c r="AF28" s="260"/>
      <c r="AG28" s="260"/>
      <c r="AH28" s="260"/>
      <c r="AI28" s="260"/>
      <c r="AJ28" s="260"/>
      <c r="AK28" s="260"/>
      <c r="AL28" s="260"/>
      <c r="AM28" s="260"/>
      <c r="AN28" s="260"/>
      <c r="AO28" s="260"/>
      <c r="AP28" s="260"/>
      <c r="AQ28" s="260"/>
      <c r="AR28" s="260"/>
    </row>
    <row r="29" spans="1:44" ht="24.75" thickBot="1">
      <c r="A29" s="260"/>
      <c r="B29" s="201">
        <v>14</v>
      </c>
      <c r="C29" s="257" t="s">
        <v>156</v>
      </c>
      <c r="D29" s="98" t="s">
        <v>221</v>
      </c>
      <c r="E29" s="292" t="str">
        <f t="shared" si="0"/>
        <v/>
      </c>
      <c r="F29" s="292" t="str">
        <f t="shared" si="1"/>
        <v/>
      </c>
      <c r="G29" s="237"/>
      <c r="H29" s="450"/>
      <c r="I29" s="450"/>
      <c r="J29" s="96"/>
      <c r="K29" s="292" t="str">
        <f t="shared" si="2"/>
        <v/>
      </c>
      <c r="L29" s="292" t="str">
        <f t="shared" si="3"/>
        <v/>
      </c>
      <c r="M29" s="237"/>
      <c r="N29" s="478"/>
      <c r="O29" s="479"/>
      <c r="P29" s="95"/>
      <c r="Q29" s="292" t="str">
        <f t="shared" si="4"/>
        <v/>
      </c>
      <c r="R29" s="292" t="str">
        <f t="shared" si="5"/>
        <v/>
      </c>
      <c r="S29" s="237"/>
      <c r="T29" s="95"/>
      <c r="U29" s="93"/>
      <c r="V29" s="261"/>
      <c r="W29" s="260"/>
      <c r="X29" s="260"/>
      <c r="Y29" s="260"/>
      <c r="Z29" s="260"/>
      <c r="AA29" s="260"/>
      <c r="AB29" s="260"/>
      <c r="AC29" s="260"/>
      <c r="AD29" s="260"/>
      <c r="AE29" s="260"/>
      <c r="AF29" s="260"/>
      <c r="AG29" s="260"/>
      <c r="AH29" s="260"/>
      <c r="AI29" s="260"/>
      <c r="AJ29" s="260"/>
      <c r="AK29" s="260"/>
      <c r="AL29" s="260"/>
      <c r="AM29" s="260"/>
      <c r="AN29" s="260"/>
      <c r="AO29" s="260"/>
      <c r="AP29" s="260"/>
      <c r="AQ29" s="260"/>
      <c r="AR29" s="260"/>
    </row>
    <row r="30" spans="1:44" ht="57" customHeight="1" thickBot="1">
      <c r="A30" s="260"/>
      <c r="B30" s="110"/>
      <c r="C30" s="457" t="s">
        <v>173</v>
      </c>
      <c r="D30" s="457"/>
      <c r="E30" s="457"/>
      <c r="F30" s="457"/>
      <c r="G30" s="457"/>
      <c r="H30" s="457"/>
      <c r="I30" s="457"/>
      <c r="J30" s="457"/>
      <c r="K30" s="313"/>
      <c r="L30" s="313"/>
      <c r="M30" s="112"/>
      <c r="N30" s="475"/>
      <c r="O30" s="475"/>
      <c r="P30" s="111"/>
      <c r="Q30" s="313"/>
      <c r="R30" s="313"/>
      <c r="S30" s="112"/>
      <c r="T30" s="111"/>
      <c r="U30" s="113"/>
      <c r="V30" s="261"/>
      <c r="W30" s="260"/>
      <c r="X30" s="260"/>
      <c r="Y30" s="260"/>
      <c r="Z30" s="260"/>
      <c r="AA30" s="260"/>
      <c r="AB30" s="260"/>
      <c r="AC30" s="260"/>
      <c r="AD30" s="260"/>
      <c r="AE30" s="260"/>
      <c r="AF30" s="260"/>
      <c r="AG30" s="260"/>
      <c r="AH30" s="260"/>
      <c r="AI30" s="260"/>
      <c r="AJ30" s="260"/>
      <c r="AK30" s="260"/>
      <c r="AL30" s="260"/>
      <c r="AM30" s="260"/>
      <c r="AN30" s="260"/>
      <c r="AO30" s="260"/>
      <c r="AP30" s="260"/>
      <c r="AQ30" s="260"/>
      <c r="AR30" s="260"/>
    </row>
    <row r="31" spans="1:44" ht="24">
      <c r="A31" s="260"/>
      <c r="B31" s="200">
        <v>1</v>
      </c>
      <c r="C31" s="257" t="s">
        <v>157</v>
      </c>
      <c r="D31" s="258" t="s">
        <v>88</v>
      </c>
      <c r="E31" s="292" t="str">
        <f>IF(((C31="Auditoría de Gestión de la Configuración")*AND(G31="No")),"No","")</f>
        <v/>
      </c>
      <c r="F31" s="292" t="str">
        <f>IF(((C31="Auditoría de Gestión de la Configuración")*AND(G31="Si")),"Si","")</f>
        <v>Si</v>
      </c>
      <c r="G31" s="237" t="s">
        <v>152</v>
      </c>
      <c r="H31" s="450"/>
      <c r="I31" s="450"/>
      <c r="J31" s="96"/>
      <c r="K31" s="292" t="str">
        <f>IF(((C31="Auditoría de gestión de la configuración")*AND(M31="No")),"No","")</f>
        <v/>
      </c>
      <c r="L31" s="292" t="str">
        <f>IF(((C31="Auditoría de gestión de la configuración")*AND(M31="Si")),"Si","")</f>
        <v>Si</v>
      </c>
      <c r="M31" s="237" t="s">
        <v>152</v>
      </c>
      <c r="N31" s="478"/>
      <c r="O31" s="479"/>
      <c r="P31" s="95"/>
      <c r="Q31" s="292" t="str">
        <f>IF(((C31="Auditoría de gestión de la configuración")*AND(S31="No")),"No","")</f>
        <v/>
      </c>
      <c r="R31" s="292" t="str">
        <f>IF(((C31="Auditoría de gestión de la configuración")*AND(S31="Si")),"Si","")</f>
        <v>Si</v>
      </c>
      <c r="S31" s="237" t="s">
        <v>152</v>
      </c>
      <c r="T31" s="95"/>
      <c r="U31" s="93"/>
      <c r="V31" s="261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0"/>
      <c r="AN31" s="260"/>
      <c r="AO31" s="260"/>
      <c r="AP31" s="260"/>
      <c r="AQ31" s="260"/>
      <c r="AR31" s="260"/>
    </row>
    <row r="32" spans="1:44" ht="24">
      <c r="A32" s="260"/>
      <c r="B32" s="201">
        <f>1+B31</f>
        <v>2</v>
      </c>
      <c r="C32" s="257" t="s">
        <v>157</v>
      </c>
      <c r="D32" s="259" t="s">
        <v>144</v>
      </c>
      <c r="E32" s="292" t="str">
        <f>IF(((C32="Auditoría de Gestión de la Configuración")*AND(G32="No")),"No","")</f>
        <v>No</v>
      </c>
      <c r="F32" s="292" t="str">
        <f>IF(((C32="Auditoría de Gestión de la Configuración")*AND(G32="Si")),"Si","")</f>
        <v/>
      </c>
      <c r="G32" s="237" t="s">
        <v>153</v>
      </c>
      <c r="H32" s="450"/>
      <c r="I32" s="450"/>
      <c r="J32" s="96"/>
      <c r="K32" s="292" t="str">
        <f>IF(((C32="Auditoría de gestión de la configuración")*AND(M32="No")),"No","")</f>
        <v/>
      </c>
      <c r="L32" s="292" t="str">
        <f>IF(((C32="Auditoría de gestión de la configuración")*AND(M32="Si")),"Si","")</f>
        <v>Si</v>
      </c>
      <c r="M32" s="237" t="s">
        <v>152</v>
      </c>
      <c r="N32" s="478"/>
      <c r="O32" s="479"/>
      <c r="P32" s="95"/>
      <c r="Q32" s="292" t="str">
        <f>IF(((C32="Auditoría de gestión de la configuración")*AND(S32="No")),"No","")</f>
        <v/>
      </c>
      <c r="R32" s="292" t="str">
        <f>IF(((C32="Auditoría de gestión de la configuración")*AND(S32="Si")),"Si","")</f>
        <v>Si</v>
      </c>
      <c r="S32" s="237" t="s">
        <v>152</v>
      </c>
      <c r="T32" s="95"/>
      <c r="U32" s="93"/>
      <c r="V32" s="261"/>
      <c r="W32" s="260"/>
      <c r="X32" s="260"/>
      <c r="Y32" s="260"/>
      <c r="Z32" s="260"/>
      <c r="AA32" s="260"/>
      <c r="AB32" s="260"/>
      <c r="AC32" s="260"/>
      <c r="AD32" s="260"/>
      <c r="AE32" s="260"/>
      <c r="AF32" s="260"/>
      <c r="AG32" s="260"/>
      <c r="AH32" s="260"/>
      <c r="AI32" s="260"/>
      <c r="AJ32" s="260"/>
      <c r="AK32" s="260"/>
      <c r="AL32" s="260"/>
      <c r="AM32" s="260"/>
      <c r="AN32" s="260"/>
      <c r="AO32" s="260"/>
      <c r="AP32" s="260"/>
      <c r="AQ32" s="260"/>
      <c r="AR32" s="260"/>
    </row>
    <row r="33" spans="1:44" ht="24">
      <c r="A33" s="260"/>
      <c r="B33" s="201">
        <f t="shared" ref="B33:B40" si="6">1+B32</f>
        <v>3</v>
      </c>
      <c r="C33" s="257" t="s">
        <v>156</v>
      </c>
      <c r="D33" s="98" t="s">
        <v>217</v>
      </c>
      <c r="E33" s="292" t="str">
        <f>IF(((C33="Auditoría de Calidad")*AND(G33="No")),"No","")</f>
        <v/>
      </c>
      <c r="F33" s="292" t="str">
        <f>IF(((C33="Auditoría de Calidad")*AND(G33="Si")),"Si","")</f>
        <v/>
      </c>
      <c r="G33" s="237"/>
      <c r="H33" s="450"/>
      <c r="I33" s="450"/>
      <c r="J33" s="96"/>
      <c r="K33" s="292" t="str">
        <f>IF(((C33="Auditoría de Calidad")*AND(M33="No")),"No","")</f>
        <v/>
      </c>
      <c r="L33" s="292" t="str">
        <f>IF(((C33="Auditoría de Calidad")*AND(M33="Si")),"Si","")</f>
        <v/>
      </c>
      <c r="M33" s="237"/>
      <c r="N33" s="478"/>
      <c r="O33" s="479"/>
      <c r="P33" s="95"/>
      <c r="Q33" s="292" t="str">
        <f>IF(((C33="Auditoría de Calidad")*AND(S33="No")),"No","")</f>
        <v>No</v>
      </c>
      <c r="R33" s="292" t="str">
        <f>IF(((C33="Auditoría de Calidad")*AND(S33="Si")),"Si","")</f>
        <v/>
      </c>
      <c r="S33" s="237" t="s">
        <v>153</v>
      </c>
      <c r="T33" s="95"/>
      <c r="U33" s="93"/>
      <c r="V33" s="261"/>
      <c r="W33" s="260"/>
      <c r="X33" s="260"/>
      <c r="Y33" s="260"/>
      <c r="Z33" s="260"/>
      <c r="AA33" s="260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0"/>
      <c r="AN33" s="260"/>
      <c r="AO33" s="260"/>
      <c r="AP33" s="260"/>
      <c r="AQ33" s="260"/>
      <c r="AR33" s="260"/>
    </row>
    <row r="34" spans="1:44">
      <c r="A34" s="260"/>
      <c r="B34" s="201">
        <f t="shared" si="6"/>
        <v>4</v>
      </c>
      <c r="C34" s="257" t="s">
        <v>156</v>
      </c>
      <c r="D34" s="98" t="s">
        <v>223</v>
      </c>
      <c r="E34" s="292" t="str">
        <f t="shared" ref="E34:E40" si="7">IF(((C34="Auditoría de Calidad")*AND(G34="No")),"No","")</f>
        <v/>
      </c>
      <c r="F34" s="292" t="str">
        <f t="shared" ref="F34:F40" si="8">IF(((C34="Auditoría de Calidad")*AND(G34="Si")),"Si","")</f>
        <v/>
      </c>
      <c r="G34" s="237"/>
      <c r="H34" s="450"/>
      <c r="I34" s="450"/>
      <c r="J34" s="96"/>
      <c r="K34" s="292" t="str">
        <f t="shared" ref="K34:K40" si="9">IF(((C34="Auditoría de Calidad")*AND(M34="No")),"No","")</f>
        <v/>
      </c>
      <c r="L34" s="292" t="str">
        <f t="shared" ref="L34:L40" si="10">IF(((C34="Auditoría de Calidad")*AND(M34="Si")),"Si","")</f>
        <v/>
      </c>
      <c r="M34" s="237"/>
      <c r="N34" s="478"/>
      <c r="O34" s="479"/>
      <c r="P34" s="95"/>
      <c r="Q34" s="292" t="str">
        <f t="shared" ref="Q34:Q40" si="11">IF(((C34="Auditoría de Calidad")*AND(S34="No")),"No","")</f>
        <v/>
      </c>
      <c r="R34" s="292" t="str">
        <f t="shared" ref="R34:R40" si="12">IF(((C34="Auditoría de Calidad")*AND(S34="Si")),"Si","")</f>
        <v/>
      </c>
      <c r="S34" s="237"/>
      <c r="T34" s="95"/>
      <c r="U34" s="93"/>
      <c r="V34" s="261"/>
      <c r="W34" s="260"/>
      <c r="X34" s="260"/>
      <c r="Y34" s="260"/>
      <c r="Z34" s="260"/>
      <c r="AA34" s="260"/>
      <c r="AB34" s="260"/>
      <c r="AC34" s="260"/>
      <c r="AD34" s="260"/>
      <c r="AE34" s="260"/>
      <c r="AF34" s="260"/>
      <c r="AG34" s="260"/>
      <c r="AH34" s="260"/>
      <c r="AI34" s="260"/>
      <c r="AJ34" s="260"/>
      <c r="AK34" s="260"/>
      <c r="AL34" s="260"/>
      <c r="AM34" s="260"/>
      <c r="AN34" s="260"/>
      <c r="AO34" s="260"/>
      <c r="AP34" s="260"/>
      <c r="AQ34" s="260"/>
      <c r="AR34" s="260"/>
    </row>
    <row r="35" spans="1:44" ht="24">
      <c r="A35" s="260"/>
      <c r="B35" s="201">
        <f t="shared" si="6"/>
        <v>5</v>
      </c>
      <c r="C35" s="257" t="s">
        <v>156</v>
      </c>
      <c r="D35" s="98" t="s">
        <v>224</v>
      </c>
      <c r="E35" s="292" t="str">
        <f t="shared" si="7"/>
        <v/>
      </c>
      <c r="F35" s="292" t="str">
        <f t="shared" si="8"/>
        <v/>
      </c>
      <c r="G35" s="237"/>
      <c r="H35" s="450"/>
      <c r="I35" s="450"/>
      <c r="J35" s="96"/>
      <c r="K35" s="292" t="str">
        <f t="shared" si="9"/>
        <v/>
      </c>
      <c r="L35" s="292" t="str">
        <f t="shared" si="10"/>
        <v/>
      </c>
      <c r="M35" s="237"/>
      <c r="N35" s="478"/>
      <c r="O35" s="479"/>
      <c r="P35" s="95"/>
      <c r="Q35" s="292" t="str">
        <f t="shared" si="11"/>
        <v/>
      </c>
      <c r="R35" s="292" t="str">
        <f t="shared" si="12"/>
        <v/>
      </c>
      <c r="S35" s="237"/>
      <c r="T35" s="95"/>
      <c r="U35" s="93"/>
      <c r="V35" s="261"/>
      <c r="W35" s="260"/>
      <c r="X35" s="260"/>
      <c r="Y35" s="260"/>
      <c r="Z35" s="260"/>
      <c r="AA35" s="260"/>
      <c r="AB35" s="260"/>
      <c r="AC35" s="260"/>
      <c r="AD35" s="260"/>
      <c r="AE35" s="260"/>
      <c r="AF35" s="260"/>
      <c r="AG35" s="260"/>
      <c r="AH35" s="260"/>
      <c r="AI35" s="260"/>
      <c r="AJ35" s="260"/>
      <c r="AK35" s="260"/>
      <c r="AL35" s="260"/>
      <c r="AM35" s="260"/>
      <c r="AN35" s="260"/>
      <c r="AO35" s="260"/>
      <c r="AP35" s="260"/>
      <c r="AQ35" s="260"/>
      <c r="AR35" s="260"/>
    </row>
    <row r="36" spans="1:44">
      <c r="A36" s="260"/>
      <c r="B36" s="201">
        <f t="shared" si="6"/>
        <v>6</v>
      </c>
      <c r="C36" s="257" t="s">
        <v>156</v>
      </c>
      <c r="D36" s="98" t="s">
        <v>225</v>
      </c>
      <c r="E36" s="292" t="str">
        <f t="shared" si="7"/>
        <v/>
      </c>
      <c r="F36" s="292" t="str">
        <f t="shared" si="8"/>
        <v/>
      </c>
      <c r="G36" s="237"/>
      <c r="H36" s="450"/>
      <c r="I36" s="450"/>
      <c r="J36" s="96"/>
      <c r="K36" s="292" t="str">
        <f t="shared" si="9"/>
        <v/>
      </c>
      <c r="L36" s="292" t="str">
        <f t="shared" si="10"/>
        <v/>
      </c>
      <c r="M36" s="237"/>
      <c r="N36" s="478"/>
      <c r="O36" s="479"/>
      <c r="P36" s="95"/>
      <c r="Q36" s="292" t="str">
        <f t="shared" si="11"/>
        <v/>
      </c>
      <c r="R36" s="292" t="str">
        <f t="shared" si="12"/>
        <v/>
      </c>
      <c r="S36" s="237"/>
      <c r="T36" s="95"/>
      <c r="U36" s="93"/>
      <c r="V36" s="261"/>
      <c r="W36" s="260"/>
      <c r="X36" s="260"/>
      <c r="Y36" s="260"/>
      <c r="Z36" s="260"/>
      <c r="AA36" s="260"/>
      <c r="AB36" s="260"/>
      <c r="AC36" s="260"/>
      <c r="AD36" s="260"/>
      <c r="AE36" s="260"/>
      <c r="AF36" s="260"/>
      <c r="AG36" s="260"/>
      <c r="AH36" s="260"/>
      <c r="AI36" s="260"/>
      <c r="AJ36" s="260"/>
      <c r="AK36" s="260"/>
      <c r="AL36" s="260"/>
      <c r="AM36" s="260"/>
      <c r="AN36" s="260"/>
      <c r="AO36" s="260"/>
      <c r="AP36" s="260"/>
      <c r="AQ36" s="260"/>
      <c r="AR36" s="260"/>
    </row>
    <row r="37" spans="1:44" ht="24">
      <c r="A37" s="260"/>
      <c r="B37" s="201">
        <f t="shared" si="6"/>
        <v>7</v>
      </c>
      <c r="C37" s="257" t="s">
        <v>156</v>
      </c>
      <c r="D37" s="98" t="s">
        <v>142</v>
      </c>
      <c r="E37" s="292" t="str">
        <f t="shared" si="7"/>
        <v/>
      </c>
      <c r="F37" s="292" t="str">
        <f t="shared" si="8"/>
        <v/>
      </c>
      <c r="G37" s="237"/>
      <c r="H37" s="450"/>
      <c r="I37" s="450"/>
      <c r="J37" s="96"/>
      <c r="K37" s="292" t="str">
        <f t="shared" si="9"/>
        <v/>
      </c>
      <c r="L37" s="292" t="str">
        <f t="shared" si="10"/>
        <v/>
      </c>
      <c r="M37" s="237"/>
      <c r="N37" s="478"/>
      <c r="O37" s="479"/>
      <c r="P37" s="95"/>
      <c r="Q37" s="292" t="str">
        <f t="shared" si="11"/>
        <v/>
      </c>
      <c r="R37" s="292" t="str">
        <f t="shared" si="12"/>
        <v/>
      </c>
      <c r="S37" s="237"/>
      <c r="T37" s="95"/>
      <c r="U37" s="93"/>
      <c r="V37" s="261"/>
      <c r="W37" s="260"/>
      <c r="X37" s="260"/>
      <c r="Y37" s="260"/>
      <c r="Z37" s="260"/>
      <c r="AA37" s="260"/>
      <c r="AB37" s="260"/>
      <c r="AC37" s="260"/>
      <c r="AD37" s="260"/>
      <c r="AE37" s="260"/>
      <c r="AF37" s="260"/>
      <c r="AG37" s="260"/>
      <c r="AH37" s="260"/>
      <c r="AI37" s="260"/>
      <c r="AJ37" s="260"/>
      <c r="AK37" s="260"/>
      <c r="AL37" s="260"/>
      <c r="AM37" s="260"/>
      <c r="AN37" s="260"/>
      <c r="AO37" s="260"/>
      <c r="AP37" s="260"/>
      <c r="AQ37" s="260"/>
      <c r="AR37" s="260"/>
    </row>
    <row r="38" spans="1:44" ht="36">
      <c r="A38" s="260"/>
      <c r="B38" s="201">
        <f t="shared" si="6"/>
        <v>8</v>
      </c>
      <c r="C38" s="257" t="s">
        <v>156</v>
      </c>
      <c r="D38" s="98" t="s">
        <v>145</v>
      </c>
      <c r="E38" s="292" t="str">
        <f t="shared" si="7"/>
        <v/>
      </c>
      <c r="F38" s="292" t="str">
        <f t="shared" si="8"/>
        <v/>
      </c>
      <c r="G38" s="237"/>
      <c r="H38" s="450"/>
      <c r="I38" s="450"/>
      <c r="J38" s="96"/>
      <c r="K38" s="292" t="str">
        <f t="shared" si="9"/>
        <v/>
      </c>
      <c r="L38" s="292" t="str">
        <f t="shared" si="10"/>
        <v/>
      </c>
      <c r="M38" s="237"/>
      <c r="N38" s="478"/>
      <c r="O38" s="479"/>
      <c r="P38" s="95"/>
      <c r="Q38" s="292" t="str">
        <f t="shared" si="11"/>
        <v/>
      </c>
      <c r="R38" s="292" t="str">
        <f t="shared" si="12"/>
        <v/>
      </c>
      <c r="S38" s="237"/>
      <c r="T38" s="95"/>
      <c r="U38" s="93"/>
      <c r="V38" s="261"/>
      <c r="W38" s="260"/>
      <c r="X38" s="260"/>
      <c r="Y38" s="260"/>
      <c r="Z38" s="260"/>
      <c r="AA38" s="260"/>
      <c r="AB38" s="260"/>
      <c r="AC38" s="260"/>
      <c r="AD38" s="260"/>
      <c r="AE38" s="260"/>
      <c r="AF38" s="260"/>
      <c r="AG38" s="260"/>
      <c r="AH38" s="260"/>
      <c r="AI38" s="260"/>
      <c r="AJ38" s="260"/>
      <c r="AK38" s="260"/>
      <c r="AL38" s="260"/>
      <c r="AM38" s="260"/>
      <c r="AN38" s="260"/>
      <c r="AO38" s="260"/>
      <c r="AP38" s="260"/>
      <c r="AQ38" s="260"/>
      <c r="AR38" s="260"/>
    </row>
    <row r="39" spans="1:44" ht="36">
      <c r="A39" s="260"/>
      <c r="B39" s="201">
        <f t="shared" si="6"/>
        <v>9</v>
      </c>
      <c r="C39" s="257" t="s">
        <v>156</v>
      </c>
      <c r="D39" s="98" t="s">
        <v>235</v>
      </c>
      <c r="E39" s="292" t="str">
        <f t="shared" si="7"/>
        <v/>
      </c>
      <c r="F39" s="292" t="str">
        <f t="shared" si="8"/>
        <v/>
      </c>
      <c r="G39" s="237"/>
      <c r="H39" s="450"/>
      <c r="I39" s="450"/>
      <c r="J39" s="96"/>
      <c r="K39" s="292" t="str">
        <f t="shared" si="9"/>
        <v/>
      </c>
      <c r="L39" s="292" t="str">
        <f t="shared" si="10"/>
        <v/>
      </c>
      <c r="M39" s="237"/>
      <c r="N39" s="478"/>
      <c r="O39" s="479"/>
      <c r="P39" s="95"/>
      <c r="Q39" s="292" t="str">
        <f t="shared" si="11"/>
        <v/>
      </c>
      <c r="R39" s="292" t="str">
        <f t="shared" si="12"/>
        <v/>
      </c>
      <c r="S39" s="237"/>
      <c r="T39" s="95"/>
      <c r="U39" s="93"/>
      <c r="V39" s="261"/>
      <c r="W39" s="260"/>
      <c r="X39" s="260"/>
      <c r="Y39" s="260"/>
      <c r="Z39" s="260"/>
      <c r="AA39" s="260"/>
      <c r="AB39" s="260"/>
      <c r="AC39" s="260"/>
      <c r="AD39" s="260"/>
      <c r="AE39" s="260"/>
      <c r="AF39" s="260"/>
      <c r="AG39" s="260"/>
      <c r="AH39" s="260"/>
      <c r="AI39" s="260"/>
      <c r="AJ39" s="260"/>
      <c r="AK39" s="260"/>
      <c r="AL39" s="260"/>
      <c r="AM39" s="260"/>
      <c r="AN39" s="260"/>
      <c r="AO39" s="260"/>
      <c r="AP39" s="260"/>
      <c r="AQ39" s="260"/>
      <c r="AR39" s="260"/>
    </row>
    <row r="40" spans="1:44" ht="36.75" thickBot="1">
      <c r="A40" s="260"/>
      <c r="B40" s="201">
        <f t="shared" si="6"/>
        <v>10</v>
      </c>
      <c r="C40" s="257" t="s">
        <v>156</v>
      </c>
      <c r="D40" s="98" t="s">
        <v>236</v>
      </c>
      <c r="E40" s="292" t="str">
        <f t="shared" si="7"/>
        <v/>
      </c>
      <c r="F40" s="292" t="str">
        <f t="shared" si="8"/>
        <v/>
      </c>
      <c r="G40" s="237"/>
      <c r="H40" s="450"/>
      <c r="I40" s="450"/>
      <c r="J40" s="96"/>
      <c r="K40" s="292" t="str">
        <f t="shared" si="9"/>
        <v/>
      </c>
      <c r="L40" s="292" t="str">
        <f t="shared" si="10"/>
        <v/>
      </c>
      <c r="M40" s="237"/>
      <c r="N40" s="478"/>
      <c r="O40" s="479"/>
      <c r="P40" s="95"/>
      <c r="Q40" s="292" t="str">
        <f t="shared" si="11"/>
        <v/>
      </c>
      <c r="R40" s="292" t="str">
        <f t="shared" si="12"/>
        <v/>
      </c>
      <c r="S40" s="237"/>
      <c r="T40" s="95"/>
      <c r="U40" s="93"/>
      <c r="V40" s="261"/>
      <c r="W40" s="260"/>
      <c r="X40" s="260"/>
      <c r="Y40" s="260"/>
      <c r="Z40" s="260"/>
      <c r="AA40" s="260"/>
      <c r="AB40" s="260"/>
      <c r="AC40" s="260"/>
      <c r="AD40" s="260"/>
      <c r="AE40" s="260"/>
      <c r="AF40" s="260"/>
      <c r="AG40" s="260"/>
      <c r="AH40" s="260"/>
      <c r="AI40" s="260"/>
      <c r="AJ40" s="260"/>
      <c r="AK40" s="260"/>
      <c r="AL40" s="260"/>
      <c r="AM40" s="260"/>
      <c r="AN40" s="260"/>
      <c r="AO40" s="260"/>
      <c r="AP40" s="260"/>
      <c r="AQ40" s="260"/>
      <c r="AR40" s="260"/>
    </row>
    <row r="41" spans="1:44" ht="57" customHeight="1" thickBot="1">
      <c r="A41" s="254"/>
      <c r="B41" s="110"/>
      <c r="C41" s="457" t="s">
        <v>53</v>
      </c>
      <c r="D41" s="457"/>
      <c r="E41" s="457"/>
      <c r="F41" s="457"/>
      <c r="G41" s="457"/>
      <c r="H41" s="457"/>
      <c r="I41" s="457"/>
      <c r="J41" s="457"/>
      <c r="K41" s="313"/>
      <c r="L41" s="313"/>
      <c r="M41" s="112"/>
      <c r="N41" s="475"/>
      <c r="O41" s="475"/>
      <c r="P41" s="111"/>
      <c r="Q41" s="313"/>
      <c r="R41" s="313"/>
      <c r="S41" s="112"/>
      <c r="T41" s="111"/>
      <c r="U41" s="113"/>
      <c r="V41" s="255"/>
      <c r="W41" s="255"/>
      <c r="X41" s="255"/>
      <c r="Y41" s="255"/>
      <c r="Z41" s="255"/>
      <c r="AA41" s="255"/>
      <c r="AB41" s="255"/>
      <c r="AC41" s="255"/>
      <c r="AD41" s="255"/>
      <c r="AE41" s="255"/>
      <c r="AF41" s="255"/>
      <c r="AG41" s="255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</row>
    <row r="42" spans="1:44" ht="24">
      <c r="A42" s="254"/>
      <c r="B42" s="200">
        <v>1</v>
      </c>
      <c r="C42" s="257" t="s">
        <v>157</v>
      </c>
      <c r="D42" s="258" t="s">
        <v>88</v>
      </c>
      <c r="E42" s="292" t="str">
        <f>IF(((C42="Auditoría de Gestión de la Configuración")*AND(G42="No")),"No","")</f>
        <v/>
      </c>
      <c r="F42" s="292" t="str">
        <f>IF(((C42="Auditoría de Gestión de la Configuración")*AND(G42="Si")),"Si","")</f>
        <v>Si</v>
      </c>
      <c r="G42" s="310" t="s">
        <v>152</v>
      </c>
      <c r="H42" s="480"/>
      <c r="I42" s="480"/>
      <c r="J42" s="205"/>
      <c r="K42" s="292" t="str">
        <f>IF(((C42="Auditoría de gestión de la configuración")*AND(M42="No")),"No","")</f>
        <v/>
      </c>
      <c r="L42" s="292" t="str">
        <f>IF(((C42="Auditoría de gestión de la configuración")*AND(M42="Si")),"Si","")</f>
        <v>Si</v>
      </c>
      <c r="M42" s="310" t="s">
        <v>152</v>
      </c>
      <c r="N42" s="481"/>
      <c r="O42" s="482"/>
      <c r="P42" s="206"/>
      <c r="Q42" s="292" t="str">
        <f>IF(((C42="Auditoría de gestión de la configuración")*AND(S42="No")),"No","")</f>
        <v/>
      </c>
      <c r="R42" s="292" t="str">
        <f>IF(((C42="Auditoría de gestión de la configuración")*AND(S42="Si")),"Si","")</f>
        <v>Si</v>
      </c>
      <c r="S42" s="310" t="s">
        <v>152</v>
      </c>
      <c r="T42" s="206"/>
      <c r="U42" s="207"/>
      <c r="V42" s="255"/>
      <c r="W42" s="255"/>
      <c r="X42" s="255"/>
      <c r="Y42" s="255"/>
      <c r="Z42" s="255"/>
      <c r="AA42" s="255"/>
      <c r="AB42" s="255"/>
      <c r="AC42" s="255"/>
      <c r="AD42" s="255"/>
      <c r="AE42" s="255"/>
      <c r="AF42" s="255"/>
      <c r="AG42" s="255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</row>
    <row r="43" spans="1:44" ht="24">
      <c r="A43" s="254"/>
      <c r="B43" s="201">
        <f>1+B42</f>
        <v>2</v>
      </c>
      <c r="C43" s="257" t="s">
        <v>157</v>
      </c>
      <c r="D43" s="259" t="s">
        <v>93</v>
      </c>
      <c r="E43" s="292" t="str">
        <f>IF(((C43="Auditoría de Gestión de la Configuración")*AND(G43="No")),"No","")</f>
        <v>No</v>
      </c>
      <c r="F43" s="292" t="str">
        <f>IF(((C43="Auditoría de Gestión de la Configuración")*AND(G43="Si")),"Si","")</f>
        <v/>
      </c>
      <c r="G43" s="237" t="s">
        <v>153</v>
      </c>
      <c r="H43" s="450"/>
      <c r="I43" s="450"/>
      <c r="J43" s="96"/>
      <c r="K43" s="292" t="str">
        <f>IF(((C43="Auditoría de gestión de la configuración")*AND(M43="No")),"No","")</f>
        <v>No</v>
      </c>
      <c r="L43" s="292" t="str">
        <f>IF(((C43="Auditoría de gestión de la configuración")*AND(M43="Si")),"Si","")</f>
        <v/>
      </c>
      <c r="M43" s="237" t="s">
        <v>153</v>
      </c>
      <c r="N43" s="478"/>
      <c r="O43" s="479"/>
      <c r="P43" s="95"/>
      <c r="Q43" s="292" t="str">
        <f>IF(((C43="Auditoría de gestión de la configuración")*AND(S43="No")),"No","")</f>
        <v/>
      </c>
      <c r="R43" s="292" t="str">
        <f>IF(((C43="Auditoría de gestión de la configuración")*AND(S43="Si")),"Si","")</f>
        <v>Si</v>
      </c>
      <c r="S43" s="237" t="s">
        <v>152</v>
      </c>
      <c r="T43" s="95"/>
      <c r="U43" s="93"/>
      <c r="V43" s="255"/>
      <c r="W43" s="255"/>
      <c r="X43" s="255"/>
      <c r="Y43" s="255"/>
      <c r="Z43" s="255"/>
      <c r="AA43" s="255"/>
      <c r="AB43" s="255"/>
      <c r="AC43" s="255"/>
      <c r="AD43" s="255"/>
      <c r="AE43" s="255"/>
      <c r="AF43" s="255"/>
      <c r="AG43" s="255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</row>
    <row r="44" spans="1:44" ht="24">
      <c r="A44" s="254"/>
      <c r="B44" s="201">
        <f t="shared" ref="B44:B53" si="13">1+B43</f>
        <v>3</v>
      </c>
      <c r="C44" s="257" t="s">
        <v>156</v>
      </c>
      <c r="D44" s="98" t="s">
        <v>217</v>
      </c>
      <c r="E44" s="292" t="str">
        <f>IF(((C44="Auditoría de Calidad")*AND(G44="No")),"No","")</f>
        <v/>
      </c>
      <c r="F44" s="292" t="str">
        <f>IF(((C44="Auditoría de Calidad")*AND(G44="Si")),"Si","")</f>
        <v/>
      </c>
      <c r="G44" s="237"/>
      <c r="H44" s="450"/>
      <c r="I44" s="450"/>
      <c r="J44" s="96"/>
      <c r="K44" s="292" t="str">
        <f>IF(((C44="Auditoría de Calidad")*AND(M44="No")),"No","")</f>
        <v/>
      </c>
      <c r="L44" s="292" t="str">
        <f>IF(((C44="Auditoría de Calidad")*AND(M44="Si")),"Si","")</f>
        <v/>
      </c>
      <c r="M44" s="237"/>
      <c r="N44" s="478"/>
      <c r="O44" s="479"/>
      <c r="P44" s="95"/>
      <c r="Q44" s="292" t="str">
        <f>IF(((C44="Auditoría de Calidad")*AND(S44="No")),"No","")</f>
        <v/>
      </c>
      <c r="R44" s="292" t="str">
        <f>IF(((C44="Auditoría de Calidad")*AND(S44="Si")),"Si","")</f>
        <v/>
      </c>
      <c r="S44" s="237"/>
      <c r="T44" s="95"/>
      <c r="U44" s="93"/>
      <c r="V44" s="255"/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</row>
    <row r="45" spans="1:44">
      <c r="A45" s="254"/>
      <c r="B45" s="201">
        <f t="shared" si="13"/>
        <v>4</v>
      </c>
      <c r="C45" s="257" t="s">
        <v>156</v>
      </c>
      <c r="D45" s="98" t="s">
        <v>223</v>
      </c>
      <c r="E45" s="292" t="str">
        <f t="shared" ref="E45:E53" si="14">IF(((C45="Auditoría de Calidad")*AND(G45="No")),"No","")</f>
        <v/>
      </c>
      <c r="F45" s="292" t="str">
        <f t="shared" ref="F45:F53" si="15">IF(((C45="Auditoría de Calidad")*AND(G45="Si")),"Si","")</f>
        <v/>
      </c>
      <c r="G45" s="237"/>
      <c r="H45" s="450"/>
      <c r="I45" s="450"/>
      <c r="J45" s="96"/>
      <c r="K45" s="292" t="str">
        <f t="shared" ref="K45:K53" si="16">IF(((C45="Auditoría de Calidad")*AND(M45="No")),"No","")</f>
        <v/>
      </c>
      <c r="L45" s="292" t="str">
        <f t="shared" ref="L45:L53" si="17">IF(((C45="Auditoría de Calidad")*AND(M45="Si")),"Si","")</f>
        <v/>
      </c>
      <c r="M45" s="237"/>
      <c r="N45" s="478"/>
      <c r="O45" s="479"/>
      <c r="P45" s="95"/>
      <c r="Q45" s="292" t="str">
        <f t="shared" ref="Q45:Q53" si="18">IF(((C45="Auditoría de Calidad")*AND(S45="No")),"No","")</f>
        <v/>
      </c>
      <c r="R45" s="292" t="str">
        <f t="shared" ref="R45:R53" si="19">IF(((C45="Auditoría de Calidad")*AND(S45="Si")),"Si","")</f>
        <v/>
      </c>
      <c r="S45" s="237"/>
      <c r="T45" s="95"/>
      <c r="U45" s="93"/>
      <c r="V45" s="255"/>
      <c r="W45" s="255"/>
      <c r="X45" s="255"/>
      <c r="Y45" s="255"/>
      <c r="Z45" s="255"/>
      <c r="AA45" s="255"/>
      <c r="AB45" s="255"/>
      <c r="AC45" s="255"/>
      <c r="AD45" s="255"/>
      <c r="AE45" s="255"/>
      <c r="AF45" s="255"/>
      <c r="AG45" s="255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</row>
    <row r="46" spans="1:44" ht="24">
      <c r="A46" s="254"/>
      <c r="B46" s="201">
        <f t="shared" si="13"/>
        <v>5</v>
      </c>
      <c r="C46" s="257" t="s">
        <v>156</v>
      </c>
      <c r="D46" s="98" t="s">
        <v>224</v>
      </c>
      <c r="E46" s="292" t="str">
        <f t="shared" si="14"/>
        <v/>
      </c>
      <c r="F46" s="292" t="str">
        <f t="shared" si="15"/>
        <v/>
      </c>
      <c r="G46" s="237"/>
      <c r="H46" s="450"/>
      <c r="I46" s="450"/>
      <c r="J46" s="96"/>
      <c r="K46" s="292" t="str">
        <f t="shared" si="16"/>
        <v/>
      </c>
      <c r="L46" s="292" t="str">
        <f t="shared" si="17"/>
        <v/>
      </c>
      <c r="M46" s="237"/>
      <c r="N46" s="478"/>
      <c r="O46" s="479"/>
      <c r="P46" s="95"/>
      <c r="Q46" s="292" t="str">
        <f t="shared" si="18"/>
        <v/>
      </c>
      <c r="R46" s="292" t="str">
        <f t="shared" si="19"/>
        <v/>
      </c>
      <c r="S46" s="237"/>
      <c r="T46" s="95"/>
      <c r="U46" s="93"/>
      <c r="V46" s="255"/>
      <c r="W46" s="255"/>
      <c r="X46" s="255"/>
      <c r="Y46" s="255"/>
      <c r="Z46" s="255"/>
      <c r="AA46" s="255"/>
      <c r="AB46" s="255"/>
      <c r="AC46" s="255"/>
      <c r="AD46" s="255"/>
      <c r="AE46" s="255"/>
      <c r="AF46" s="255"/>
      <c r="AG46" s="255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</row>
    <row r="47" spans="1:44">
      <c r="A47" s="254"/>
      <c r="B47" s="201">
        <f t="shared" si="13"/>
        <v>6</v>
      </c>
      <c r="C47" s="257" t="s">
        <v>156</v>
      </c>
      <c r="D47" s="98" t="s">
        <v>225</v>
      </c>
      <c r="E47" s="292" t="str">
        <f t="shared" si="14"/>
        <v/>
      </c>
      <c r="F47" s="292" t="str">
        <f t="shared" si="15"/>
        <v/>
      </c>
      <c r="G47" s="237"/>
      <c r="H47" s="450"/>
      <c r="I47" s="450"/>
      <c r="J47" s="96"/>
      <c r="K47" s="292" t="str">
        <f t="shared" si="16"/>
        <v/>
      </c>
      <c r="L47" s="292" t="str">
        <f t="shared" si="17"/>
        <v/>
      </c>
      <c r="M47" s="237"/>
      <c r="N47" s="478"/>
      <c r="O47" s="479"/>
      <c r="P47" s="95"/>
      <c r="Q47" s="292" t="str">
        <f t="shared" si="18"/>
        <v/>
      </c>
      <c r="R47" s="292" t="str">
        <f t="shared" si="19"/>
        <v/>
      </c>
      <c r="S47" s="237"/>
      <c r="T47" s="95"/>
      <c r="U47" s="93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  <c r="AG47" s="255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</row>
    <row r="48" spans="1:44" ht="24">
      <c r="A48" s="254"/>
      <c r="B48" s="201">
        <f t="shared" si="13"/>
        <v>7</v>
      </c>
      <c r="C48" s="257" t="s">
        <v>156</v>
      </c>
      <c r="D48" s="98" t="s">
        <v>142</v>
      </c>
      <c r="E48" s="292" t="str">
        <f t="shared" si="14"/>
        <v/>
      </c>
      <c r="F48" s="292" t="str">
        <f t="shared" si="15"/>
        <v/>
      </c>
      <c r="G48" s="237"/>
      <c r="H48" s="450"/>
      <c r="I48" s="450"/>
      <c r="J48" s="96"/>
      <c r="K48" s="292" t="str">
        <f t="shared" si="16"/>
        <v/>
      </c>
      <c r="L48" s="292" t="str">
        <f t="shared" si="17"/>
        <v/>
      </c>
      <c r="M48" s="237"/>
      <c r="N48" s="478"/>
      <c r="O48" s="479"/>
      <c r="P48" s="95"/>
      <c r="Q48" s="292" t="str">
        <f t="shared" si="18"/>
        <v/>
      </c>
      <c r="R48" s="292" t="str">
        <f t="shared" si="19"/>
        <v/>
      </c>
      <c r="S48" s="237"/>
      <c r="T48" s="95"/>
      <c r="U48" s="93"/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  <c r="AG48" s="255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</row>
    <row r="49" spans="1:44" ht="36">
      <c r="A49" s="254"/>
      <c r="B49" s="201">
        <f t="shared" si="13"/>
        <v>8</v>
      </c>
      <c r="C49" s="257" t="s">
        <v>156</v>
      </c>
      <c r="D49" s="98" t="s">
        <v>237</v>
      </c>
      <c r="E49" s="292" t="str">
        <f t="shared" si="14"/>
        <v/>
      </c>
      <c r="F49" s="292" t="str">
        <f t="shared" si="15"/>
        <v/>
      </c>
      <c r="G49" s="237"/>
      <c r="H49" s="450"/>
      <c r="I49" s="450"/>
      <c r="J49" s="96"/>
      <c r="K49" s="292" t="str">
        <f t="shared" si="16"/>
        <v/>
      </c>
      <c r="L49" s="292" t="str">
        <f t="shared" si="17"/>
        <v/>
      </c>
      <c r="M49" s="237"/>
      <c r="N49" s="478"/>
      <c r="O49" s="479"/>
      <c r="P49" s="95"/>
      <c r="Q49" s="292" t="str">
        <f t="shared" si="18"/>
        <v/>
      </c>
      <c r="R49" s="292" t="str">
        <f t="shared" si="19"/>
        <v/>
      </c>
      <c r="S49" s="237"/>
      <c r="T49" s="95"/>
      <c r="U49" s="93"/>
      <c r="V49" s="255"/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  <c r="AG49" s="255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</row>
    <row r="50" spans="1:44" ht="24">
      <c r="A50" s="254"/>
      <c r="B50" s="201">
        <f t="shared" si="13"/>
        <v>9</v>
      </c>
      <c r="C50" s="257" t="s">
        <v>156</v>
      </c>
      <c r="D50" s="98" t="s">
        <v>241</v>
      </c>
      <c r="E50" s="292" t="str">
        <f t="shared" si="14"/>
        <v/>
      </c>
      <c r="F50" s="292" t="str">
        <f t="shared" si="15"/>
        <v/>
      </c>
      <c r="G50" s="237"/>
      <c r="H50" s="450"/>
      <c r="I50" s="450"/>
      <c r="J50" s="96"/>
      <c r="K50" s="292" t="str">
        <f t="shared" si="16"/>
        <v/>
      </c>
      <c r="L50" s="292" t="str">
        <f t="shared" si="17"/>
        <v/>
      </c>
      <c r="M50" s="237"/>
      <c r="N50" s="478"/>
      <c r="O50" s="479"/>
      <c r="P50" s="95"/>
      <c r="Q50" s="292" t="str">
        <f t="shared" si="18"/>
        <v/>
      </c>
      <c r="R50" s="292" t="str">
        <f t="shared" si="19"/>
        <v/>
      </c>
      <c r="S50" s="237"/>
      <c r="T50" s="95"/>
      <c r="U50" s="93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</row>
    <row r="51" spans="1:44" ht="36">
      <c r="A51" s="254"/>
      <c r="B51" s="201">
        <f t="shared" si="13"/>
        <v>10</v>
      </c>
      <c r="C51" s="257" t="s">
        <v>156</v>
      </c>
      <c r="D51" s="98" t="s">
        <v>242</v>
      </c>
      <c r="E51" s="292" t="str">
        <f t="shared" si="14"/>
        <v/>
      </c>
      <c r="F51" s="292" t="str">
        <f t="shared" si="15"/>
        <v/>
      </c>
      <c r="G51" s="237"/>
      <c r="H51" s="450"/>
      <c r="I51" s="450"/>
      <c r="J51" s="96"/>
      <c r="K51" s="292" t="str">
        <f t="shared" si="16"/>
        <v/>
      </c>
      <c r="L51" s="292" t="str">
        <f t="shared" si="17"/>
        <v/>
      </c>
      <c r="M51" s="237"/>
      <c r="N51" s="478"/>
      <c r="O51" s="479"/>
      <c r="P51" s="95"/>
      <c r="Q51" s="292" t="str">
        <f t="shared" si="18"/>
        <v/>
      </c>
      <c r="R51" s="292" t="str">
        <f t="shared" si="19"/>
        <v/>
      </c>
      <c r="S51" s="237"/>
      <c r="T51" s="95"/>
      <c r="U51" s="93"/>
      <c r="V51" s="255"/>
      <c r="W51" s="255"/>
      <c r="X51" s="255"/>
      <c r="Y51" s="255"/>
      <c r="Z51" s="255"/>
      <c r="AA51" s="255"/>
      <c r="AB51" s="255"/>
      <c r="AC51" s="255"/>
      <c r="AD51" s="255"/>
      <c r="AE51" s="255"/>
      <c r="AF51" s="255"/>
      <c r="AG51" s="255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</row>
    <row r="52" spans="1:44" ht="48">
      <c r="A52" s="254"/>
      <c r="B52" s="201">
        <f t="shared" si="13"/>
        <v>11</v>
      </c>
      <c r="C52" s="257" t="s">
        <v>156</v>
      </c>
      <c r="D52" s="98" t="s">
        <v>243</v>
      </c>
      <c r="E52" s="292" t="str">
        <f t="shared" si="14"/>
        <v/>
      </c>
      <c r="F52" s="292" t="str">
        <f t="shared" si="15"/>
        <v/>
      </c>
      <c r="G52" s="237"/>
      <c r="H52" s="450"/>
      <c r="I52" s="450"/>
      <c r="J52" s="96"/>
      <c r="K52" s="292" t="str">
        <f t="shared" si="16"/>
        <v/>
      </c>
      <c r="L52" s="292" t="str">
        <f t="shared" si="17"/>
        <v/>
      </c>
      <c r="M52" s="237"/>
      <c r="N52" s="478"/>
      <c r="O52" s="479"/>
      <c r="P52" s="95"/>
      <c r="Q52" s="292" t="str">
        <f t="shared" si="18"/>
        <v/>
      </c>
      <c r="R52" s="292" t="str">
        <f t="shared" si="19"/>
        <v/>
      </c>
      <c r="S52" s="237"/>
      <c r="T52" s="95"/>
      <c r="U52" s="93"/>
      <c r="V52" s="255"/>
      <c r="W52" s="255"/>
      <c r="X52" s="255"/>
      <c r="Y52" s="255"/>
      <c r="Z52" s="255"/>
      <c r="AA52" s="255"/>
      <c r="AB52" s="255"/>
      <c r="AC52" s="255"/>
      <c r="AD52" s="255"/>
      <c r="AE52" s="255"/>
      <c r="AF52" s="255"/>
      <c r="AG52" s="255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</row>
    <row r="53" spans="1:44" ht="24">
      <c r="A53" s="254"/>
      <c r="B53" s="201">
        <f t="shared" si="13"/>
        <v>12</v>
      </c>
      <c r="C53" s="257" t="s">
        <v>156</v>
      </c>
      <c r="D53" s="98" t="s">
        <v>244</v>
      </c>
      <c r="E53" s="292" t="str">
        <f t="shared" si="14"/>
        <v/>
      </c>
      <c r="F53" s="292" t="str">
        <f t="shared" si="15"/>
        <v/>
      </c>
      <c r="G53" s="237"/>
      <c r="H53" s="450"/>
      <c r="I53" s="450"/>
      <c r="J53" s="96"/>
      <c r="K53" s="292" t="str">
        <f t="shared" si="16"/>
        <v/>
      </c>
      <c r="L53" s="292" t="str">
        <f t="shared" si="17"/>
        <v/>
      </c>
      <c r="M53" s="237"/>
      <c r="N53" s="478"/>
      <c r="O53" s="479"/>
      <c r="P53" s="95"/>
      <c r="Q53" s="292" t="str">
        <f t="shared" si="18"/>
        <v/>
      </c>
      <c r="R53" s="292" t="str">
        <f t="shared" si="19"/>
        <v/>
      </c>
      <c r="S53" s="237"/>
      <c r="T53" s="95"/>
      <c r="U53" s="93"/>
      <c r="V53" s="255"/>
      <c r="W53" s="255"/>
      <c r="X53" s="255"/>
      <c r="Y53" s="255"/>
      <c r="Z53" s="255"/>
      <c r="AA53" s="255"/>
      <c r="AB53" s="255"/>
      <c r="AC53" s="255"/>
      <c r="AD53" s="255"/>
      <c r="AE53" s="255"/>
      <c r="AF53" s="255"/>
      <c r="AG53" s="255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</row>
    <row r="54" spans="1:44" ht="13.5" thickBot="1">
      <c r="A54" s="260"/>
      <c r="B54" s="474" t="s">
        <v>169</v>
      </c>
      <c r="C54" s="471"/>
      <c r="D54" s="471"/>
      <c r="E54" s="316"/>
      <c r="F54" s="317"/>
      <c r="G54" s="202"/>
      <c r="H54" s="202"/>
      <c r="I54" s="202"/>
      <c r="J54" s="203"/>
      <c r="K54" s="325"/>
      <c r="L54" s="325"/>
      <c r="M54" s="202"/>
      <c r="N54" s="202"/>
      <c r="O54" s="202"/>
      <c r="P54" s="203"/>
      <c r="Q54" s="325"/>
      <c r="R54" s="325"/>
      <c r="S54" s="202"/>
      <c r="T54" s="203"/>
      <c r="U54" s="204"/>
      <c r="V54" s="261"/>
      <c r="W54" s="260"/>
      <c r="X54" s="260"/>
      <c r="Y54" s="260"/>
      <c r="Z54" s="260"/>
      <c r="AA54" s="260"/>
      <c r="AB54" s="260"/>
      <c r="AC54" s="260"/>
      <c r="AD54" s="260"/>
      <c r="AE54" s="260"/>
      <c r="AF54" s="260"/>
      <c r="AG54" s="260"/>
      <c r="AH54" s="260"/>
      <c r="AI54" s="260"/>
      <c r="AJ54" s="260"/>
      <c r="AK54" s="260"/>
      <c r="AL54" s="260"/>
      <c r="AM54" s="260"/>
      <c r="AN54" s="260"/>
      <c r="AO54" s="260"/>
      <c r="AP54" s="260"/>
      <c r="AQ54" s="260"/>
      <c r="AR54" s="260"/>
    </row>
    <row r="55" spans="1:44" ht="56.25" customHeight="1" thickBot="1">
      <c r="A55" s="262"/>
      <c r="B55" s="110"/>
      <c r="C55" s="457" t="s">
        <v>54</v>
      </c>
      <c r="D55" s="457"/>
      <c r="E55" s="457"/>
      <c r="F55" s="457"/>
      <c r="G55" s="457"/>
      <c r="H55" s="457"/>
      <c r="I55" s="457"/>
      <c r="J55" s="457"/>
      <c r="K55" s="313"/>
      <c r="L55" s="313"/>
      <c r="M55" s="112"/>
      <c r="N55" s="475"/>
      <c r="O55" s="475"/>
      <c r="P55" s="111"/>
      <c r="Q55" s="313"/>
      <c r="R55" s="313"/>
      <c r="S55" s="112"/>
      <c r="T55" s="111"/>
      <c r="U55" s="113"/>
      <c r="V55" s="255"/>
      <c r="W55" s="255"/>
      <c r="X55" s="255"/>
      <c r="Y55" s="255"/>
      <c r="Z55" s="255"/>
      <c r="AA55" s="255"/>
      <c r="AB55" s="255"/>
      <c r="AC55" s="255"/>
      <c r="AD55" s="255"/>
      <c r="AE55" s="255"/>
      <c r="AF55" s="255"/>
      <c r="AG55" s="255"/>
      <c r="AH55" s="255"/>
      <c r="AI55" s="255"/>
      <c r="AJ55" s="255"/>
      <c r="AK55" s="255"/>
      <c r="AL55" s="255"/>
      <c r="AM55" s="255"/>
      <c r="AN55" s="255"/>
      <c r="AO55" s="255"/>
      <c r="AP55" s="255"/>
      <c r="AQ55" s="255"/>
      <c r="AR55" s="255"/>
    </row>
    <row r="56" spans="1:44" ht="24">
      <c r="A56" s="260"/>
      <c r="B56" s="115">
        <v>1</v>
      </c>
      <c r="C56" s="257" t="s">
        <v>157</v>
      </c>
      <c r="D56" s="258" t="s">
        <v>88</v>
      </c>
      <c r="E56" s="292" t="str">
        <f>IF(((C56="Auditoría de Gestión de la Configuración")*AND(G56="No")),"No","")</f>
        <v/>
      </c>
      <c r="F56" s="292" t="str">
        <f>IF(((C56="Auditoría de Gestión de la Configuración")*AND(G56="Si")),"Si","")</f>
        <v>Si</v>
      </c>
      <c r="G56" s="235" t="s">
        <v>152</v>
      </c>
      <c r="H56" s="476"/>
      <c r="I56" s="477"/>
      <c r="J56" s="108"/>
      <c r="K56" s="292" t="str">
        <f>IF(((C56="Auditoría de gestión de la configuración")*AND(M56="No")),"No","")</f>
        <v/>
      </c>
      <c r="L56" s="292" t="str">
        <f>IF(((C56="Auditoría de gestión de la configuración")*AND(M56="Si")),"Si","")</f>
        <v>Si</v>
      </c>
      <c r="M56" s="235" t="s">
        <v>152</v>
      </c>
      <c r="N56" s="476"/>
      <c r="O56" s="477"/>
      <c r="P56" s="105"/>
      <c r="Q56" s="292" t="str">
        <f>IF(((C56="Auditoría de gestión de la configuración")*AND(S56="No")),"No","")</f>
        <v/>
      </c>
      <c r="R56" s="292" t="str">
        <f>IF(((C56="Auditoría de gestión de la configuración")*AND(S56="Si")),"Si","")</f>
        <v>Si</v>
      </c>
      <c r="S56" s="235" t="s">
        <v>152</v>
      </c>
      <c r="T56" s="94"/>
      <c r="U56" s="94"/>
      <c r="V56" s="261"/>
      <c r="W56" s="260"/>
      <c r="X56" s="260"/>
      <c r="Y56" s="260"/>
      <c r="Z56" s="260"/>
      <c r="AA56" s="260"/>
      <c r="AB56" s="260"/>
      <c r="AC56" s="260"/>
      <c r="AD56" s="260"/>
      <c r="AE56" s="260"/>
      <c r="AF56" s="260"/>
      <c r="AG56" s="260"/>
      <c r="AH56" s="260"/>
      <c r="AI56" s="260"/>
      <c r="AJ56" s="260"/>
      <c r="AK56" s="260"/>
      <c r="AL56" s="260"/>
      <c r="AM56" s="260"/>
      <c r="AN56" s="260"/>
      <c r="AO56" s="260"/>
      <c r="AP56" s="260"/>
      <c r="AQ56" s="260"/>
      <c r="AR56" s="260"/>
    </row>
    <row r="57" spans="1:44" ht="24">
      <c r="A57" s="260"/>
      <c r="B57" s="114">
        <f>B56+1</f>
        <v>2</v>
      </c>
      <c r="C57" s="257" t="s">
        <v>157</v>
      </c>
      <c r="D57" s="259" t="s">
        <v>93</v>
      </c>
      <c r="E57" s="292" t="str">
        <f>IF(((C57="Auditoría de Gestión de la Configuración")*AND(G57="No")),"No","")</f>
        <v/>
      </c>
      <c r="F57" s="292" t="str">
        <f>IF(((C57="Auditoría de Gestión de la Configuración")*AND(G57="Si")),"Si","")</f>
        <v>Si</v>
      </c>
      <c r="G57" s="236" t="s">
        <v>152</v>
      </c>
      <c r="H57" s="478"/>
      <c r="I57" s="479"/>
      <c r="J57" s="101"/>
      <c r="K57" s="292" t="str">
        <f>IF(((C57="Auditoría de gestión de la configuración")*AND(M57="No")),"No","")</f>
        <v>No</v>
      </c>
      <c r="L57" s="292" t="str">
        <f>IF(((C57="Auditoría de gestión de la configuración")*AND(M57="Si")),"Si","")</f>
        <v/>
      </c>
      <c r="M57" s="236" t="s">
        <v>153</v>
      </c>
      <c r="N57" s="478"/>
      <c r="O57" s="479"/>
      <c r="P57" s="89"/>
      <c r="Q57" s="292" t="str">
        <f>IF(((C57="Auditoría de gestión de la configuración")*AND(S57="No")),"No","")</f>
        <v/>
      </c>
      <c r="R57" s="292" t="str">
        <f>IF(((C57="Auditoría de gestión de la configuración")*AND(S57="Si")),"Si","")</f>
        <v>Si</v>
      </c>
      <c r="S57" s="236" t="s">
        <v>152</v>
      </c>
      <c r="T57" s="94"/>
      <c r="U57" s="94"/>
      <c r="V57" s="261"/>
      <c r="W57" s="260"/>
      <c r="X57" s="260"/>
      <c r="Y57" s="260"/>
      <c r="Z57" s="260"/>
      <c r="AA57" s="260"/>
      <c r="AB57" s="260"/>
      <c r="AC57" s="260"/>
      <c r="AD57" s="260"/>
      <c r="AE57" s="260"/>
      <c r="AF57" s="260"/>
      <c r="AG57" s="260"/>
      <c r="AH57" s="260"/>
      <c r="AI57" s="260"/>
      <c r="AJ57" s="260"/>
      <c r="AK57" s="260"/>
      <c r="AL57" s="260"/>
      <c r="AM57" s="260"/>
      <c r="AN57" s="260"/>
      <c r="AO57" s="260"/>
      <c r="AP57" s="260"/>
      <c r="AQ57" s="260"/>
      <c r="AR57" s="260"/>
    </row>
    <row r="58" spans="1:44" ht="24">
      <c r="A58" s="260"/>
      <c r="B58" s="114">
        <f t="shared" ref="B58:B67" si="20">B57+1</f>
        <v>3</v>
      </c>
      <c r="C58" s="257" t="s">
        <v>156</v>
      </c>
      <c r="D58" s="259" t="s">
        <v>222</v>
      </c>
      <c r="E58" s="292" t="str">
        <f>IF(((C58="Auditoría de Calidad")*AND(G58="No")),"No","")</f>
        <v/>
      </c>
      <c r="F58" s="292" t="str">
        <f>IF(((C58="Auditoría de Calidad")*AND(G58="Si")),"Si","")</f>
        <v/>
      </c>
      <c r="G58" s="232"/>
      <c r="H58" s="472"/>
      <c r="I58" s="473"/>
      <c r="J58" s="102"/>
      <c r="K58" s="292" t="str">
        <f>IF(((C58="Auditoría de Calidad")*AND(M58="No")),"No","")</f>
        <v/>
      </c>
      <c r="L58" s="292" t="str">
        <f>IF(((C58="Auditoría de Calidad")*AND(M58="Si")),"Si","")</f>
        <v/>
      </c>
      <c r="M58" s="232"/>
      <c r="N58" s="472"/>
      <c r="O58" s="473"/>
      <c r="P58" s="92"/>
      <c r="Q58" s="292" t="str">
        <f>IF(((C58="Auditoría de Calidad")*AND(S58="No")),"No","")</f>
        <v/>
      </c>
      <c r="R58" s="292" t="str">
        <f>IF(((C58="Auditoría de Calidad")*AND(S58="Si")),"Si","")</f>
        <v/>
      </c>
      <c r="S58" s="232"/>
      <c r="T58" s="93"/>
      <c r="U58" s="90"/>
      <c r="V58" s="261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60"/>
      <c r="AJ58" s="260"/>
      <c r="AK58" s="260"/>
      <c r="AL58" s="260"/>
      <c r="AM58" s="260"/>
      <c r="AN58" s="260"/>
      <c r="AO58" s="260"/>
      <c r="AP58" s="260"/>
      <c r="AQ58" s="260"/>
      <c r="AR58" s="260"/>
    </row>
    <row r="59" spans="1:44" ht="24">
      <c r="A59" s="260"/>
      <c r="B59" s="114">
        <f t="shared" si="20"/>
        <v>4</v>
      </c>
      <c r="C59" s="257" t="s">
        <v>156</v>
      </c>
      <c r="D59" s="98" t="s">
        <v>229</v>
      </c>
      <c r="E59" s="292" t="str">
        <f t="shared" ref="E59:E67" si="21">IF(((C59="Auditoría de Calidad")*AND(G59="No")),"No","")</f>
        <v/>
      </c>
      <c r="F59" s="292" t="str">
        <f t="shared" ref="F59:F67" si="22">IF(((C59="Auditoría de Calidad")*AND(G59="Si")),"Si","")</f>
        <v/>
      </c>
      <c r="G59" s="232"/>
      <c r="H59" s="472"/>
      <c r="I59" s="473"/>
      <c r="J59" s="97"/>
      <c r="K59" s="292" t="str">
        <f t="shared" ref="K59:K67" si="23">IF(((C59="Auditoría de Calidad")*AND(M59="No")),"No","")</f>
        <v/>
      </c>
      <c r="L59" s="292" t="str">
        <f t="shared" ref="L59:L67" si="24">IF(((C59="Auditoría de Calidad")*AND(M59="Si")),"Si","")</f>
        <v/>
      </c>
      <c r="M59" s="232"/>
      <c r="N59" s="472"/>
      <c r="O59" s="473"/>
      <c r="P59" s="92"/>
      <c r="Q59" s="292" t="str">
        <f t="shared" ref="Q59:Q67" si="25">IF(((C59="Auditoría de Calidad")*AND(S59="No")),"No","")</f>
        <v/>
      </c>
      <c r="R59" s="292" t="str">
        <f t="shared" ref="R59:R67" si="26">IF(((C59="Auditoría de Calidad")*AND(S59="Si")),"Si","")</f>
        <v/>
      </c>
      <c r="S59" s="232"/>
      <c r="T59" s="93"/>
      <c r="U59" s="93"/>
      <c r="V59" s="261"/>
      <c r="W59" s="260"/>
      <c r="X59" s="260"/>
      <c r="Y59" s="260"/>
      <c r="Z59" s="260"/>
      <c r="AA59" s="260"/>
      <c r="AB59" s="260"/>
      <c r="AC59" s="260"/>
      <c r="AD59" s="260"/>
      <c r="AE59" s="260"/>
      <c r="AF59" s="260"/>
      <c r="AG59" s="260"/>
      <c r="AH59" s="260"/>
      <c r="AI59" s="260"/>
      <c r="AJ59" s="260"/>
      <c r="AK59" s="260"/>
      <c r="AL59" s="260"/>
      <c r="AM59" s="260"/>
      <c r="AN59" s="260"/>
      <c r="AO59" s="260"/>
      <c r="AP59" s="260"/>
      <c r="AQ59" s="260"/>
      <c r="AR59" s="260"/>
    </row>
    <row r="60" spans="1:44" ht="24">
      <c r="A60" s="260"/>
      <c r="B60" s="114">
        <f t="shared" si="20"/>
        <v>5</v>
      </c>
      <c r="C60" s="257" t="s">
        <v>156</v>
      </c>
      <c r="D60" s="98" t="s">
        <v>230</v>
      </c>
      <c r="E60" s="292" t="str">
        <f t="shared" si="21"/>
        <v/>
      </c>
      <c r="F60" s="292" t="str">
        <f t="shared" si="22"/>
        <v/>
      </c>
      <c r="G60" s="232"/>
      <c r="H60" s="472"/>
      <c r="I60" s="473"/>
      <c r="J60" s="97"/>
      <c r="K60" s="292" t="str">
        <f t="shared" si="23"/>
        <v/>
      </c>
      <c r="L60" s="292" t="str">
        <f t="shared" si="24"/>
        <v/>
      </c>
      <c r="M60" s="232"/>
      <c r="N60" s="472"/>
      <c r="O60" s="473"/>
      <c r="P60" s="92"/>
      <c r="Q60" s="292" t="str">
        <f t="shared" si="25"/>
        <v/>
      </c>
      <c r="R60" s="292" t="str">
        <f t="shared" si="26"/>
        <v/>
      </c>
      <c r="S60" s="232"/>
      <c r="T60" s="93"/>
      <c r="U60" s="93"/>
      <c r="V60" s="261"/>
      <c r="W60" s="260"/>
      <c r="X60" s="260"/>
      <c r="Y60" s="260"/>
      <c r="Z60" s="260"/>
      <c r="AA60" s="260"/>
      <c r="AB60" s="260"/>
      <c r="AC60" s="260"/>
      <c r="AD60" s="260"/>
      <c r="AE60" s="260"/>
      <c r="AF60" s="260"/>
      <c r="AG60" s="260"/>
      <c r="AH60" s="260"/>
      <c r="AI60" s="260"/>
      <c r="AJ60" s="260"/>
      <c r="AK60" s="260"/>
      <c r="AL60" s="260"/>
      <c r="AM60" s="260"/>
      <c r="AN60" s="260"/>
      <c r="AO60" s="260"/>
      <c r="AP60" s="260"/>
      <c r="AQ60" s="260"/>
      <c r="AR60" s="260"/>
    </row>
    <row r="61" spans="1:44" ht="24">
      <c r="A61" s="260"/>
      <c r="B61" s="114">
        <f t="shared" si="20"/>
        <v>6</v>
      </c>
      <c r="C61" s="257" t="s">
        <v>156</v>
      </c>
      <c r="D61" s="98" t="s">
        <v>231</v>
      </c>
      <c r="E61" s="292" t="str">
        <f t="shared" si="21"/>
        <v/>
      </c>
      <c r="F61" s="292" t="str">
        <f t="shared" si="22"/>
        <v/>
      </c>
      <c r="G61" s="232"/>
      <c r="H61" s="472"/>
      <c r="I61" s="473"/>
      <c r="J61" s="97"/>
      <c r="K61" s="292" t="str">
        <f t="shared" si="23"/>
        <v/>
      </c>
      <c r="L61" s="292" t="str">
        <f t="shared" si="24"/>
        <v/>
      </c>
      <c r="M61" s="232"/>
      <c r="N61" s="472"/>
      <c r="O61" s="473"/>
      <c r="P61" s="92"/>
      <c r="Q61" s="292" t="str">
        <f t="shared" si="25"/>
        <v/>
      </c>
      <c r="R61" s="292" t="str">
        <f t="shared" si="26"/>
        <v/>
      </c>
      <c r="S61" s="232"/>
      <c r="T61" s="93"/>
      <c r="U61" s="93"/>
      <c r="V61" s="261"/>
      <c r="W61" s="260"/>
      <c r="X61" s="260"/>
      <c r="Y61" s="260"/>
      <c r="Z61" s="260"/>
      <c r="AA61" s="260"/>
      <c r="AB61" s="260"/>
      <c r="AC61" s="260"/>
      <c r="AD61" s="260"/>
      <c r="AE61" s="260"/>
      <c r="AF61" s="260"/>
      <c r="AG61" s="260"/>
      <c r="AH61" s="260"/>
      <c r="AI61" s="260"/>
      <c r="AJ61" s="260"/>
      <c r="AK61" s="260"/>
      <c r="AL61" s="260"/>
      <c r="AM61" s="260"/>
      <c r="AN61" s="260"/>
      <c r="AO61" s="260"/>
      <c r="AP61" s="260"/>
      <c r="AQ61" s="260"/>
      <c r="AR61" s="260"/>
    </row>
    <row r="62" spans="1:44" ht="48">
      <c r="A62" s="260"/>
      <c r="B62" s="114">
        <f t="shared" si="20"/>
        <v>7</v>
      </c>
      <c r="C62" s="257" t="s">
        <v>156</v>
      </c>
      <c r="D62" s="98" t="s">
        <v>245</v>
      </c>
      <c r="E62" s="292" t="str">
        <f t="shared" si="21"/>
        <v/>
      </c>
      <c r="F62" s="292" t="str">
        <f t="shared" si="22"/>
        <v/>
      </c>
      <c r="G62" s="232"/>
      <c r="H62" s="91"/>
      <c r="I62" s="92"/>
      <c r="J62" s="97"/>
      <c r="K62" s="292" t="str">
        <f t="shared" si="23"/>
        <v/>
      </c>
      <c r="L62" s="292" t="str">
        <f t="shared" si="24"/>
        <v/>
      </c>
      <c r="M62" s="232"/>
      <c r="N62" s="91"/>
      <c r="O62" s="92"/>
      <c r="P62" s="92"/>
      <c r="Q62" s="292" t="str">
        <f t="shared" si="25"/>
        <v/>
      </c>
      <c r="R62" s="292" t="str">
        <f t="shared" si="26"/>
        <v/>
      </c>
      <c r="S62" s="232"/>
      <c r="T62" s="93"/>
      <c r="U62" s="93"/>
      <c r="V62" s="261"/>
      <c r="W62" s="260"/>
      <c r="X62" s="260"/>
      <c r="Y62" s="260"/>
      <c r="Z62" s="260"/>
      <c r="AA62" s="260"/>
      <c r="AB62" s="260"/>
      <c r="AC62" s="260"/>
      <c r="AD62" s="260"/>
      <c r="AE62" s="260"/>
      <c r="AF62" s="260"/>
      <c r="AG62" s="260"/>
      <c r="AH62" s="260"/>
      <c r="AI62" s="260"/>
      <c r="AJ62" s="260"/>
      <c r="AK62" s="260"/>
      <c r="AL62" s="260"/>
      <c r="AM62" s="260"/>
      <c r="AN62" s="260"/>
      <c r="AO62" s="260"/>
      <c r="AP62" s="260"/>
      <c r="AQ62" s="260"/>
      <c r="AR62" s="260"/>
    </row>
    <row r="63" spans="1:44" ht="36">
      <c r="A63" s="260"/>
      <c r="B63" s="114">
        <f t="shared" si="20"/>
        <v>8</v>
      </c>
      <c r="C63" s="257" t="s">
        <v>156</v>
      </c>
      <c r="D63" s="98" t="s">
        <v>246</v>
      </c>
      <c r="E63" s="292" t="str">
        <f t="shared" si="21"/>
        <v/>
      </c>
      <c r="F63" s="292" t="str">
        <f t="shared" si="22"/>
        <v/>
      </c>
      <c r="G63" s="232"/>
      <c r="H63" s="91"/>
      <c r="I63" s="92"/>
      <c r="J63" s="97"/>
      <c r="K63" s="292" t="str">
        <f t="shared" si="23"/>
        <v/>
      </c>
      <c r="L63" s="292" t="str">
        <f t="shared" si="24"/>
        <v/>
      </c>
      <c r="M63" s="232"/>
      <c r="N63" s="91"/>
      <c r="O63" s="92"/>
      <c r="P63" s="92"/>
      <c r="Q63" s="292" t="str">
        <f t="shared" si="25"/>
        <v/>
      </c>
      <c r="R63" s="292" t="str">
        <f t="shared" si="26"/>
        <v/>
      </c>
      <c r="S63" s="232"/>
      <c r="T63" s="93"/>
      <c r="U63" s="93"/>
      <c r="V63" s="261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</row>
    <row r="64" spans="1:44" ht="24">
      <c r="A64" s="260"/>
      <c r="B64" s="114">
        <f t="shared" si="20"/>
        <v>9</v>
      </c>
      <c r="C64" s="257" t="s">
        <v>156</v>
      </c>
      <c r="D64" s="98" t="s">
        <v>247</v>
      </c>
      <c r="E64" s="292" t="str">
        <f t="shared" si="21"/>
        <v/>
      </c>
      <c r="F64" s="292" t="str">
        <f t="shared" si="22"/>
        <v/>
      </c>
      <c r="G64" s="232"/>
      <c r="H64" s="91"/>
      <c r="I64" s="92"/>
      <c r="J64" s="97"/>
      <c r="K64" s="292" t="str">
        <f t="shared" si="23"/>
        <v/>
      </c>
      <c r="L64" s="292" t="str">
        <f t="shared" si="24"/>
        <v/>
      </c>
      <c r="M64" s="232"/>
      <c r="N64" s="91"/>
      <c r="O64" s="92"/>
      <c r="P64" s="92"/>
      <c r="Q64" s="292" t="str">
        <f t="shared" si="25"/>
        <v/>
      </c>
      <c r="R64" s="292" t="str">
        <f t="shared" si="26"/>
        <v/>
      </c>
      <c r="S64" s="232"/>
      <c r="T64" s="93"/>
      <c r="U64" s="93"/>
      <c r="V64" s="261"/>
      <c r="W64" s="260"/>
      <c r="X64" s="260"/>
      <c r="Y64" s="260"/>
      <c r="Z64" s="260"/>
      <c r="AA64" s="260"/>
      <c r="AB64" s="260"/>
      <c r="AC64" s="260"/>
      <c r="AD64" s="260"/>
      <c r="AE64" s="260"/>
      <c r="AF64" s="260"/>
      <c r="AG64" s="260"/>
      <c r="AH64" s="260"/>
      <c r="AI64" s="260"/>
      <c r="AJ64" s="260"/>
      <c r="AK64" s="260"/>
      <c r="AL64" s="260"/>
      <c r="AM64" s="260"/>
      <c r="AN64" s="260"/>
      <c r="AO64" s="260"/>
      <c r="AP64" s="260"/>
      <c r="AQ64" s="260"/>
      <c r="AR64" s="260"/>
    </row>
    <row r="65" spans="1:44" ht="48">
      <c r="B65" s="114">
        <f t="shared" si="20"/>
        <v>10</v>
      </c>
      <c r="C65" s="257" t="s">
        <v>156</v>
      </c>
      <c r="D65" s="98" t="s">
        <v>248</v>
      </c>
      <c r="E65" s="292" t="str">
        <f t="shared" si="21"/>
        <v/>
      </c>
      <c r="F65" s="292" t="str">
        <f t="shared" si="22"/>
        <v/>
      </c>
      <c r="G65" s="232"/>
      <c r="H65" s="472"/>
      <c r="I65" s="473"/>
      <c r="J65" s="97"/>
      <c r="K65" s="292" t="str">
        <f t="shared" si="23"/>
        <v/>
      </c>
      <c r="L65" s="292" t="str">
        <f t="shared" si="24"/>
        <v/>
      </c>
      <c r="M65" s="232"/>
      <c r="N65" s="472"/>
      <c r="O65" s="473"/>
      <c r="P65" s="92"/>
      <c r="Q65" s="292" t="str">
        <f t="shared" si="25"/>
        <v/>
      </c>
      <c r="R65" s="292" t="str">
        <f t="shared" si="26"/>
        <v/>
      </c>
      <c r="S65" s="232"/>
      <c r="T65" s="93"/>
      <c r="U65" s="93"/>
      <c r="X65" s="252"/>
      <c r="Y65" s="253"/>
      <c r="Z65" s="253"/>
      <c r="AA65" s="253"/>
    </row>
    <row r="66" spans="1:44" ht="48">
      <c r="A66" s="263"/>
      <c r="B66" s="114">
        <f t="shared" si="20"/>
        <v>11</v>
      </c>
      <c r="C66" s="257" t="s">
        <v>156</v>
      </c>
      <c r="D66" s="98" t="s">
        <v>249</v>
      </c>
      <c r="E66" s="292" t="str">
        <f t="shared" si="21"/>
        <v/>
      </c>
      <c r="F66" s="292" t="str">
        <f t="shared" si="22"/>
        <v/>
      </c>
      <c r="G66" s="232"/>
      <c r="H66" s="472"/>
      <c r="I66" s="473"/>
      <c r="J66" s="97"/>
      <c r="K66" s="292" t="str">
        <f t="shared" si="23"/>
        <v/>
      </c>
      <c r="L66" s="292" t="str">
        <f t="shared" si="24"/>
        <v/>
      </c>
      <c r="M66" s="232"/>
      <c r="N66" s="472"/>
      <c r="O66" s="473"/>
      <c r="P66" s="92"/>
      <c r="Q66" s="292" t="str">
        <f t="shared" si="25"/>
        <v/>
      </c>
      <c r="R66" s="292" t="str">
        <f t="shared" si="26"/>
        <v/>
      </c>
      <c r="S66" s="232"/>
      <c r="T66" s="93"/>
      <c r="U66" s="93"/>
      <c r="W66" s="15"/>
      <c r="X66" s="15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</row>
    <row r="67" spans="1:44" ht="24">
      <c r="A67" s="263"/>
      <c r="B67" s="114">
        <f t="shared" si="20"/>
        <v>12</v>
      </c>
      <c r="C67" s="257" t="s">
        <v>156</v>
      </c>
      <c r="D67" s="98" t="s">
        <v>250</v>
      </c>
      <c r="E67" s="292" t="str">
        <f t="shared" si="21"/>
        <v/>
      </c>
      <c r="F67" s="292" t="str">
        <f t="shared" si="22"/>
        <v/>
      </c>
      <c r="G67" s="232"/>
      <c r="H67" s="472"/>
      <c r="I67" s="473"/>
      <c r="J67" s="97"/>
      <c r="K67" s="292" t="str">
        <f t="shared" si="23"/>
        <v/>
      </c>
      <c r="L67" s="292" t="str">
        <f t="shared" si="24"/>
        <v/>
      </c>
      <c r="M67" s="232"/>
      <c r="N67" s="472"/>
      <c r="O67" s="473"/>
      <c r="P67" s="92"/>
      <c r="Q67" s="292" t="str">
        <f t="shared" si="25"/>
        <v/>
      </c>
      <c r="R67" s="292" t="str">
        <f t="shared" si="26"/>
        <v/>
      </c>
      <c r="S67" s="232"/>
      <c r="T67" s="93"/>
      <c r="U67" s="93"/>
      <c r="W67" s="15"/>
      <c r="X67" s="15"/>
      <c r="Y67" s="264"/>
      <c r="Z67" s="264"/>
      <c r="AA67" s="264"/>
      <c r="AB67" s="264"/>
      <c r="AC67" s="264"/>
      <c r="AD67" s="264"/>
      <c r="AE67" s="264"/>
      <c r="AF67" s="264"/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4"/>
    </row>
  </sheetData>
  <mergeCells count="120"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</mergeCells>
  <phoneticPr fontId="33" type="noConversion"/>
  <conditionalFormatting sqref="G10 M10 S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285"/>
  <sheetViews>
    <sheetView tabSelected="1" topLeftCell="A7" zoomScaleNormal="100" workbookViewId="0">
      <pane xSplit="4" ySplit="10" topLeftCell="E17" activePane="bottomRight" state="frozen"/>
      <selection activeCell="A7" sqref="A7"/>
      <selection pane="topRight" activeCell="E7" sqref="E7"/>
      <selection pane="bottomLeft" activeCell="A17" sqref="A17"/>
      <selection pane="bottomRight" activeCell="E17" sqref="E17"/>
    </sheetView>
  </sheetViews>
  <sheetFormatPr baseColWidth="10" defaultRowHeight="12.75"/>
  <cols>
    <col min="1" max="1" width="2.28515625" style="248" customWidth="1"/>
    <col min="2" max="2" width="3.7109375" style="249" customWidth="1"/>
    <col min="3" max="3" width="20.140625" style="249" customWidth="1"/>
    <col min="4" max="4" width="40.5703125" style="249" customWidth="1"/>
    <col min="5" max="5" width="20.7109375" style="373" customWidth="1"/>
    <col min="6" max="6" width="12.7109375" style="373" customWidth="1"/>
    <col min="7" max="7" width="35.7109375" style="249" customWidth="1"/>
    <col min="8" max="8" width="20.7109375" style="266" customWidth="1"/>
    <col min="9" max="9" width="12.7109375" style="266" customWidth="1"/>
    <col min="10" max="10" width="35.7109375" style="248" customWidth="1"/>
    <col min="11" max="11" width="20.7109375" style="266" customWidth="1"/>
    <col min="12" max="12" width="12.7109375" style="266" customWidth="1"/>
    <col min="13" max="13" width="16.7109375" style="248" customWidth="1"/>
    <col min="14" max="14" width="20.7109375" style="266" customWidth="1"/>
    <col min="15" max="15" width="13.5703125" style="248" customWidth="1"/>
    <col min="16" max="16" width="14.5703125" style="248" customWidth="1"/>
    <col min="17" max="18" width="5.85546875" style="262" customWidth="1"/>
    <col min="19" max="19" width="12.7109375" style="266" customWidth="1"/>
    <col min="20" max="20" width="20.140625" style="248" bestFit="1" customWidth="1"/>
    <col min="21" max="21" width="13.5703125" style="248" customWidth="1"/>
    <col min="22" max="22" width="13.42578125" style="248" customWidth="1"/>
    <col min="23" max="23" width="6.7109375" style="248" customWidth="1"/>
    <col min="24" max="24" width="7.7109375" style="248" customWidth="1"/>
    <col min="25" max="25" width="5.7109375" style="248" customWidth="1"/>
    <col min="26" max="26" width="9.5703125" style="248" customWidth="1"/>
    <col min="27" max="27" width="12.7109375" style="252" customWidth="1"/>
    <col min="28" max="41" width="11.42578125" style="253"/>
    <col min="42" max="16384" width="11.42578125" style="244"/>
  </cols>
  <sheetData>
    <row r="1" spans="1:41">
      <c r="A1" s="489" t="s">
        <v>266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  <c r="M1" s="489"/>
      <c r="N1" s="489"/>
    </row>
    <row r="2" spans="1:41" ht="15.75" customHeight="1">
      <c r="A2" s="489"/>
      <c r="B2" s="489"/>
      <c r="C2" s="489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216"/>
      <c r="P2" s="216"/>
      <c r="Q2" s="216"/>
      <c r="R2" s="216"/>
      <c r="S2" s="216"/>
      <c r="T2" s="216"/>
      <c r="U2" s="216"/>
      <c r="V2" s="243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</row>
    <row r="3" spans="1:41" ht="15.75" customHeight="1">
      <c r="A3" s="489"/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216"/>
      <c r="P3" s="216"/>
      <c r="Q3" s="216"/>
      <c r="R3" s="216"/>
      <c r="S3" s="216"/>
      <c r="T3" s="216"/>
      <c r="U3" s="216"/>
      <c r="V3" s="243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</row>
    <row r="4" spans="1:41" ht="15.75" customHeight="1">
      <c r="A4" s="489"/>
      <c r="B4" s="489"/>
      <c r="C4" s="489"/>
      <c r="D4" s="489"/>
      <c r="E4" s="489"/>
      <c r="F4" s="489"/>
      <c r="G4" s="489"/>
      <c r="H4" s="489"/>
      <c r="I4" s="489"/>
      <c r="J4" s="489"/>
      <c r="K4" s="489"/>
      <c r="L4" s="489"/>
      <c r="M4" s="489"/>
      <c r="N4" s="489"/>
      <c r="O4" s="216"/>
      <c r="P4" s="216"/>
      <c r="Q4" s="216"/>
      <c r="R4" s="216"/>
      <c r="S4" s="216"/>
      <c r="T4" s="216"/>
      <c r="U4" s="216"/>
      <c r="V4" s="243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</row>
    <row r="5" spans="1:41" ht="15.75" customHeight="1">
      <c r="A5" s="489"/>
      <c r="B5" s="489"/>
      <c r="C5" s="489"/>
      <c r="D5" s="489"/>
      <c r="E5" s="489"/>
      <c r="F5" s="489"/>
      <c r="G5" s="489"/>
      <c r="H5" s="489"/>
      <c r="I5" s="489"/>
      <c r="J5" s="489"/>
      <c r="K5" s="489"/>
      <c r="L5" s="489"/>
      <c r="M5" s="489"/>
      <c r="N5" s="489"/>
      <c r="O5" s="216"/>
      <c r="P5" s="216"/>
      <c r="Q5" s="216"/>
      <c r="R5" s="216"/>
      <c r="S5" s="216"/>
      <c r="T5" s="216"/>
      <c r="U5" s="216"/>
      <c r="V5" s="243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</row>
    <row r="6" spans="1:41" ht="12.75" customHeight="1">
      <c r="A6" s="383"/>
      <c r="B6" s="383"/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245"/>
      <c r="O6" s="245"/>
      <c r="P6" s="245"/>
      <c r="Q6" s="320"/>
      <c r="R6" s="320"/>
      <c r="S6" s="267"/>
      <c r="T6" s="245"/>
      <c r="U6" s="243"/>
      <c r="V6" s="243"/>
      <c r="W6" s="245"/>
      <c r="X6" s="245"/>
      <c r="Y6" s="245"/>
      <c r="Z6" s="245"/>
      <c r="AA6" s="245"/>
      <c r="AB6" s="245"/>
      <c r="AC6" s="245"/>
      <c r="AD6" s="245"/>
      <c r="AE6" s="245"/>
      <c r="AF6" s="245"/>
      <c r="AG6" s="245"/>
      <c r="AH6" s="245"/>
      <c r="AI6" s="245"/>
      <c r="AJ6" s="245"/>
      <c r="AK6" s="245"/>
      <c r="AL6" s="245"/>
      <c r="AM6" s="245"/>
      <c r="AN6" s="245"/>
      <c r="AO6" s="245"/>
    </row>
    <row r="7" spans="1:41">
      <c r="A7" s="242"/>
      <c r="B7" s="242"/>
      <c r="C7" s="77" t="s">
        <v>263</v>
      </c>
      <c r="D7" s="246" t="s">
        <v>280</v>
      </c>
      <c r="E7" s="374"/>
      <c r="F7" s="377"/>
      <c r="G7" s="361" t="s">
        <v>285</v>
      </c>
      <c r="I7" s="379" t="s">
        <v>73</v>
      </c>
      <c r="J7" s="506" t="str">
        <f>CONCATENATE(Tablas!E3,", ",Tablas!E4)</f>
        <v>Julio Leonardo Paredes, Roger Apaéstegui Ortega</v>
      </c>
      <c r="K7" s="506"/>
      <c r="L7" s="508" t="s">
        <v>79</v>
      </c>
      <c r="M7" s="508"/>
      <c r="N7" s="358">
        <v>42276</v>
      </c>
      <c r="V7" s="243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</row>
    <row r="8" spans="1:41" ht="12.75" customHeight="1">
      <c r="A8" s="242"/>
      <c r="B8" s="242"/>
      <c r="C8" s="463" t="s">
        <v>279</v>
      </c>
      <c r="D8" s="484" t="s">
        <v>281</v>
      </c>
      <c r="E8" s="374"/>
      <c r="F8" s="378"/>
      <c r="G8" s="378"/>
      <c r="I8" s="380"/>
      <c r="J8" s="360"/>
      <c r="L8" s="380"/>
      <c r="V8" s="243"/>
      <c r="W8" s="242"/>
      <c r="X8" s="242"/>
      <c r="Y8" s="24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2"/>
      <c r="AM8" s="242"/>
      <c r="AN8" s="242"/>
      <c r="AO8" s="242"/>
    </row>
    <row r="9" spans="1:41">
      <c r="A9" s="242"/>
      <c r="B9" s="242"/>
      <c r="C9" s="464"/>
      <c r="D9" s="485"/>
      <c r="E9" s="374"/>
      <c r="F9" s="378"/>
      <c r="G9" s="361" t="s">
        <v>288</v>
      </c>
      <c r="I9" s="379" t="s">
        <v>73</v>
      </c>
      <c r="J9" s="506" t="str">
        <f>CONCATENATE(Tablas!E3,", ",Tablas!E4)</f>
        <v>Julio Leonardo Paredes, Roger Apaéstegui Ortega</v>
      </c>
      <c r="K9" s="506"/>
      <c r="L9" s="508" t="s">
        <v>79</v>
      </c>
      <c r="M9" s="508"/>
      <c r="N9" s="359">
        <v>42304</v>
      </c>
      <c r="V9" s="243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</row>
    <row r="10" spans="1:41" ht="12.75" customHeight="1">
      <c r="A10" s="242"/>
      <c r="B10" s="242"/>
      <c r="C10" s="77" t="s">
        <v>2</v>
      </c>
      <c r="D10" s="246" t="s">
        <v>280</v>
      </c>
      <c r="E10" s="374"/>
      <c r="F10" s="378"/>
      <c r="G10" s="378"/>
      <c r="I10" s="380"/>
      <c r="J10" s="360"/>
      <c r="L10" s="380"/>
      <c r="V10" s="350"/>
      <c r="W10" s="499"/>
      <c r="X10" s="499"/>
      <c r="Y10" s="499"/>
      <c r="Z10" s="499"/>
      <c r="AA10" s="350"/>
      <c r="AB10" s="351"/>
      <c r="AC10" s="242"/>
      <c r="AD10" s="242"/>
      <c r="AE10" s="242"/>
      <c r="AF10" s="242"/>
      <c r="AG10" s="242"/>
      <c r="AH10" s="242"/>
      <c r="AI10" s="242"/>
      <c r="AJ10" s="242"/>
      <c r="AK10" s="242"/>
      <c r="AL10" s="242"/>
      <c r="AM10" s="242"/>
      <c r="AN10" s="242"/>
      <c r="AO10" s="242"/>
    </row>
    <row r="11" spans="1:41">
      <c r="A11" s="242"/>
      <c r="B11" s="242"/>
      <c r="C11" s="77" t="s">
        <v>164</v>
      </c>
      <c r="D11" s="246" t="s">
        <v>282</v>
      </c>
      <c r="E11" s="374"/>
      <c r="F11" s="378"/>
      <c r="G11" s="361" t="s">
        <v>289</v>
      </c>
      <c r="I11" s="379" t="s">
        <v>73</v>
      </c>
      <c r="J11" s="507" t="str">
        <f>CONCATENATE(Tablas!E3,", ",Tablas!E4)</f>
        <v>Julio Leonardo Paredes, Roger Apaéstegui Ortega</v>
      </c>
      <c r="K11" s="507"/>
      <c r="L11" s="508" t="s">
        <v>79</v>
      </c>
      <c r="M11" s="508"/>
      <c r="N11" s="359">
        <v>42321</v>
      </c>
      <c r="V11" s="352"/>
      <c r="W11" s="352"/>
      <c r="X11" s="353"/>
      <c r="Y11" s="353"/>
      <c r="Z11" s="354"/>
      <c r="AA11" s="352"/>
      <c r="AB11" s="355"/>
      <c r="AC11" s="242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  <c r="AO11" s="242"/>
    </row>
    <row r="12" spans="1:41">
      <c r="O12" s="342"/>
      <c r="P12" s="342"/>
      <c r="Q12" s="343"/>
      <c r="R12" s="343"/>
      <c r="S12" s="344"/>
      <c r="V12" s="350"/>
      <c r="W12" s="499"/>
      <c r="X12" s="499"/>
      <c r="Y12" s="499"/>
      <c r="Z12" s="499"/>
      <c r="AA12" s="350"/>
      <c r="AB12" s="351"/>
    </row>
    <row r="13" spans="1:41">
      <c r="C13" s="486"/>
      <c r="D13" s="486"/>
      <c r="E13" s="486"/>
      <c r="F13" s="486"/>
      <c r="H13" s="373"/>
      <c r="I13" s="381"/>
      <c r="J13" s="345"/>
      <c r="K13" s="373"/>
      <c r="L13" s="381"/>
      <c r="M13" s="345"/>
      <c r="N13" s="249"/>
      <c r="O13" s="345"/>
      <c r="P13" s="346"/>
      <c r="Q13" s="347"/>
      <c r="R13" s="347"/>
      <c r="S13" s="249"/>
      <c r="T13" s="251"/>
      <c r="U13" s="242"/>
      <c r="V13" s="352"/>
      <c r="W13" s="352"/>
      <c r="X13" s="353"/>
      <c r="Y13" s="353"/>
      <c r="Z13" s="354"/>
      <c r="AA13" s="352"/>
      <c r="AB13" s="355"/>
    </row>
    <row r="14" spans="1:41" ht="12.75" hidden="1" customHeight="1">
      <c r="C14" s="502"/>
      <c r="D14" s="502"/>
      <c r="E14" s="469"/>
      <c r="F14" s="469"/>
      <c r="H14" s="500" t="s">
        <v>96</v>
      </c>
      <c r="I14" s="503"/>
      <c r="J14" s="501"/>
      <c r="K14" s="500" t="s">
        <v>96</v>
      </c>
      <c r="L14" s="503"/>
      <c r="M14" s="501"/>
      <c r="N14" s="500" t="s">
        <v>96</v>
      </c>
      <c r="O14" s="501"/>
      <c r="S14" s="500" t="s">
        <v>96</v>
      </c>
      <c r="T14" s="424"/>
      <c r="U14" s="424"/>
      <c r="V14" s="350"/>
      <c r="W14" s="499"/>
      <c r="X14" s="499"/>
      <c r="Y14" s="499"/>
      <c r="Z14" s="499"/>
      <c r="AA14" s="350"/>
      <c r="AB14" s="356"/>
    </row>
    <row r="15" spans="1:41" ht="13.5" thickBot="1">
      <c r="B15" s="348"/>
      <c r="C15" s="348"/>
      <c r="D15" s="348"/>
      <c r="E15" s="349"/>
      <c r="F15" s="349"/>
      <c r="G15" s="348"/>
      <c r="H15" s="349"/>
      <c r="I15" s="349"/>
      <c r="J15" s="348"/>
      <c r="K15" s="349"/>
      <c r="L15" s="349"/>
      <c r="M15" s="348"/>
      <c r="N15" s="348"/>
      <c r="O15" s="348"/>
      <c r="P15" s="348"/>
      <c r="Q15" s="348"/>
      <c r="R15" s="348"/>
      <c r="S15" s="348"/>
      <c r="T15" s="348"/>
      <c r="U15" s="348"/>
      <c r="V15" s="348"/>
      <c r="W15" s="348"/>
      <c r="X15" s="348"/>
      <c r="Y15" s="346"/>
      <c r="Z15" s="346"/>
      <c r="AA15" s="357"/>
      <c r="AB15" s="346"/>
    </row>
    <row r="16" spans="1:41" ht="34.5" customHeight="1">
      <c r="A16" s="254"/>
      <c r="B16" s="367" t="s">
        <v>283</v>
      </c>
      <c r="C16" s="368" t="s">
        <v>284</v>
      </c>
      <c r="D16" s="368" t="s">
        <v>135</v>
      </c>
      <c r="E16" s="369" t="s">
        <v>286</v>
      </c>
      <c r="F16" s="370" t="s">
        <v>285</v>
      </c>
      <c r="G16" s="368" t="s">
        <v>287</v>
      </c>
      <c r="H16" s="369" t="s">
        <v>290</v>
      </c>
      <c r="I16" s="370" t="s">
        <v>288</v>
      </c>
      <c r="J16" s="368" t="s">
        <v>287</v>
      </c>
      <c r="K16" s="369" t="s">
        <v>291</v>
      </c>
      <c r="L16" s="370" t="s">
        <v>289</v>
      </c>
      <c r="M16" s="504" t="s">
        <v>287</v>
      </c>
      <c r="N16" s="505"/>
      <c r="O16" s="348"/>
      <c r="P16" s="348"/>
      <c r="Q16" s="348"/>
      <c r="R16" s="348"/>
      <c r="S16" s="348"/>
      <c r="T16" s="348"/>
      <c r="U16" s="348"/>
      <c r="V16" s="348"/>
      <c r="W16" s="348"/>
      <c r="X16" s="348"/>
      <c r="Y16" s="255"/>
      <c r="Z16" s="255"/>
      <c r="AA16" s="255"/>
      <c r="AB16" s="255"/>
      <c r="AC16" s="255"/>
      <c r="AD16" s="255"/>
      <c r="AE16" s="255"/>
      <c r="AF16" s="255"/>
      <c r="AG16" s="255"/>
      <c r="AH16" s="256"/>
      <c r="AI16" s="256"/>
      <c r="AJ16" s="256"/>
      <c r="AK16" s="256"/>
      <c r="AL16" s="256"/>
      <c r="AM16" s="256"/>
      <c r="AN16" s="256"/>
      <c r="AO16" s="256"/>
    </row>
    <row r="17" spans="1:41" ht="20.100000000000001" customHeight="1">
      <c r="A17" s="254"/>
      <c r="B17" s="490" t="s">
        <v>292</v>
      </c>
      <c r="C17" s="491"/>
      <c r="D17" s="491"/>
      <c r="E17" s="384"/>
      <c r="F17" s="492"/>
      <c r="G17" s="492"/>
      <c r="H17" s="492"/>
      <c r="I17" s="492"/>
      <c r="J17" s="492"/>
      <c r="K17" s="492"/>
      <c r="L17" s="492"/>
      <c r="M17" s="492"/>
      <c r="N17" s="493"/>
      <c r="O17" s="348"/>
      <c r="P17" s="348"/>
      <c r="Q17" s="348"/>
      <c r="R17" s="348"/>
      <c r="S17" s="348"/>
      <c r="T17" s="348"/>
      <c r="U17" s="348"/>
      <c r="V17" s="348"/>
      <c r="W17" s="348"/>
      <c r="X17" s="348"/>
      <c r="Y17" s="255"/>
      <c r="Z17" s="255"/>
      <c r="AA17" s="255"/>
      <c r="AB17" s="255"/>
      <c r="AC17" s="255"/>
      <c r="AD17" s="255"/>
      <c r="AE17" s="255"/>
      <c r="AF17" s="255"/>
      <c r="AG17" s="255"/>
      <c r="AH17" s="256"/>
      <c r="AI17" s="256"/>
      <c r="AJ17" s="256"/>
      <c r="AK17" s="256"/>
      <c r="AL17" s="256"/>
      <c r="AM17" s="256"/>
      <c r="AN17" s="256"/>
      <c r="AO17" s="256"/>
    </row>
    <row r="18" spans="1:41" s="366" customFormat="1" ht="60" customHeight="1">
      <c r="A18" s="363"/>
      <c r="B18" s="494" t="s">
        <v>293</v>
      </c>
      <c r="C18" s="494"/>
      <c r="D18" s="494"/>
      <c r="E18" s="495"/>
      <c r="F18" s="496"/>
      <c r="G18" s="496"/>
      <c r="H18" s="496"/>
      <c r="I18" s="496"/>
      <c r="J18" s="496"/>
      <c r="K18" s="496"/>
      <c r="L18" s="496"/>
      <c r="M18" s="496"/>
      <c r="N18" s="497"/>
      <c r="O18" s="362"/>
      <c r="P18" s="362"/>
      <c r="Q18" s="362"/>
      <c r="R18" s="362"/>
      <c r="S18" s="362"/>
      <c r="T18" s="362"/>
      <c r="U18" s="362"/>
      <c r="V18" s="362"/>
      <c r="W18" s="362"/>
      <c r="X18" s="362"/>
      <c r="Y18" s="364"/>
      <c r="Z18" s="364"/>
      <c r="AA18" s="364"/>
      <c r="AB18" s="364"/>
      <c r="AC18" s="364"/>
      <c r="AD18" s="364"/>
      <c r="AE18" s="364"/>
      <c r="AF18" s="364"/>
      <c r="AG18" s="364"/>
      <c r="AH18" s="365"/>
      <c r="AI18" s="365"/>
      <c r="AJ18" s="365"/>
      <c r="AK18" s="365"/>
      <c r="AL18" s="365"/>
      <c r="AM18" s="365"/>
      <c r="AN18" s="365"/>
      <c r="AO18" s="365"/>
    </row>
    <row r="19" spans="1:41" ht="45" customHeight="1">
      <c r="A19" s="254"/>
      <c r="B19" s="371">
        <v>1</v>
      </c>
      <c r="C19" s="371" t="s">
        <v>156</v>
      </c>
      <c r="D19" s="372" t="s">
        <v>301</v>
      </c>
      <c r="E19" s="376">
        <v>42268</v>
      </c>
      <c r="F19" s="375" t="s">
        <v>152</v>
      </c>
      <c r="G19" s="382" t="s">
        <v>348</v>
      </c>
      <c r="H19" s="376">
        <v>42290</v>
      </c>
      <c r="I19" s="375" t="s">
        <v>152</v>
      </c>
      <c r="J19" s="382" t="s">
        <v>348</v>
      </c>
      <c r="K19" s="375"/>
      <c r="L19" s="375"/>
      <c r="M19" s="487"/>
      <c r="N19" s="48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255"/>
      <c r="Z19" s="255"/>
      <c r="AA19" s="255"/>
      <c r="AB19" s="255"/>
      <c r="AC19" s="255"/>
      <c r="AD19" s="255"/>
      <c r="AE19" s="255"/>
      <c r="AF19" s="255"/>
      <c r="AG19" s="255"/>
      <c r="AH19" s="256"/>
      <c r="AI19" s="256"/>
      <c r="AJ19" s="256"/>
      <c r="AK19" s="256"/>
      <c r="AL19" s="256"/>
      <c r="AM19" s="256"/>
      <c r="AN19" s="256"/>
      <c r="AO19" s="256"/>
    </row>
    <row r="20" spans="1:41" ht="45" customHeight="1">
      <c r="A20" s="254"/>
      <c r="B20" s="371">
        <v>2</v>
      </c>
      <c r="C20" s="371" t="s">
        <v>156</v>
      </c>
      <c r="D20" s="372" t="s">
        <v>302</v>
      </c>
      <c r="E20" s="376">
        <v>42268</v>
      </c>
      <c r="F20" s="375" t="s">
        <v>152</v>
      </c>
      <c r="G20" s="382" t="s">
        <v>348</v>
      </c>
      <c r="H20" s="376">
        <v>42290</v>
      </c>
      <c r="I20" s="375" t="s">
        <v>152</v>
      </c>
      <c r="J20" s="382" t="s">
        <v>348</v>
      </c>
      <c r="K20" s="375"/>
      <c r="L20" s="375"/>
      <c r="M20" s="487"/>
      <c r="N20" s="48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255"/>
      <c r="Z20" s="255"/>
      <c r="AA20" s="255"/>
      <c r="AB20" s="255"/>
      <c r="AC20" s="255"/>
      <c r="AD20" s="255"/>
      <c r="AE20" s="255"/>
      <c r="AF20" s="255"/>
      <c r="AG20" s="255"/>
      <c r="AH20" s="256"/>
      <c r="AI20" s="256"/>
      <c r="AJ20" s="256"/>
      <c r="AK20" s="256"/>
      <c r="AL20" s="256"/>
      <c r="AM20" s="256"/>
      <c r="AN20" s="256"/>
      <c r="AO20" s="256"/>
    </row>
    <row r="21" spans="1:41" ht="45" customHeight="1">
      <c r="A21" s="254"/>
      <c r="B21" s="371">
        <v>3</v>
      </c>
      <c r="C21" s="371" t="s">
        <v>156</v>
      </c>
      <c r="D21" s="372" t="s">
        <v>303</v>
      </c>
      <c r="E21" s="376">
        <v>42268</v>
      </c>
      <c r="F21" s="375" t="s">
        <v>152</v>
      </c>
      <c r="G21" s="382" t="s">
        <v>348</v>
      </c>
      <c r="H21" s="376">
        <v>42290</v>
      </c>
      <c r="I21" s="375" t="s">
        <v>299</v>
      </c>
      <c r="J21" s="382" t="s">
        <v>349</v>
      </c>
      <c r="K21" s="375"/>
      <c r="L21" s="375"/>
      <c r="M21" s="487"/>
      <c r="N21" s="48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255"/>
      <c r="Z21" s="255"/>
      <c r="AA21" s="255"/>
      <c r="AB21" s="255"/>
      <c r="AC21" s="255"/>
      <c r="AD21" s="255"/>
      <c r="AE21" s="255"/>
      <c r="AF21" s="255"/>
      <c r="AG21" s="255"/>
      <c r="AH21" s="256"/>
      <c r="AI21" s="256"/>
      <c r="AJ21" s="256"/>
      <c r="AK21" s="256"/>
      <c r="AL21" s="256"/>
      <c r="AM21" s="256"/>
      <c r="AN21" s="256"/>
      <c r="AO21" s="256"/>
    </row>
    <row r="22" spans="1:41" ht="45" customHeight="1">
      <c r="A22" s="254"/>
      <c r="B22" s="371">
        <v>4</v>
      </c>
      <c r="C22" s="371" t="s">
        <v>156</v>
      </c>
      <c r="D22" s="372" t="s">
        <v>345</v>
      </c>
      <c r="E22" s="376">
        <v>42269</v>
      </c>
      <c r="F22" s="375" t="s">
        <v>299</v>
      </c>
      <c r="G22" s="382" t="s">
        <v>370</v>
      </c>
      <c r="H22" s="376">
        <v>42290</v>
      </c>
      <c r="I22" s="375" t="s">
        <v>152</v>
      </c>
      <c r="J22" s="382" t="s">
        <v>348</v>
      </c>
      <c r="K22" s="375"/>
      <c r="L22" s="375"/>
      <c r="M22" s="487"/>
      <c r="N22" s="488"/>
      <c r="O22" s="348"/>
      <c r="P22" s="348"/>
      <c r="Q22" s="348"/>
      <c r="R22" s="348"/>
      <c r="S22" s="348"/>
      <c r="T22" s="348"/>
      <c r="U22" s="348"/>
      <c r="V22" s="348"/>
      <c r="W22" s="348"/>
      <c r="X22" s="348"/>
      <c r="Y22" s="255"/>
      <c r="Z22" s="255"/>
      <c r="AA22" s="255"/>
      <c r="AB22" s="255"/>
      <c r="AC22" s="255"/>
      <c r="AD22" s="255"/>
      <c r="AE22" s="255"/>
      <c r="AF22" s="255"/>
      <c r="AG22" s="255"/>
      <c r="AH22" s="256"/>
      <c r="AI22" s="256"/>
      <c r="AJ22" s="256"/>
      <c r="AK22" s="256"/>
      <c r="AL22" s="256"/>
      <c r="AM22" s="256"/>
      <c r="AN22" s="256"/>
      <c r="AO22" s="256"/>
    </row>
    <row r="23" spans="1:41" ht="45" customHeight="1">
      <c r="A23" s="254"/>
      <c r="B23" s="371">
        <v>5</v>
      </c>
      <c r="C23" s="371" t="s">
        <v>156</v>
      </c>
      <c r="D23" s="372" t="s">
        <v>355</v>
      </c>
      <c r="E23" s="376" t="s">
        <v>305</v>
      </c>
      <c r="F23" s="375" t="s">
        <v>152</v>
      </c>
      <c r="G23" s="382" t="s">
        <v>348</v>
      </c>
      <c r="H23" s="376">
        <v>42290</v>
      </c>
      <c r="I23" s="375" t="s">
        <v>152</v>
      </c>
      <c r="J23" s="382" t="s">
        <v>348</v>
      </c>
      <c r="K23" s="375"/>
      <c r="L23" s="375"/>
      <c r="M23" s="487"/>
      <c r="N23" s="488"/>
      <c r="O23" s="348"/>
      <c r="P23" s="348"/>
      <c r="Q23" s="348"/>
      <c r="R23" s="348"/>
      <c r="S23" s="348"/>
      <c r="T23" s="348"/>
      <c r="U23" s="348"/>
      <c r="V23" s="348"/>
      <c r="W23" s="348"/>
      <c r="X23" s="348"/>
      <c r="Y23" s="255"/>
      <c r="Z23" s="255"/>
      <c r="AA23" s="255"/>
      <c r="AB23" s="255"/>
      <c r="AC23" s="255"/>
      <c r="AD23" s="255"/>
      <c r="AE23" s="255"/>
      <c r="AF23" s="255"/>
      <c r="AG23" s="255"/>
      <c r="AH23" s="256"/>
      <c r="AI23" s="256"/>
      <c r="AJ23" s="256"/>
      <c r="AK23" s="256"/>
      <c r="AL23" s="256"/>
      <c r="AM23" s="256"/>
      <c r="AN23" s="256"/>
      <c r="AO23" s="256"/>
    </row>
    <row r="24" spans="1:41" ht="60" customHeight="1">
      <c r="A24" s="254"/>
      <c r="B24" s="494" t="s">
        <v>294</v>
      </c>
      <c r="C24" s="494"/>
      <c r="D24" s="494"/>
      <c r="E24" s="495"/>
      <c r="F24" s="496"/>
      <c r="G24" s="496"/>
      <c r="H24" s="496"/>
      <c r="I24" s="496"/>
      <c r="J24" s="496"/>
      <c r="K24" s="496"/>
      <c r="L24" s="496"/>
      <c r="M24" s="496"/>
      <c r="N24" s="497"/>
      <c r="O24" s="348"/>
      <c r="P24" s="348"/>
      <c r="Q24" s="348"/>
      <c r="R24" s="348"/>
      <c r="S24" s="348"/>
      <c r="T24" s="348"/>
      <c r="U24" s="348"/>
      <c r="V24" s="348"/>
      <c r="W24" s="348"/>
      <c r="X24" s="348"/>
      <c r="Y24" s="255"/>
      <c r="Z24" s="255"/>
      <c r="AA24" s="255"/>
      <c r="AB24" s="255"/>
      <c r="AC24" s="255"/>
      <c r="AD24" s="255"/>
      <c r="AE24" s="255"/>
      <c r="AF24" s="255"/>
      <c r="AG24" s="255"/>
      <c r="AH24" s="256"/>
      <c r="AI24" s="256"/>
      <c r="AJ24" s="256"/>
      <c r="AK24" s="256"/>
      <c r="AL24" s="256"/>
      <c r="AM24" s="256"/>
      <c r="AN24" s="256"/>
      <c r="AO24" s="256"/>
    </row>
    <row r="25" spans="1:41" ht="45" customHeight="1">
      <c r="A25" s="254"/>
      <c r="B25" s="371">
        <v>1</v>
      </c>
      <c r="C25" s="371" t="s">
        <v>156</v>
      </c>
      <c r="D25" s="372" t="s">
        <v>301</v>
      </c>
      <c r="E25" s="376">
        <v>42262</v>
      </c>
      <c r="F25" s="375" t="s">
        <v>152</v>
      </c>
      <c r="G25" s="382" t="s">
        <v>348</v>
      </c>
      <c r="H25" s="376">
        <v>42290</v>
      </c>
      <c r="I25" s="375" t="s">
        <v>152</v>
      </c>
      <c r="J25" s="382" t="s">
        <v>348</v>
      </c>
      <c r="K25" s="375"/>
      <c r="L25" s="375"/>
      <c r="M25" s="487"/>
      <c r="N25" s="48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255"/>
      <c r="Z25" s="255"/>
      <c r="AA25" s="255"/>
      <c r="AB25" s="255"/>
      <c r="AC25" s="255"/>
      <c r="AD25" s="255"/>
      <c r="AE25" s="255"/>
      <c r="AF25" s="255"/>
      <c r="AG25" s="255"/>
      <c r="AH25" s="256"/>
      <c r="AI25" s="256"/>
      <c r="AJ25" s="256"/>
      <c r="AK25" s="256"/>
      <c r="AL25" s="256"/>
      <c r="AM25" s="256"/>
      <c r="AN25" s="256"/>
      <c r="AO25" s="256"/>
    </row>
    <row r="26" spans="1:41" ht="45" customHeight="1">
      <c r="A26" s="254"/>
      <c r="B26" s="371">
        <v>2</v>
      </c>
      <c r="C26" s="371" t="s">
        <v>156</v>
      </c>
      <c r="D26" s="372" t="s">
        <v>302</v>
      </c>
      <c r="E26" s="376">
        <v>42262</v>
      </c>
      <c r="F26" s="375" t="s">
        <v>152</v>
      </c>
      <c r="G26" s="382" t="s">
        <v>348</v>
      </c>
      <c r="H26" s="376">
        <v>42290</v>
      </c>
      <c r="I26" s="375" t="s">
        <v>152</v>
      </c>
      <c r="J26" s="382" t="s">
        <v>348</v>
      </c>
      <c r="K26" s="375"/>
      <c r="L26" s="375"/>
      <c r="M26" s="487"/>
      <c r="N26" s="48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255"/>
      <c r="Z26" s="255"/>
      <c r="AA26" s="255"/>
      <c r="AB26" s="255"/>
      <c r="AC26" s="255"/>
      <c r="AD26" s="255"/>
      <c r="AE26" s="255"/>
      <c r="AF26" s="255"/>
      <c r="AG26" s="255"/>
      <c r="AH26" s="256"/>
      <c r="AI26" s="256"/>
      <c r="AJ26" s="256"/>
      <c r="AK26" s="256"/>
      <c r="AL26" s="256"/>
      <c r="AM26" s="256"/>
      <c r="AN26" s="256"/>
      <c r="AO26" s="256"/>
    </row>
    <row r="27" spans="1:41" ht="45" customHeight="1">
      <c r="A27" s="254"/>
      <c r="B27" s="371">
        <v>3</v>
      </c>
      <c r="C27" s="371" t="s">
        <v>156</v>
      </c>
      <c r="D27" s="372" t="s">
        <v>303</v>
      </c>
      <c r="E27" s="376">
        <v>42262</v>
      </c>
      <c r="F27" s="375" t="s">
        <v>152</v>
      </c>
      <c r="G27" s="382" t="s">
        <v>348</v>
      </c>
      <c r="H27" s="376">
        <v>42290</v>
      </c>
      <c r="I27" s="375" t="s">
        <v>152</v>
      </c>
      <c r="J27" s="382" t="s">
        <v>348</v>
      </c>
      <c r="K27" s="375"/>
      <c r="L27" s="375"/>
      <c r="M27" s="487"/>
      <c r="N27" s="48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255"/>
      <c r="Z27" s="255"/>
      <c r="AA27" s="255"/>
      <c r="AB27" s="255"/>
      <c r="AC27" s="255"/>
      <c r="AD27" s="255"/>
      <c r="AE27" s="255"/>
      <c r="AF27" s="255"/>
      <c r="AG27" s="255"/>
      <c r="AH27" s="256"/>
      <c r="AI27" s="256"/>
      <c r="AJ27" s="256"/>
      <c r="AK27" s="256"/>
      <c r="AL27" s="256"/>
      <c r="AM27" s="256"/>
      <c r="AN27" s="256"/>
      <c r="AO27" s="256"/>
    </row>
    <row r="28" spans="1:41" ht="45" customHeight="1">
      <c r="A28" s="254"/>
      <c r="B28" s="371">
        <v>4</v>
      </c>
      <c r="C28" s="371" t="s">
        <v>156</v>
      </c>
      <c r="D28" s="372" t="s">
        <v>345</v>
      </c>
      <c r="E28" s="376">
        <v>42262</v>
      </c>
      <c r="F28" s="375" t="s">
        <v>152</v>
      </c>
      <c r="G28" s="382" t="s">
        <v>348</v>
      </c>
      <c r="H28" s="376">
        <v>42290</v>
      </c>
      <c r="I28" s="375" t="s">
        <v>152</v>
      </c>
      <c r="J28" s="382" t="s">
        <v>348</v>
      </c>
      <c r="K28" s="375"/>
      <c r="L28" s="375"/>
      <c r="M28" s="487"/>
      <c r="N28" s="488"/>
      <c r="O28" s="348"/>
      <c r="P28" s="348"/>
      <c r="Q28" s="348"/>
      <c r="R28" s="348"/>
      <c r="S28" s="348"/>
      <c r="T28" s="348"/>
      <c r="U28" s="348"/>
      <c r="V28" s="348"/>
      <c r="W28" s="348"/>
      <c r="X28" s="348"/>
      <c r="Y28" s="255"/>
      <c r="Z28" s="255"/>
      <c r="AA28" s="255"/>
      <c r="AB28" s="255"/>
      <c r="AC28" s="255"/>
      <c r="AD28" s="255"/>
      <c r="AE28" s="255"/>
      <c r="AF28" s="255"/>
      <c r="AG28" s="255"/>
      <c r="AH28" s="256"/>
      <c r="AI28" s="256"/>
      <c r="AJ28" s="256"/>
      <c r="AK28" s="256"/>
      <c r="AL28" s="256"/>
      <c r="AM28" s="256"/>
      <c r="AN28" s="256"/>
      <c r="AO28" s="256"/>
    </row>
    <row r="29" spans="1:41" ht="45" customHeight="1">
      <c r="A29" s="254"/>
      <c r="B29" s="371">
        <v>5</v>
      </c>
      <c r="C29" s="371" t="s">
        <v>156</v>
      </c>
      <c r="D29" s="372" t="s">
        <v>355</v>
      </c>
      <c r="E29" s="376">
        <v>42262</v>
      </c>
      <c r="F29" s="375" t="s">
        <v>299</v>
      </c>
      <c r="G29" s="382" t="s">
        <v>371</v>
      </c>
      <c r="H29" s="376">
        <v>42290</v>
      </c>
      <c r="I29" s="375" t="s">
        <v>299</v>
      </c>
      <c r="J29" s="382" t="s">
        <v>350</v>
      </c>
      <c r="K29" s="375"/>
      <c r="L29" s="375"/>
      <c r="M29" s="487"/>
      <c r="N29" s="488"/>
      <c r="O29" s="348"/>
      <c r="P29" s="348"/>
      <c r="Q29" s="348"/>
      <c r="R29" s="348"/>
      <c r="S29" s="348"/>
      <c r="T29" s="348"/>
      <c r="U29" s="348"/>
      <c r="V29" s="348"/>
      <c r="W29" s="348"/>
      <c r="X29" s="348"/>
      <c r="Y29" s="255"/>
      <c r="Z29" s="255"/>
      <c r="AA29" s="255"/>
      <c r="AB29" s="255"/>
      <c r="AC29" s="255"/>
      <c r="AD29" s="255"/>
      <c r="AE29" s="255"/>
      <c r="AF29" s="255"/>
      <c r="AG29" s="255"/>
      <c r="AH29" s="256"/>
      <c r="AI29" s="256"/>
      <c r="AJ29" s="256"/>
      <c r="AK29" s="256"/>
      <c r="AL29" s="256"/>
      <c r="AM29" s="256"/>
      <c r="AN29" s="256"/>
      <c r="AO29" s="256"/>
    </row>
    <row r="30" spans="1:41" ht="60" customHeight="1">
      <c r="A30" s="254"/>
      <c r="B30" s="494" t="s">
        <v>338</v>
      </c>
      <c r="C30" s="494"/>
      <c r="D30" s="494"/>
      <c r="E30" s="495"/>
      <c r="F30" s="496"/>
      <c r="G30" s="496"/>
      <c r="H30" s="496"/>
      <c r="I30" s="496"/>
      <c r="J30" s="496"/>
      <c r="K30" s="496"/>
      <c r="L30" s="496"/>
      <c r="M30" s="496"/>
      <c r="N30" s="497"/>
      <c r="O30" s="348"/>
      <c r="P30" s="348"/>
      <c r="Q30" s="348"/>
      <c r="R30" s="348"/>
      <c r="S30" s="348"/>
      <c r="T30" s="348"/>
      <c r="U30" s="348"/>
      <c r="V30" s="348"/>
      <c r="W30" s="348"/>
      <c r="X30" s="348"/>
      <c r="Y30" s="255"/>
      <c r="Z30" s="255"/>
      <c r="AA30" s="255"/>
      <c r="AB30" s="255"/>
      <c r="AC30" s="255"/>
      <c r="AD30" s="255"/>
      <c r="AE30" s="255"/>
      <c r="AF30" s="255"/>
      <c r="AG30" s="255"/>
      <c r="AH30" s="256"/>
      <c r="AI30" s="256"/>
      <c r="AJ30" s="256"/>
      <c r="AK30" s="256"/>
      <c r="AL30" s="256"/>
      <c r="AM30" s="256"/>
      <c r="AN30" s="256"/>
      <c r="AO30" s="256"/>
    </row>
    <row r="31" spans="1:41" ht="45" customHeight="1">
      <c r="A31" s="254"/>
      <c r="B31" s="371">
        <v>1</v>
      </c>
      <c r="C31" s="371" t="s">
        <v>156</v>
      </c>
      <c r="D31" s="372" t="s">
        <v>301</v>
      </c>
      <c r="E31" s="376">
        <v>42265</v>
      </c>
      <c r="F31" s="375" t="s">
        <v>152</v>
      </c>
      <c r="G31" s="382" t="s">
        <v>348</v>
      </c>
      <c r="H31" s="376">
        <v>42290</v>
      </c>
      <c r="I31" s="375" t="s">
        <v>152</v>
      </c>
      <c r="J31" s="382" t="s">
        <v>348</v>
      </c>
      <c r="K31" s="375"/>
      <c r="L31" s="375"/>
      <c r="M31" s="487"/>
      <c r="N31" s="488"/>
      <c r="O31" s="348"/>
      <c r="P31" s="348"/>
      <c r="Q31" s="348"/>
      <c r="R31" s="348"/>
      <c r="S31" s="348"/>
      <c r="T31" s="348"/>
      <c r="U31" s="348"/>
      <c r="V31" s="348"/>
      <c r="W31" s="348"/>
      <c r="X31" s="348"/>
      <c r="Y31" s="255"/>
      <c r="Z31" s="255"/>
      <c r="AA31" s="255"/>
      <c r="AB31" s="255"/>
      <c r="AC31" s="255"/>
      <c r="AD31" s="255"/>
      <c r="AE31" s="255"/>
      <c r="AF31" s="255"/>
      <c r="AG31" s="255"/>
      <c r="AH31" s="256"/>
      <c r="AI31" s="256"/>
      <c r="AJ31" s="256"/>
      <c r="AK31" s="256"/>
      <c r="AL31" s="256"/>
      <c r="AM31" s="256"/>
      <c r="AN31" s="256"/>
      <c r="AO31" s="256"/>
    </row>
    <row r="32" spans="1:41" ht="45" customHeight="1">
      <c r="A32" s="254"/>
      <c r="B32" s="371">
        <v>2</v>
      </c>
      <c r="C32" s="371" t="s">
        <v>156</v>
      </c>
      <c r="D32" s="372" t="s">
        <v>302</v>
      </c>
      <c r="E32" s="376">
        <v>42265</v>
      </c>
      <c r="F32" s="375" t="s">
        <v>152</v>
      </c>
      <c r="G32" s="382" t="s">
        <v>348</v>
      </c>
      <c r="H32" s="376">
        <v>42290</v>
      </c>
      <c r="I32" s="375" t="s">
        <v>152</v>
      </c>
      <c r="J32" s="382" t="s">
        <v>348</v>
      </c>
      <c r="K32" s="375"/>
      <c r="L32" s="375"/>
      <c r="M32" s="487"/>
      <c r="N32" s="48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255"/>
      <c r="Z32" s="255"/>
      <c r="AA32" s="255"/>
      <c r="AB32" s="255"/>
      <c r="AC32" s="255"/>
      <c r="AD32" s="255"/>
      <c r="AE32" s="255"/>
      <c r="AF32" s="255"/>
      <c r="AG32" s="255"/>
      <c r="AH32" s="256"/>
      <c r="AI32" s="256"/>
      <c r="AJ32" s="256"/>
      <c r="AK32" s="256"/>
      <c r="AL32" s="256"/>
      <c r="AM32" s="256"/>
      <c r="AN32" s="256"/>
      <c r="AO32" s="256"/>
    </row>
    <row r="33" spans="1:41" ht="45" customHeight="1">
      <c r="A33" s="254"/>
      <c r="B33" s="371">
        <v>3</v>
      </c>
      <c r="C33" s="371" t="s">
        <v>156</v>
      </c>
      <c r="D33" s="372" t="s">
        <v>303</v>
      </c>
      <c r="E33" s="376">
        <v>42265</v>
      </c>
      <c r="F33" s="375" t="s">
        <v>152</v>
      </c>
      <c r="G33" s="382" t="s">
        <v>348</v>
      </c>
      <c r="H33" s="376">
        <v>42290</v>
      </c>
      <c r="I33" s="375" t="s">
        <v>152</v>
      </c>
      <c r="J33" s="382" t="s">
        <v>348</v>
      </c>
      <c r="K33" s="375"/>
      <c r="L33" s="375"/>
      <c r="M33" s="487"/>
      <c r="N33" s="48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255"/>
      <c r="Z33" s="255"/>
      <c r="AA33" s="255"/>
      <c r="AB33" s="255"/>
      <c r="AC33" s="255"/>
      <c r="AD33" s="255"/>
      <c r="AE33" s="255"/>
      <c r="AF33" s="255"/>
      <c r="AG33" s="255"/>
      <c r="AH33" s="256"/>
      <c r="AI33" s="256"/>
      <c r="AJ33" s="256"/>
      <c r="AK33" s="256"/>
      <c r="AL33" s="256"/>
      <c r="AM33" s="256"/>
      <c r="AN33" s="256"/>
      <c r="AO33" s="256"/>
    </row>
    <row r="34" spans="1:41" ht="45" customHeight="1">
      <c r="A34" s="254"/>
      <c r="B34" s="371">
        <v>4</v>
      </c>
      <c r="C34" s="371" t="s">
        <v>156</v>
      </c>
      <c r="D34" s="372" t="s">
        <v>345</v>
      </c>
      <c r="E34" s="376">
        <v>42265</v>
      </c>
      <c r="F34" s="375" t="s">
        <v>152</v>
      </c>
      <c r="G34" s="382" t="s">
        <v>348</v>
      </c>
      <c r="H34" s="376">
        <v>42290</v>
      </c>
      <c r="I34" s="375" t="s">
        <v>152</v>
      </c>
      <c r="J34" s="382" t="s">
        <v>348</v>
      </c>
      <c r="K34" s="375"/>
      <c r="L34" s="375"/>
      <c r="M34" s="487"/>
      <c r="N34" s="48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255"/>
      <c r="Z34" s="255"/>
      <c r="AA34" s="255"/>
      <c r="AB34" s="255"/>
      <c r="AC34" s="255"/>
      <c r="AD34" s="255"/>
      <c r="AE34" s="255"/>
      <c r="AF34" s="255"/>
      <c r="AG34" s="255"/>
      <c r="AH34" s="256"/>
      <c r="AI34" s="256"/>
      <c r="AJ34" s="256"/>
      <c r="AK34" s="256"/>
      <c r="AL34" s="256"/>
      <c r="AM34" s="256"/>
      <c r="AN34" s="256"/>
      <c r="AO34" s="256"/>
    </row>
    <row r="35" spans="1:41" ht="45" customHeight="1">
      <c r="A35" s="262"/>
      <c r="B35" s="371">
        <v>5</v>
      </c>
      <c r="C35" s="371" t="s">
        <v>156</v>
      </c>
      <c r="D35" s="372" t="s">
        <v>304</v>
      </c>
      <c r="E35" s="376">
        <v>42265</v>
      </c>
      <c r="F35" s="375" t="s">
        <v>299</v>
      </c>
      <c r="G35" s="382" t="s">
        <v>371</v>
      </c>
      <c r="H35" s="376">
        <v>42290</v>
      </c>
      <c r="I35" s="375" t="s">
        <v>152</v>
      </c>
      <c r="J35" s="382" t="s">
        <v>348</v>
      </c>
      <c r="K35" s="375"/>
      <c r="L35" s="375"/>
      <c r="M35" s="487"/>
      <c r="N35" s="48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255"/>
      <c r="Z35" s="255"/>
      <c r="AA35" s="255"/>
      <c r="AB35" s="255"/>
      <c r="AC35" s="255"/>
      <c r="AD35" s="255"/>
      <c r="AE35" s="255"/>
      <c r="AF35" s="255"/>
      <c r="AG35" s="255"/>
      <c r="AH35" s="255"/>
      <c r="AI35" s="255"/>
      <c r="AJ35" s="255"/>
      <c r="AK35" s="255"/>
      <c r="AL35" s="255"/>
      <c r="AM35" s="255"/>
      <c r="AN35" s="255"/>
      <c r="AO35" s="255"/>
    </row>
    <row r="36" spans="1:41" ht="60" customHeight="1">
      <c r="A36" s="260"/>
      <c r="B36" s="494" t="s">
        <v>295</v>
      </c>
      <c r="C36" s="494"/>
      <c r="D36" s="494"/>
      <c r="E36" s="495"/>
      <c r="F36" s="496"/>
      <c r="G36" s="496"/>
      <c r="H36" s="496"/>
      <c r="I36" s="496"/>
      <c r="J36" s="496"/>
      <c r="K36" s="496"/>
      <c r="L36" s="496"/>
      <c r="M36" s="496"/>
      <c r="N36" s="497"/>
      <c r="O36" s="348"/>
      <c r="P36" s="348"/>
      <c r="Q36" s="348"/>
      <c r="R36" s="348"/>
      <c r="S36" s="348"/>
      <c r="T36" s="348"/>
      <c r="U36" s="348"/>
      <c r="V36" s="348"/>
      <c r="W36" s="348"/>
      <c r="X36" s="348"/>
      <c r="Y36" s="260"/>
      <c r="Z36" s="260"/>
      <c r="AA36" s="260"/>
      <c r="AB36" s="260"/>
      <c r="AC36" s="260"/>
      <c r="AD36" s="260"/>
      <c r="AE36" s="260"/>
      <c r="AF36" s="260"/>
      <c r="AG36" s="260"/>
      <c r="AH36" s="260"/>
      <c r="AI36" s="260"/>
      <c r="AJ36" s="260"/>
      <c r="AK36" s="260"/>
      <c r="AL36" s="260"/>
      <c r="AM36" s="260"/>
      <c r="AN36" s="260"/>
      <c r="AO36" s="260"/>
    </row>
    <row r="37" spans="1:41" ht="45" customHeight="1">
      <c r="A37" s="260"/>
      <c r="B37" s="371">
        <v>1</v>
      </c>
      <c r="C37" s="371" t="s">
        <v>156</v>
      </c>
      <c r="D37" s="372" t="s">
        <v>301</v>
      </c>
      <c r="E37" s="376">
        <v>42263</v>
      </c>
      <c r="F37" s="375" t="s">
        <v>152</v>
      </c>
      <c r="G37" s="382" t="s">
        <v>348</v>
      </c>
      <c r="H37" s="376">
        <v>42291</v>
      </c>
      <c r="I37" s="375" t="s">
        <v>152</v>
      </c>
      <c r="J37" s="382" t="s">
        <v>348</v>
      </c>
      <c r="K37" s="375"/>
      <c r="L37" s="375"/>
      <c r="M37" s="487"/>
      <c r="N37" s="488"/>
      <c r="O37" s="348"/>
      <c r="P37" s="348"/>
      <c r="Q37" s="348"/>
      <c r="R37" s="348"/>
      <c r="S37" s="348"/>
      <c r="T37" s="348"/>
      <c r="U37" s="348"/>
      <c r="V37" s="348"/>
      <c r="W37" s="348"/>
      <c r="X37" s="348"/>
      <c r="Y37" s="260"/>
      <c r="Z37" s="260"/>
      <c r="AA37" s="260"/>
      <c r="AB37" s="260"/>
      <c r="AC37" s="260"/>
      <c r="AD37" s="260"/>
      <c r="AE37" s="260"/>
      <c r="AF37" s="260"/>
      <c r="AG37" s="260"/>
      <c r="AH37" s="260"/>
      <c r="AI37" s="260"/>
      <c r="AJ37" s="260"/>
      <c r="AK37" s="260"/>
      <c r="AL37" s="260"/>
      <c r="AM37" s="260"/>
      <c r="AN37" s="260"/>
      <c r="AO37" s="260"/>
    </row>
    <row r="38" spans="1:41" ht="45" customHeight="1">
      <c r="A38" s="260"/>
      <c r="B38" s="371">
        <v>2</v>
      </c>
      <c r="C38" s="371" t="s">
        <v>156</v>
      </c>
      <c r="D38" s="372" t="s">
        <v>302</v>
      </c>
      <c r="E38" s="376">
        <v>42263</v>
      </c>
      <c r="F38" s="375" t="s">
        <v>152</v>
      </c>
      <c r="G38" s="382" t="s">
        <v>348</v>
      </c>
      <c r="H38" s="376">
        <v>42291</v>
      </c>
      <c r="I38" s="375" t="s">
        <v>152</v>
      </c>
      <c r="J38" s="382" t="s">
        <v>348</v>
      </c>
      <c r="K38" s="375"/>
      <c r="L38" s="375"/>
      <c r="M38" s="487"/>
      <c r="N38" s="488"/>
      <c r="O38" s="348"/>
      <c r="P38" s="348"/>
      <c r="Q38" s="348"/>
      <c r="R38" s="348"/>
      <c r="S38" s="348"/>
      <c r="T38" s="348"/>
      <c r="U38" s="348"/>
      <c r="V38" s="348"/>
      <c r="W38" s="348"/>
      <c r="X38" s="348"/>
      <c r="Y38" s="260"/>
      <c r="Z38" s="260"/>
      <c r="AA38" s="260"/>
      <c r="AB38" s="260"/>
      <c r="AC38" s="260"/>
      <c r="AD38" s="260"/>
      <c r="AE38" s="260"/>
      <c r="AF38" s="260"/>
      <c r="AG38" s="260"/>
      <c r="AH38" s="260"/>
      <c r="AI38" s="260"/>
      <c r="AJ38" s="260"/>
      <c r="AK38" s="260"/>
      <c r="AL38" s="260"/>
      <c r="AM38" s="260"/>
      <c r="AN38" s="260"/>
      <c r="AO38" s="260"/>
    </row>
    <row r="39" spans="1:41" ht="45" customHeight="1">
      <c r="A39" s="260"/>
      <c r="B39" s="371">
        <v>3</v>
      </c>
      <c r="C39" s="371" t="s">
        <v>156</v>
      </c>
      <c r="D39" s="372" t="s">
        <v>303</v>
      </c>
      <c r="E39" s="376">
        <v>42263</v>
      </c>
      <c r="F39" s="375" t="s">
        <v>152</v>
      </c>
      <c r="G39" s="382" t="s">
        <v>348</v>
      </c>
      <c r="H39" s="376">
        <v>42291</v>
      </c>
      <c r="I39" s="375" t="s">
        <v>152</v>
      </c>
      <c r="J39" s="382" t="s">
        <v>348</v>
      </c>
      <c r="K39" s="375"/>
      <c r="L39" s="375"/>
      <c r="M39" s="487"/>
      <c r="N39" s="488"/>
      <c r="O39" s="348"/>
      <c r="P39" s="348"/>
      <c r="Q39" s="348"/>
      <c r="R39" s="348"/>
      <c r="S39" s="348"/>
      <c r="T39" s="348"/>
      <c r="U39" s="348"/>
      <c r="V39" s="348"/>
      <c r="W39" s="348"/>
      <c r="X39" s="348"/>
      <c r="Y39" s="260"/>
      <c r="Z39" s="260"/>
      <c r="AA39" s="260"/>
      <c r="AB39" s="260"/>
      <c r="AC39" s="260"/>
      <c r="AD39" s="260"/>
      <c r="AE39" s="260"/>
      <c r="AF39" s="260"/>
      <c r="AG39" s="260"/>
      <c r="AH39" s="260"/>
      <c r="AI39" s="260"/>
      <c r="AJ39" s="260"/>
      <c r="AK39" s="260"/>
      <c r="AL39" s="260"/>
      <c r="AM39" s="260"/>
      <c r="AN39" s="260"/>
      <c r="AO39" s="260"/>
    </row>
    <row r="40" spans="1:41" ht="45" customHeight="1">
      <c r="A40" s="260"/>
      <c r="B40" s="371">
        <v>4</v>
      </c>
      <c r="C40" s="371" t="s">
        <v>156</v>
      </c>
      <c r="D40" s="372" t="s">
        <v>345</v>
      </c>
      <c r="E40" s="376">
        <v>42264</v>
      </c>
      <c r="F40" s="375" t="s">
        <v>300</v>
      </c>
      <c r="G40" s="382" t="s">
        <v>353</v>
      </c>
      <c r="H40" s="376">
        <v>42291</v>
      </c>
      <c r="I40" s="375" t="s">
        <v>300</v>
      </c>
      <c r="J40" s="382" t="s">
        <v>353</v>
      </c>
      <c r="K40" s="375"/>
      <c r="L40" s="375"/>
      <c r="M40" s="487"/>
      <c r="N40" s="48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260"/>
      <c r="Z40" s="260"/>
      <c r="AA40" s="260"/>
      <c r="AB40" s="260"/>
      <c r="AC40" s="260"/>
      <c r="AD40" s="260"/>
      <c r="AE40" s="260"/>
      <c r="AF40" s="260"/>
      <c r="AG40" s="260"/>
      <c r="AH40" s="260"/>
      <c r="AI40" s="260"/>
      <c r="AJ40" s="260"/>
      <c r="AK40" s="260"/>
      <c r="AL40" s="260"/>
      <c r="AM40" s="260"/>
      <c r="AN40" s="260"/>
      <c r="AO40" s="260"/>
    </row>
    <row r="41" spans="1:41" ht="45" customHeight="1">
      <c r="A41" s="260"/>
      <c r="B41" s="371">
        <v>5</v>
      </c>
      <c r="C41" s="371" t="s">
        <v>156</v>
      </c>
      <c r="D41" s="372" t="s">
        <v>355</v>
      </c>
      <c r="E41" s="376">
        <v>42264</v>
      </c>
      <c r="F41" s="375" t="s">
        <v>299</v>
      </c>
      <c r="G41" s="382" t="s">
        <v>372</v>
      </c>
      <c r="H41" s="376">
        <v>42291</v>
      </c>
      <c r="I41" s="375" t="s">
        <v>299</v>
      </c>
      <c r="J41" s="382" t="s">
        <v>351</v>
      </c>
      <c r="K41" s="375"/>
      <c r="L41" s="375"/>
      <c r="M41" s="487"/>
      <c r="N41" s="48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260"/>
      <c r="Z41" s="260"/>
      <c r="AA41" s="260"/>
      <c r="AB41" s="260"/>
      <c r="AC41" s="260"/>
      <c r="AD41" s="260"/>
      <c r="AE41" s="260"/>
      <c r="AF41" s="260"/>
      <c r="AG41" s="260"/>
      <c r="AH41" s="260"/>
      <c r="AI41" s="260"/>
      <c r="AJ41" s="260"/>
      <c r="AK41" s="260"/>
      <c r="AL41" s="260"/>
      <c r="AM41" s="260"/>
      <c r="AN41" s="260"/>
      <c r="AO41" s="260"/>
    </row>
    <row r="42" spans="1:41" ht="60" customHeight="1">
      <c r="A42" s="260"/>
      <c r="B42" s="494" t="s">
        <v>296</v>
      </c>
      <c r="C42" s="494"/>
      <c r="D42" s="494"/>
      <c r="E42" s="495"/>
      <c r="F42" s="496"/>
      <c r="G42" s="496"/>
      <c r="H42" s="496"/>
      <c r="I42" s="496"/>
      <c r="J42" s="496"/>
      <c r="K42" s="496"/>
      <c r="L42" s="496"/>
      <c r="M42" s="496"/>
      <c r="N42" s="497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</row>
    <row r="43" spans="1:41" ht="45" customHeight="1">
      <c r="A43" s="260"/>
      <c r="B43" s="371">
        <v>1</v>
      </c>
      <c r="C43" s="371" t="s">
        <v>156</v>
      </c>
      <c r="D43" s="372" t="s">
        <v>301</v>
      </c>
      <c r="E43" s="376">
        <v>42272</v>
      </c>
      <c r="F43" s="375" t="s">
        <v>152</v>
      </c>
      <c r="G43" s="382" t="s">
        <v>348</v>
      </c>
      <c r="H43" s="376">
        <v>42291</v>
      </c>
      <c r="I43" s="375" t="s">
        <v>152</v>
      </c>
      <c r="J43" s="382" t="s">
        <v>348</v>
      </c>
      <c r="K43" s="375"/>
      <c r="L43" s="375"/>
      <c r="M43" s="487"/>
      <c r="N43" s="488"/>
      <c r="O43" s="348"/>
      <c r="P43" s="348"/>
      <c r="Q43" s="348"/>
      <c r="R43" s="348"/>
      <c r="S43" s="348"/>
      <c r="T43" s="348"/>
      <c r="U43" s="348"/>
      <c r="V43" s="348"/>
      <c r="W43" s="348"/>
      <c r="X43" s="348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</row>
    <row r="44" spans="1:41" ht="45" customHeight="1">
      <c r="A44" s="260"/>
      <c r="B44" s="371">
        <v>2</v>
      </c>
      <c r="C44" s="371" t="s">
        <v>156</v>
      </c>
      <c r="D44" s="372" t="s">
        <v>302</v>
      </c>
      <c r="E44" s="376">
        <v>42272</v>
      </c>
      <c r="F44" s="375" t="s">
        <v>152</v>
      </c>
      <c r="G44" s="382" t="s">
        <v>348</v>
      </c>
      <c r="H44" s="376">
        <v>42291</v>
      </c>
      <c r="I44" s="375" t="s">
        <v>152</v>
      </c>
      <c r="J44" s="382" t="s">
        <v>348</v>
      </c>
      <c r="K44" s="375"/>
      <c r="L44" s="375"/>
      <c r="M44" s="487"/>
      <c r="N44" s="48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</row>
    <row r="45" spans="1:41" ht="45" customHeight="1">
      <c r="A45" s="260"/>
      <c r="B45" s="371">
        <v>3</v>
      </c>
      <c r="C45" s="371" t="s">
        <v>156</v>
      </c>
      <c r="D45" s="372" t="s">
        <v>303</v>
      </c>
      <c r="E45" s="376">
        <v>42273</v>
      </c>
      <c r="F45" s="375" t="s">
        <v>152</v>
      </c>
      <c r="G45" s="382" t="s">
        <v>348</v>
      </c>
      <c r="H45" s="376">
        <v>42291</v>
      </c>
      <c r="I45" s="375" t="s">
        <v>152</v>
      </c>
      <c r="J45" s="382" t="s">
        <v>348</v>
      </c>
      <c r="K45" s="375"/>
      <c r="L45" s="375"/>
      <c r="M45" s="487"/>
      <c r="N45" s="488"/>
      <c r="O45" s="348"/>
      <c r="P45" s="348"/>
      <c r="Q45" s="348"/>
      <c r="R45" s="348"/>
      <c r="S45" s="348"/>
      <c r="T45" s="348"/>
      <c r="U45" s="348"/>
      <c r="V45" s="348"/>
      <c r="W45" s="348"/>
      <c r="X45" s="348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</row>
    <row r="46" spans="1:41" ht="45" customHeight="1">
      <c r="A46" s="260"/>
      <c r="B46" s="371">
        <v>4</v>
      </c>
      <c r="C46" s="371" t="s">
        <v>156</v>
      </c>
      <c r="D46" s="372" t="s">
        <v>345</v>
      </c>
      <c r="E46" s="376">
        <v>42273</v>
      </c>
      <c r="F46" s="375" t="s">
        <v>152</v>
      </c>
      <c r="G46" s="382" t="s">
        <v>348</v>
      </c>
      <c r="H46" s="376">
        <v>42291</v>
      </c>
      <c r="I46" s="375" t="s">
        <v>152</v>
      </c>
      <c r="J46" s="382" t="s">
        <v>348</v>
      </c>
      <c r="K46" s="375"/>
      <c r="L46" s="375"/>
      <c r="M46" s="487"/>
      <c r="N46" s="48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260"/>
      <c r="Z46" s="260"/>
      <c r="AA46" s="260"/>
      <c r="AB46" s="260"/>
      <c r="AC46" s="260"/>
      <c r="AD46" s="260"/>
      <c r="AE46" s="260"/>
      <c r="AF46" s="260"/>
      <c r="AG46" s="260"/>
      <c r="AH46" s="260"/>
      <c r="AI46" s="260"/>
      <c r="AJ46" s="260"/>
      <c r="AK46" s="260"/>
      <c r="AL46" s="260"/>
      <c r="AM46" s="260"/>
      <c r="AN46" s="260"/>
      <c r="AO46" s="260"/>
    </row>
    <row r="47" spans="1:41" ht="45" customHeight="1">
      <c r="A47" s="260"/>
      <c r="B47" s="371">
        <v>5</v>
      </c>
      <c r="C47" s="371" t="s">
        <v>156</v>
      </c>
      <c r="D47" s="372" t="s">
        <v>355</v>
      </c>
      <c r="E47" s="376">
        <v>42274</v>
      </c>
      <c r="F47" s="375" t="s">
        <v>299</v>
      </c>
      <c r="G47" s="382" t="s">
        <v>352</v>
      </c>
      <c r="H47" s="376">
        <v>42291</v>
      </c>
      <c r="I47" s="375" t="s">
        <v>299</v>
      </c>
      <c r="J47" s="382" t="s">
        <v>352</v>
      </c>
      <c r="K47" s="375"/>
      <c r="L47" s="375"/>
      <c r="M47" s="487"/>
      <c r="N47" s="48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260"/>
      <c r="Z47" s="260"/>
      <c r="AA47" s="260"/>
      <c r="AB47" s="260"/>
      <c r="AC47" s="260"/>
      <c r="AD47" s="260"/>
      <c r="AE47" s="260"/>
      <c r="AF47" s="260"/>
      <c r="AG47" s="260"/>
      <c r="AH47" s="260"/>
      <c r="AI47" s="260"/>
      <c r="AJ47" s="260"/>
      <c r="AK47" s="260"/>
      <c r="AL47" s="260"/>
      <c r="AM47" s="260"/>
      <c r="AN47" s="260"/>
      <c r="AO47" s="260"/>
    </row>
    <row r="48" spans="1:41" ht="60" customHeight="1">
      <c r="B48" s="494" t="s">
        <v>337</v>
      </c>
      <c r="C48" s="494"/>
      <c r="D48" s="494"/>
      <c r="E48" s="495"/>
      <c r="F48" s="496"/>
      <c r="G48" s="496"/>
      <c r="H48" s="496"/>
      <c r="I48" s="496"/>
      <c r="J48" s="496"/>
      <c r="K48" s="496"/>
      <c r="L48" s="496"/>
      <c r="M48" s="496"/>
      <c r="N48" s="497"/>
      <c r="O48" s="348"/>
      <c r="P48" s="348"/>
      <c r="Q48" s="348"/>
      <c r="R48" s="348"/>
      <c r="S48" s="348"/>
      <c r="T48" s="348"/>
      <c r="U48" s="348"/>
      <c r="V48" s="348"/>
      <c r="W48" s="348"/>
      <c r="X48" s="348"/>
    </row>
    <row r="49" spans="2:24" ht="45" customHeight="1">
      <c r="B49" s="371">
        <v>1</v>
      </c>
      <c r="C49" s="371" t="s">
        <v>156</v>
      </c>
      <c r="D49" s="372" t="s">
        <v>301</v>
      </c>
      <c r="E49" s="376">
        <v>42275</v>
      </c>
      <c r="F49" s="375" t="s">
        <v>152</v>
      </c>
      <c r="G49" s="382" t="s">
        <v>348</v>
      </c>
      <c r="H49" s="376">
        <v>42291</v>
      </c>
      <c r="I49" s="375" t="s">
        <v>152</v>
      </c>
      <c r="J49" s="382" t="s">
        <v>348</v>
      </c>
      <c r="K49" s="375"/>
      <c r="L49" s="375"/>
      <c r="M49" s="487"/>
      <c r="N49" s="488"/>
      <c r="O49" s="348"/>
      <c r="P49" s="348"/>
      <c r="Q49" s="348"/>
      <c r="R49" s="348"/>
      <c r="S49" s="348"/>
      <c r="T49" s="348"/>
      <c r="U49" s="348"/>
      <c r="V49" s="348"/>
      <c r="W49" s="348"/>
      <c r="X49" s="348"/>
    </row>
    <row r="50" spans="2:24" ht="45" customHeight="1">
      <c r="B50" s="371">
        <v>2</v>
      </c>
      <c r="C50" s="371" t="s">
        <v>156</v>
      </c>
      <c r="D50" s="372" t="s">
        <v>302</v>
      </c>
      <c r="E50" s="376">
        <v>42275</v>
      </c>
      <c r="F50" s="375" t="s">
        <v>152</v>
      </c>
      <c r="G50" s="382" t="s">
        <v>348</v>
      </c>
      <c r="H50" s="376">
        <v>42291</v>
      </c>
      <c r="I50" s="375" t="s">
        <v>152</v>
      </c>
      <c r="J50" s="382" t="s">
        <v>348</v>
      </c>
      <c r="K50" s="375"/>
      <c r="L50" s="375"/>
      <c r="M50" s="487"/>
      <c r="N50" s="488"/>
      <c r="O50" s="348"/>
      <c r="P50" s="348"/>
      <c r="Q50" s="348"/>
      <c r="R50" s="348"/>
      <c r="S50" s="348"/>
      <c r="T50" s="348"/>
      <c r="U50" s="348"/>
      <c r="V50" s="348"/>
      <c r="W50" s="348"/>
      <c r="X50" s="348"/>
    </row>
    <row r="51" spans="2:24" ht="45" customHeight="1">
      <c r="B51" s="371">
        <v>3</v>
      </c>
      <c r="C51" s="371" t="s">
        <v>156</v>
      </c>
      <c r="D51" s="372" t="s">
        <v>303</v>
      </c>
      <c r="E51" s="376">
        <v>42275</v>
      </c>
      <c r="F51" s="375" t="s">
        <v>152</v>
      </c>
      <c r="G51" s="382" t="s">
        <v>348</v>
      </c>
      <c r="H51" s="376">
        <v>42291</v>
      </c>
      <c r="I51" s="375" t="s">
        <v>152</v>
      </c>
      <c r="J51" s="382" t="s">
        <v>348</v>
      </c>
      <c r="K51" s="375"/>
      <c r="L51" s="375"/>
      <c r="M51" s="487"/>
      <c r="N51" s="488"/>
      <c r="O51" s="348"/>
      <c r="P51" s="348"/>
      <c r="Q51" s="348"/>
      <c r="R51" s="348"/>
      <c r="S51" s="348"/>
      <c r="T51" s="348"/>
      <c r="U51" s="348"/>
      <c r="V51" s="348"/>
      <c r="W51" s="348"/>
      <c r="X51" s="348"/>
    </row>
    <row r="52" spans="2:24" ht="45" customHeight="1">
      <c r="B52" s="371">
        <v>4</v>
      </c>
      <c r="C52" s="371" t="s">
        <v>156</v>
      </c>
      <c r="D52" s="372" t="s">
        <v>345</v>
      </c>
      <c r="E52" s="376">
        <v>42275</v>
      </c>
      <c r="F52" s="375" t="s">
        <v>299</v>
      </c>
      <c r="G52" s="382" t="s">
        <v>362</v>
      </c>
      <c r="H52" s="376">
        <v>42291</v>
      </c>
      <c r="I52" s="375" t="s">
        <v>152</v>
      </c>
      <c r="J52" s="382" t="s">
        <v>348</v>
      </c>
      <c r="K52" s="375"/>
      <c r="L52" s="375"/>
      <c r="M52" s="487"/>
      <c r="N52" s="488"/>
      <c r="O52" s="348"/>
      <c r="P52" s="348"/>
      <c r="Q52" s="348"/>
      <c r="R52" s="348"/>
      <c r="S52" s="348"/>
      <c r="T52" s="348"/>
      <c r="U52" s="348"/>
      <c r="V52" s="348"/>
      <c r="W52" s="348"/>
      <c r="X52" s="348"/>
    </row>
    <row r="53" spans="2:24" ht="45" customHeight="1">
      <c r="B53" s="371">
        <v>5</v>
      </c>
      <c r="C53" s="371" t="s">
        <v>156</v>
      </c>
      <c r="D53" s="372" t="s">
        <v>355</v>
      </c>
      <c r="E53" s="376">
        <v>42275</v>
      </c>
      <c r="F53" s="375" t="s">
        <v>300</v>
      </c>
      <c r="G53" s="382" t="s">
        <v>364</v>
      </c>
      <c r="H53" s="376">
        <v>42291</v>
      </c>
      <c r="I53" s="375" t="s">
        <v>300</v>
      </c>
      <c r="J53" s="382" t="s">
        <v>364</v>
      </c>
      <c r="K53" s="375"/>
      <c r="L53" s="375"/>
      <c r="M53" s="487"/>
      <c r="N53" s="488"/>
      <c r="O53" s="348"/>
      <c r="P53" s="348"/>
      <c r="Q53" s="348"/>
      <c r="R53" s="348"/>
      <c r="S53" s="348"/>
      <c r="T53" s="348"/>
      <c r="U53" s="348"/>
      <c r="V53" s="348"/>
      <c r="W53" s="348"/>
      <c r="X53" s="348"/>
    </row>
    <row r="54" spans="2:24" ht="60" customHeight="1">
      <c r="B54" s="494" t="s">
        <v>336</v>
      </c>
      <c r="C54" s="494"/>
      <c r="D54" s="494"/>
      <c r="E54" s="495"/>
      <c r="F54" s="496"/>
      <c r="G54" s="496"/>
      <c r="H54" s="496"/>
      <c r="I54" s="496"/>
      <c r="J54" s="496"/>
      <c r="K54" s="496"/>
      <c r="L54" s="496"/>
      <c r="M54" s="496"/>
      <c r="N54" s="497"/>
      <c r="O54" s="348"/>
      <c r="P54" s="348"/>
      <c r="Q54" s="348"/>
      <c r="R54" s="348"/>
      <c r="S54" s="348"/>
      <c r="T54" s="348"/>
      <c r="U54" s="348"/>
      <c r="V54" s="348"/>
      <c r="W54" s="348"/>
      <c r="X54" s="348"/>
    </row>
    <row r="55" spans="2:24" ht="45" customHeight="1">
      <c r="B55" s="371">
        <v>1</v>
      </c>
      <c r="C55" s="371" t="s">
        <v>156</v>
      </c>
      <c r="D55" s="372" t="s">
        <v>301</v>
      </c>
      <c r="E55" s="376">
        <v>42276</v>
      </c>
      <c r="F55" s="375" t="s">
        <v>152</v>
      </c>
      <c r="G55" s="382" t="s">
        <v>348</v>
      </c>
      <c r="H55" s="376">
        <v>42291</v>
      </c>
      <c r="I55" s="375" t="s">
        <v>152</v>
      </c>
      <c r="J55" s="382" t="s">
        <v>348</v>
      </c>
      <c r="K55" s="375"/>
      <c r="L55" s="375"/>
      <c r="M55" s="487"/>
      <c r="N55" s="488"/>
      <c r="O55" s="348"/>
      <c r="P55" s="348"/>
      <c r="Q55" s="348"/>
      <c r="R55" s="348"/>
      <c r="S55" s="348"/>
      <c r="T55" s="348"/>
      <c r="U55" s="348"/>
      <c r="V55" s="348"/>
      <c r="W55" s="348"/>
      <c r="X55" s="348"/>
    </row>
    <row r="56" spans="2:24" ht="45" customHeight="1">
      <c r="B56" s="371">
        <v>2</v>
      </c>
      <c r="C56" s="371" t="s">
        <v>156</v>
      </c>
      <c r="D56" s="372" t="s">
        <v>302</v>
      </c>
      <c r="E56" s="376">
        <v>42276</v>
      </c>
      <c r="F56" s="375" t="s">
        <v>152</v>
      </c>
      <c r="G56" s="382" t="s">
        <v>348</v>
      </c>
      <c r="H56" s="376">
        <v>42291</v>
      </c>
      <c r="I56" s="375" t="s">
        <v>152</v>
      </c>
      <c r="J56" s="382" t="s">
        <v>348</v>
      </c>
      <c r="K56" s="375"/>
      <c r="L56" s="375"/>
      <c r="M56" s="487"/>
      <c r="N56" s="488"/>
      <c r="O56" s="348"/>
      <c r="P56" s="348"/>
      <c r="Q56" s="348"/>
      <c r="R56" s="348"/>
      <c r="S56" s="348"/>
      <c r="T56" s="348"/>
      <c r="U56" s="348"/>
      <c r="V56" s="348"/>
      <c r="W56" s="348"/>
      <c r="X56" s="348"/>
    </row>
    <row r="57" spans="2:24" ht="45" customHeight="1">
      <c r="B57" s="371">
        <v>3</v>
      </c>
      <c r="C57" s="371" t="s">
        <v>156</v>
      </c>
      <c r="D57" s="372" t="s">
        <v>303</v>
      </c>
      <c r="E57" s="376">
        <v>42276</v>
      </c>
      <c r="F57" s="375" t="s">
        <v>152</v>
      </c>
      <c r="G57" s="382" t="s">
        <v>348</v>
      </c>
      <c r="H57" s="376">
        <v>42291</v>
      </c>
      <c r="I57" s="375" t="s">
        <v>152</v>
      </c>
      <c r="J57" s="382" t="s">
        <v>348</v>
      </c>
      <c r="K57" s="375"/>
      <c r="L57" s="375"/>
      <c r="M57" s="487"/>
      <c r="N57" s="488"/>
      <c r="O57" s="348"/>
      <c r="P57" s="348"/>
      <c r="Q57" s="348"/>
      <c r="R57" s="348"/>
      <c r="S57" s="348"/>
      <c r="T57" s="348"/>
      <c r="U57" s="348"/>
      <c r="V57" s="348"/>
      <c r="W57" s="348"/>
      <c r="X57" s="348"/>
    </row>
    <row r="58" spans="2:24" ht="45" customHeight="1">
      <c r="B58" s="371">
        <v>4</v>
      </c>
      <c r="C58" s="371" t="s">
        <v>156</v>
      </c>
      <c r="D58" s="372" t="s">
        <v>345</v>
      </c>
      <c r="E58" s="376">
        <v>42276</v>
      </c>
      <c r="F58" s="375" t="s">
        <v>299</v>
      </c>
      <c r="G58" s="382" t="s">
        <v>362</v>
      </c>
      <c r="H58" s="376">
        <v>42291</v>
      </c>
      <c r="I58" s="375" t="s">
        <v>152</v>
      </c>
      <c r="J58" s="382" t="s">
        <v>348</v>
      </c>
      <c r="K58" s="375"/>
      <c r="L58" s="375"/>
      <c r="M58" s="487"/>
      <c r="N58" s="488"/>
      <c r="O58" s="348"/>
      <c r="P58" s="348"/>
      <c r="Q58" s="348"/>
      <c r="R58" s="348"/>
      <c r="S58" s="348"/>
      <c r="T58" s="348"/>
      <c r="U58" s="348"/>
      <c r="V58" s="348"/>
      <c r="W58" s="348"/>
      <c r="X58" s="348"/>
    </row>
    <row r="59" spans="2:24" ht="45" customHeight="1">
      <c r="B59" s="371">
        <v>5</v>
      </c>
      <c r="C59" s="371" t="s">
        <v>156</v>
      </c>
      <c r="D59" s="372" t="s">
        <v>355</v>
      </c>
      <c r="E59" s="376">
        <v>42276</v>
      </c>
      <c r="F59" s="375" t="s">
        <v>300</v>
      </c>
      <c r="G59" s="382" t="s">
        <v>364</v>
      </c>
      <c r="H59" s="376">
        <v>42291</v>
      </c>
      <c r="I59" s="375" t="s">
        <v>300</v>
      </c>
      <c r="J59" s="382" t="s">
        <v>364</v>
      </c>
      <c r="K59" s="375"/>
      <c r="L59" s="375"/>
      <c r="M59" s="487"/>
      <c r="N59" s="488"/>
      <c r="O59" s="348"/>
      <c r="P59" s="348"/>
      <c r="Q59" s="348"/>
      <c r="R59" s="348"/>
      <c r="S59" s="348"/>
      <c r="T59" s="348"/>
      <c r="U59" s="348"/>
      <c r="V59" s="348"/>
      <c r="W59" s="348"/>
      <c r="X59" s="348"/>
    </row>
    <row r="60" spans="2:24" ht="20.100000000000001" customHeight="1">
      <c r="B60" s="498" t="s">
        <v>297</v>
      </c>
      <c r="C60" s="498"/>
      <c r="D60" s="498"/>
      <c r="E60" s="498"/>
      <c r="F60" s="498"/>
      <c r="G60" s="498"/>
      <c r="H60" s="498"/>
      <c r="I60" s="498"/>
      <c r="J60" s="498"/>
      <c r="K60" s="498"/>
      <c r="L60" s="498"/>
      <c r="M60" s="498"/>
      <c r="N60" s="498"/>
      <c r="O60" s="348"/>
      <c r="P60" s="348"/>
      <c r="Q60" s="348"/>
      <c r="R60" s="348"/>
      <c r="S60" s="348"/>
      <c r="T60" s="348"/>
      <c r="U60" s="348"/>
      <c r="V60" s="348"/>
      <c r="W60" s="348"/>
      <c r="X60" s="348"/>
    </row>
    <row r="61" spans="2:24" ht="60" customHeight="1">
      <c r="B61" s="494" t="s">
        <v>316</v>
      </c>
      <c r="C61" s="494"/>
      <c r="D61" s="494"/>
      <c r="E61" s="495"/>
      <c r="F61" s="496"/>
      <c r="G61" s="496"/>
      <c r="H61" s="496"/>
      <c r="I61" s="496"/>
      <c r="J61" s="496"/>
      <c r="K61" s="496"/>
      <c r="L61" s="496"/>
      <c r="M61" s="496"/>
      <c r="N61" s="497"/>
      <c r="O61" s="348"/>
      <c r="P61" s="348"/>
      <c r="Q61" s="348"/>
      <c r="R61" s="348"/>
      <c r="S61" s="348"/>
      <c r="T61" s="348"/>
      <c r="U61" s="348"/>
      <c r="V61" s="348"/>
      <c r="W61" s="348"/>
      <c r="X61" s="348"/>
    </row>
    <row r="62" spans="2:24" ht="45" customHeight="1">
      <c r="B62" s="371">
        <v>1</v>
      </c>
      <c r="C62" s="371" t="s">
        <v>156</v>
      </c>
      <c r="D62" s="372" t="s">
        <v>301</v>
      </c>
      <c r="E62" s="375" t="s">
        <v>346</v>
      </c>
      <c r="F62" s="375" t="s">
        <v>300</v>
      </c>
      <c r="G62" s="372" t="s">
        <v>347</v>
      </c>
      <c r="H62" s="376">
        <v>42292</v>
      </c>
      <c r="I62" s="375" t="s">
        <v>152</v>
      </c>
      <c r="J62" s="382" t="s">
        <v>348</v>
      </c>
      <c r="K62" s="375"/>
      <c r="L62" s="375"/>
      <c r="M62" s="487"/>
      <c r="N62" s="488"/>
      <c r="O62" s="348"/>
      <c r="P62" s="348"/>
      <c r="Q62" s="348"/>
      <c r="R62" s="348"/>
      <c r="S62" s="348"/>
      <c r="T62" s="348"/>
      <c r="U62" s="348"/>
      <c r="V62" s="348"/>
      <c r="W62" s="348"/>
      <c r="X62" s="348"/>
    </row>
    <row r="63" spans="2:24" ht="45" customHeight="1">
      <c r="B63" s="371">
        <v>2</v>
      </c>
      <c r="C63" s="371" t="s">
        <v>156</v>
      </c>
      <c r="D63" s="372" t="s">
        <v>302</v>
      </c>
      <c r="E63" s="375" t="s">
        <v>346</v>
      </c>
      <c r="F63" s="375" t="s">
        <v>300</v>
      </c>
      <c r="G63" s="372" t="s">
        <v>347</v>
      </c>
      <c r="H63" s="376">
        <v>42292</v>
      </c>
      <c r="I63" s="375" t="s">
        <v>152</v>
      </c>
      <c r="J63" s="382" t="s">
        <v>348</v>
      </c>
      <c r="K63" s="375"/>
      <c r="L63" s="375"/>
      <c r="M63" s="487"/>
      <c r="N63" s="488"/>
      <c r="O63" s="348"/>
      <c r="P63" s="348"/>
      <c r="Q63" s="348"/>
      <c r="R63" s="348"/>
      <c r="S63" s="348"/>
      <c r="T63" s="348"/>
      <c r="U63" s="348"/>
      <c r="V63" s="348"/>
      <c r="W63" s="348"/>
      <c r="X63" s="348"/>
    </row>
    <row r="64" spans="2:24" ht="45" customHeight="1">
      <c r="B64" s="371">
        <v>3</v>
      </c>
      <c r="C64" s="371" t="s">
        <v>156</v>
      </c>
      <c r="D64" s="372" t="s">
        <v>303</v>
      </c>
      <c r="E64" s="375" t="s">
        <v>346</v>
      </c>
      <c r="F64" s="375" t="s">
        <v>300</v>
      </c>
      <c r="G64" s="372" t="s">
        <v>347</v>
      </c>
      <c r="H64" s="376">
        <v>42292</v>
      </c>
      <c r="I64" s="375" t="s">
        <v>152</v>
      </c>
      <c r="J64" s="382" t="s">
        <v>348</v>
      </c>
      <c r="K64" s="375"/>
      <c r="L64" s="375"/>
      <c r="M64" s="487"/>
      <c r="N64" s="488"/>
      <c r="O64" s="348"/>
      <c r="P64" s="348"/>
      <c r="Q64" s="348"/>
      <c r="R64" s="348"/>
      <c r="S64" s="348"/>
      <c r="T64" s="348"/>
      <c r="U64" s="348"/>
      <c r="V64" s="348"/>
      <c r="W64" s="348"/>
      <c r="X64" s="348"/>
    </row>
    <row r="65" spans="2:24" ht="45" customHeight="1">
      <c r="B65" s="371">
        <v>4</v>
      </c>
      <c r="C65" s="371" t="s">
        <v>156</v>
      </c>
      <c r="D65" s="372" t="s">
        <v>345</v>
      </c>
      <c r="E65" s="375" t="s">
        <v>346</v>
      </c>
      <c r="F65" s="375" t="s">
        <v>300</v>
      </c>
      <c r="G65" s="372" t="s">
        <v>347</v>
      </c>
      <c r="H65" s="376">
        <v>42292</v>
      </c>
      <c r="I65" s="375" t="s">
        <v>299</v>
      </c>
      <c r="J65" s="382" t="s">
        <v>369</v>
      </c>
      <c r="K65" s="375"/>
      <c r="L65" s="375"/>
      <c r="M65" s="487"/>
      <c r="N65" s="488"/>
      <c r="O65" s="348"/>
      <c r="P65" s="348"/>
      <c r="Q65" s="348"/>
      <c r="R65" s="348"/>
      <c r="S65" s="348"/>
      <c r="T65" s="348"/>
      <c r="U65" s="348"/>
      <c r="V65" s="348"/>
      <c r="W65" s="348"/>
      <c r="X65" s="348"/>
    </row>
    <row r="66" spans="2:24" ht="45" customHeight="1">
      <c r="B66" s="371">
        <v>5</v>
      </c>
      <c r="C66" s="371" t="s">
        <v>156</v>
      </c>
      <c r="D66" s="372" t="s">
        <v>355</v>
      </c>
      <c r="E66" s="375" t="s">
        <v>346</v>
      </c>
      <c r="F66" s="375" t="s">
        <v>300</v>
      </c>
      <c r="G66" s="372" t="s">
        <v>347</v>
      </c>
      <c r="H66" s="376">
        <v>42292</v>
      </c>
      <c r="I66" s="375" t="s">
        <v>152</v>
      </c>
      <c r="J66" s="382" t="s">
        <v>348</v>
      </c>
      <c r="K66" s="375"/>
      <c r="L66" s="375"/>
      <c r="M66" s="487"/>
      <c r="N66" s="488"/>
      <c r="O66" s="348"/>
      <c r="P66" s="348"/>
      <c r="Q66" s="348"/>
      <c r="R66" s="348"/>
      <c r="S66" s="348"/>
      <c r="T66" s="348"/>
      <c r="U66" s="348"/>
      <c r="V66" s="348"/>
      <c r="W66" s="348"/>
      <c r="X66" s="348"/>
    </row>
    <row r="67" spans="2:24" ht="60" customHeight="1">
      <c r="B67" s="494" t="s">
        <v>315</v>
      </c>
      <c r="C67" s="494"/>
      <c r="D67" s="494"/>
      <c r="E67" s="495"/>
      <c r="F67" s="496"/>
      <c r="G67" s="496"/>
      <c r="H67" s="496"/>
      <c r="I67" s="496"/>
      <c r="J67" s="496"/>
      <c r="K67" s="496"/>
      <c r="L67" s="496"/>
      <c r="M67" s="496"/>
      <c r="N67" s="497"/>
      <c r="O67" s="348"/>
      <c r="P67" s="348"/>
      <c r="Q67" s="348"/>
      <c r="R67" s="348"/>
      <c r="S67" s="348"/>
      <c r="T67" s="348"/>
      <c r="U67" s="348"/>
      <c r="V67" s="348"/>
      <c r="W67" s="348"/>
      <c r="X67" s="348"/>
    </row>
    <row r="68" spans="2:24" ht="45" customHeight="1">
      <c r="B68" s="371">
        <v>1</v>
      </c>
      <c r="C68" s="371" t="s">
        <v>156</v>
      </c>
      <c r="D68" s="372" t="s">
        <v>301</v>
      </c>
      <c r="E68" s="375" t="s">
        <v>346</v>
      </c>
      <c r="F68" s="375" t="s">
        <v>300</v>
      </c>
      <c r="G68" s="372" t="s">
        <v>347</v>
      </c>
      <c r="H68" s="376">
        <v>42292</v>
      </c>
      <c r="I68" s="375" t="s">
        <v>152</v>
      </c>
      <c r="J68" s="382" t="s">
        <v>348</v>
      </c>
      <c r="K68" s="375"/>
      <c r="L68" s="375"/>
      <c r="M68" s="487"/>
      <c r="N68" s="488"/>
      <c r="O68" s="348"/>
      <c r="P68" s="348"/>
      <c r="Q68" s="348"/>
      <c r="R68" s="348"/>
      <c r="S68" s="348"/>
      <c r="T68" s="348"/>
      <c r="U68" s="348"/>
      <c r="V68" s="348"/>
      <c r="W68" s="348"/>
      <c r="X68" s="348"/>
    </row>
    <row r="69" spans="2:24" ht="45" customHeight="1">
      <c r="B69" s="371">
        <v>2</v>
      </c>
      <c r="C69" s="371" t="s">
        <v>156</v>
      </c>
      <c r="D69" s="372" t="s">
        <v>302</v>
      </c>
      <c r="E69" s="375" t="s">
        <v>346</v>
      </c>
      <c r="F69" s="375" t="s">
        <v>300</v>
      </c>
      <c r="G69" s="372" t="s">
        <v>347</v>
      </c>
      <c r="H69" s="376">
        <v>42292</v>
      </c>
      <c r="I69" s="375" t="s">
        <v>152</v>
      </c>
      <c r="J69" s="382" t="s">
        <v>348</v>
      </c>
      <c r="K69" s="375"/>
      <c r="L69" s="375"/>
      <c r="M69" s="487"/>
      <c r="N69" s="488"/>
      <c r="O69" s="348"/>
      <c r="P69" s="348"/>
      <c r="Q69" s="348"/>
      <c r="R69" s="348"/>
      <c r="S69" s="348"/>
      <c r="T69" s="348"/>
      <c r="U69" s="348"/>
      <c r="V69" s="348"/>
      <c r="W69" s="348"/>
      <c r="X69" s="348"/>
    </row>
    <row r="70" spans="2:24" ht="45" customHeight="1">
      <c r="B70" s="371">
        <v>3</v>
      </c>
      <c r="C70" s="371" t="s">
        <v>156</v>
      </c>
      <c r="D70" s="372" t="s">
        <v>303</v>
      </c>
      <c r="E70" s="375" t="s">
        <v>346</v>
      </c>
      <c r="F70" s="375" t="s">
        <v>300</v>
      </c>
      <c r="G70" s="372" t="s">
        <v>347</v>
      </c>
      <c r="H70" s="376">
        <v>42292</v>
      </c>
      <c r="I70" s="375" t="s">
        <v>152</v>
      </c>
      <c r="J70" s="382" t="s">
        <v>348</v>
      </c>
      <c r="K70" s="375"/>
      <c r="L70" s="375"/>
      <c r="M70" s="487"/>
      <c r="N70" s="488"/>
      <c r="O70" s="348"/>
      <c r="P70" s="348"/>
      <c r="Q70" s="348"/>
      <c r="R70" s="348"/>
      <c r="S70" s="348"/>
      <c r="T70" s="348"/>
      <c r="U70" s="348"/>
      <c r="V70" s="348"/>
      <c r="W70" s="348"/>
      <c r="X70" s="348"/>
    </row>
    <row r="71" spans="2:24" ht="45" customHeight="1">
      <c r="B71" s="371">
        <v>4</v>
      </c>
      <c r="C71" s="371" t="s">
        <v>156</v>
      </c>
      <c r="D71" s="372" t="s">
        <v>345</v>
      </c>
      <c r="E71" s="375" t="s">
        <v>346</v>
      </c>
      <c r="F71" s="375" t="s">
        <v>300</v>
      </c>
      <c r="G71" s="372" t="s">
        <v>347</v>
      </c>
      <c r="H71" s="376">
        <v>42292</v>
      </c>
      <c r="I71" s="375" t="s">
        <v>152</v>
      </c>
      <c r="J71" s="382" t="s">
        <v>348</v>
      </c>
      <c r="K71" s="375"/>
      <c r="L71" s="375"/>
      <c r="M71" s="487"/>
      <c r="N71" s="488"/>
      <c r="O71" s="348"/>
      <c r="P71" s="348"/>
      <c r="Q71" s="348"/>
      <c r="R71" s="348"/>
      <c r="S71" s="348"/>
      <c r="T71" s="348"/>
      <c r="U71" s="348"/>
      <c r="V71" s="348"/>
      <c r="W71" s="348"/>
      <c r="X71" s="348"/>
    </row>
    <row r="72" spans="2:24" ht="45" customHeight="1">
      <c r="B72" s="371">
        <v>5</v>
      </c>
      <c r="C72" s="371" t="s">
        <v>156</v>
      </c>
      <c r="D72" s="372" t="s">
        <v>355</v>
      </c>
      <c r="E72" s="375" t="s">
        <v>346</v>
      </c>
      <c r="F72" s="375" t="s">
        <v>300</v>
      </c>
      <c r="G72" s="372" t="s">
        <v>347</v>
      </c>
      <c r="H72" s="376">
        <v>42292</v>
      </c>
      <c r="I72" s="375" t="s">
        <v>299</v>
      </c>
      <c r="J72" s="382" t="s">
        <v>354</v>
      </c>
      <c r="K72" s="375"/>
      <c r="L72" s="375"/>
      <c r="M72" s="487"/>
      <c r="N72" s="488"/>
      <c r="O72" s="348"/>
      <c r="P72" s="348"/>
      <c r="Q72" s="348"/>
      <c r="R72" s="348"/>
      <c r="S72" s="348"/>
      <c r="T72" s="348"/>
      <c r="U72" s="348"/>
      <c r="V72" s="348"/>
      <c r="W72" s="348"/>
      <c r="X72" s="348"/>
    </row>
    <row r="73" spans="2:24" ht="60" customHeight="1">
      <c r="B73" s="494" t="s">
        <v>314</v>
      </c>
      <c r="C73" s="494"/>
      <c r="D73" s="494"/>
      <c r="E73" s="495"/>
      <c r="F73" s="496"/>
      <c r="G73" s="496"/>
      <c r="H73" s="496"/>
      <c r="I73" s="496"/>
      <c r="J73" s="496"/>
      <c r="K73" s="496"/>
      <c r="L73" s="496"/>
      <c r="M73" s="496"/>
      <c r="N73" s="497"/>
      <c r="O73" s="348"/>
      <c r="P73" s="348"/>
      <c r="Q73" s="348"/>
      <c r="R73" s="348"/>
      <c r="S73" s="348"/>
      <c r="T73" s="348"/>
      <c r="U73" s="348"/>
      <c r="V73" s="348"/>
      <c r="W73" s="348"/>
      <c r="X73" s="348"/>
    </row>
    <row r="74" spans="2:24" ht="45" customHeight="1">
      <c r="B74" s="371">
        <v>1</v>
      </c>
      <c r="C74" s="371" t="s">
        <v>156</v>
      </c>
      <c r="D74" s="372" t="s">
        <v>301</v>
      </c>
      <c r="E74" s="376">
        <v>42275</v>
      </c>
      <c r="F74" s="375" t="s">
        <v>300</v>
      </c>
      <c r="G74" s="372" t="s">
        <v>347</v>
      </c>
      <c r="H74" s="376">
        <v>42292</v>
      </c>
      <c r="I74" s="375" t="s">
        <v>152</v>
      </c>
      <c r="J74" s="382" t="s">
        <v>348</v>
      </c>
      <c r="K74" s="375"/>
      <c r="L74" s="375"/>
      <c r="M74" s="487"/>
      <c r="N74" s="488"/>
      <c r="O74" s="348"/>
      <c r="P74" s="348"/>
      <c r="Q74" s="348"/>
      <c r="R74" s="348"/>
      <c r="S74" s="348"/>
      <c r="T74" s="348"/>
      <c r="U74" s="348"/>
      <c r="V74" s="348"/>
      <c r="W74" s="348"/>
      <c r="X74" s="348"/>
    </row>
    <row r="75" spans="2:24" ht="45" customHeight="1">
      <c r="B75" s="371">
        <v>2</v>
      </c>
      <c r="C75" s="371" t="s">
        <v>156</v>
      </c>
      <c r="D75" s="372" t="s">
        <v>302</v>
      </c>
      <c r="E75" s="376">
        <v>42275</v>
      </c>
      <c r="F75" s="375" t="s">
        <v>300</v>
      </c>
      <c r="G75" s="372" t="s">
        <v>347</v>
      </c>
      <c r="H75" s="376">
        <v>42292</v>
      </c>
      <c r="I75" s="375" t="s">
        <v>152</v>
      </c>
      <c r="J75" s="382" t="s">
        <v>348</v>
      </c>
      <c r="K75" s="375"/>
      <c r="L75" s="375"/>
      <c r="M75" s="487"/>
      <c r="N75" s="488"/>
      <c r="O75" s="348"/>
      <c r="P75" s="348"/>
      <c r="Q75" s="348"/>
      <c r="R75" s="348"/>
      <c r="S75" s="348"/>
      <c r="T75" s="348"/>
      <c r="U75" s="348"/>
      <c r="V75" s="348"/>
      <c r="W75" s="348"/>
      <c r="X75" s="348"/>
    </row>
    <row r="76" spans="2:24" ht="45" customHeight="1">
      <c r="B76" s="371">
        <v>3</v>
      </c>
      <c r="C76" s="371" t="s">
        <v>156</v>
      </c>
      <c r="D76" s="372" t="s">
        <v>303</v>
      </c>
      <c r="E76" s="376">
        <v>42275</v>
      </c>
      <c r="F76" s="375" t="s">
        <v>300</v>
      </c>
      <c r="G76" s="372" t="s">
        <v>347</v>
      </c>
      <c r="H76" s="376">
        <v>42292</v>
      </c>
      <c r="I76" s="375" t="s">
        <v>152</v>
      </c>
      <c r="J76" s="382" t="s">
        <v>348</v>
      </c>
      <c r="K76" s="375"/>
      <c r="L76" s="375"/>
      <c r="M76" s="487"/>
      <c r="N76" s="488"/>
      <c r="O76" s="348"/>
      <c r="P76" s="348"/>
      <c r="Q76" s="348"/>
      <c r="R76" s="348"/>
      <c r="S76" s="348"/>
      <c r="T76" s="348"/>
      <c r="U76" s="348"/>
      <c r="V76" s="348"/>
      <c r="W76" s="348"/>
      <c r="X76" s="348"/>
    </row>
    <row r="77" spans="2:24" ht="45" customHeight="1">
      <c r="B77" s="371">
        <v>4</v>
      </c>
      <c r="C77" s="371" t="s">
        <v>156</v>
      </c>
      <c r="D77" s="372" t="s">
        <v>345</v>
      </c>
      <c r="E77" s="376">
        <v>42275</v>
      </c>
      <c r="F77" s="375" t="s">
        <v>300</v>
      </c>
      <c r="G77" s="372" t="s">
        <v>347</v>
      </c>
      <c r="H77" s="376">
        <v>42292</v>
      </c>
      <c r="I77" s="375" t="s">
        <v>152</v>
      </c>
      <c r="J77" s="382" t="s">
        <v>348</v>
      </c>
      <c r="K77" s="375"/>
      <c r="L77" s="375"/>
      <c r="M77" s="487"/>
      <c r="N77" s="488"/>
      <c r="O77" s="348"/>
      <c r="P77" s="348"/>
      <c r="Q77" s="348"/>
      <c r="R77" s="348"/>
      <c r="S77" s="348"/>
      <c r="T77" s="348"/>
      <c r="U77" s="348"/>
      <c r="V77" s="348"/>
      <c r="W77" s="348"/>
      <c r="X77" s="348"/>
    </row>
    <row r="78" spans="2:24" ht="45" customHeight="1">
      <c r="B78" s="371">
        <v>5</v>
      </c>
      <c r="C78" s="371" t="s">
        <v>156</v>
      </c>
      <c r="D78" s="372" t="s">
        <v>355</v>
      </c>
      <c r="E78" s="376">
        <v>42275</v>
      </c>
      <c r="F78" s="375" t="s">
        <v>300</v>
      </c>
      <c r="G78" s="372" t="s">
        <v>347</v>
      </c>
      <c r="H78" s="376">
        <v>42292</v>
      </c>
      <c r="I78" s="375" t="s">
        <v>299</v>
      </c>
      <c r="J78" s="382" t="s">
        <v>354</v>
      </c>
      <c r="K78" s="375"/>
      <c r="L78" s="375"/>
      <c r="M78" s="487"/>
      <c r="N78" s="488"/>
      <c r="O78" s="348"/>
      <c r="P78" s="348"/>
      <c r="Q78" s="348"/>
      <c r="R78" s="348"/>
      <c r="S78" s="348"/>
      <c r="T78" s="348"/>
      <c r="U78" s="348"/>
      <c r="V78" s="348"/>
      <c r="W78" s="348"/>
      <c r="X78" s="348"/>
    </row>
    <row r="79" spans="2:24" ht="60" customHeight="1">
      <c r="B79" s="494" t="s">
        <v>313</v>
      </c>
      <c r="C79" s="494"/>
      <c r="D79" s="494"/>
      <c r="E79" s="495"/>
      <c r="F79" s="496"/>
      <c r="G79" s="496"/>
      <c r="H79" s="496"/>
      <c r="I79" s="496"/>
      <c r="J79" s="496"/>
      <c r="K79" s="496"/>
      <c r="L79" s="496"/>
      <c r="M79" s="496"/>
      <c r="N79" s="497"/>
      <c r="O79" s="348"/>
      <c r="P79" s="348"/>
      <c r="Q79" s="348"/>
      <c r="R79" s="348"/>
      <c r="S79" s="348"/>
      <c r="T79" s="348"/>
      <c r="U79" s="348"/>
      <c r="V79" s="348"/>
      <c r="W79" s="348"/>
      <c r="X79" s="348"/>
    </row>
    <row r="80" spans="2:24" ht="45" customHeight="1">
      <c r="B80" s="371">
        <v>1</v>
      </c>
      <c r="C80" s="371" t="s">
        <v>156</v>
      </c>
      <c r="D80" s="372" t="s">
        <v>301</v>
      </c>
      <c r="E80" s="375" t="s">
        <v>346</v>
      </c>
      <c r="F80" s="375" t="s">
        <v>300</v>
      </c>
      <c r="G80" s="372" t="s">
        <v>347</v>
      </c>
      <c r="H80" s="376">
        <v>42292</v>
      </c>
      <c r="I80" s="375" t="s">
        <v>152</v>
      </c>
      <c r="J80" s="382" t="s">
        <v>348</v>
      </c>
      <c r="K80" s="375"/>
      <c r="L80" s="375"/>
      <c r="M80" s="487"/>
      <c r="N80" s="488"/>
      <c r="O80" s="348"/>
      <c r="P80" s="348"/>
      <c r="Q80" s="348"/>
      <c r="R80" s="348"/>
      <c r="S80" s="348"/>
      <c r="T80" s="348"/>
      <c r="U80" s="348"/>
      <c r="V80" s="348"/>
      <c r="W80" s="348"/>
      <c r="X80" s="348"/>
    </row>
    <row r="81" spans="2:24" ht="45" customHeight="1">
      <c r="B81" s="371">
        <v>2</v>
      </c>
      <c r="C81" s="371" t="s">
        <v>156</v>
      </c>
      <c r="D81" s="372" t="s">
        <v>302</v>
      </c>
      <c r="E81" s="375" t="s">
        <v>346</v>
      </c>
      <c r="F81" s="375" t="s">
        <v>300</v>
      </c>
      <c r="G81" s="372" t="s">
        <v>347</v>
      </c>
      <c r="H81" s="376">
        <v>42292</v>
      </c>
      <c r="I81" s="375" t="s">
        <v>152</v>
      </c>
      <c r="J81" s="382" t="s">
        <v>348</v>
      </c>
      <c r="K81" s="375"/>
      <c r="L81" s="375"/>
      <c r="M81" s="487"/>
      <c r="N81" s="488"/>
      <c r="O81" s="348"/>
      <c r="P81" s="348"/>
      <c r="Q81" s="348"/>
      <c r="R81" s="348"/>
      <c r="S81" s="348"/>
      <c r="T81" s="348"/>
      <c r="U81" s="348"/>
      <c r="V81" s="348"/>
      <c r="W81" s="348"/>
      <c r="X81" s="348"/>
    </row>
    <row r="82" spans="2:24" ht="45" customHeight="1">
      <c r="B82" s="371">
        <v>3</v>
      </c>
      <c r="C82" s="371" t="s">
        <v>156</v>
      </c>
      <c r="D82" s="372" t="s">
        <v>303</v>
      </c>
      <c r="E82" s="375" t="s">
        <v>346</v>
      </c>
      <c r="F82" s="375" t="s">
        <v>300</v>
      </c>
      <c r="G82" s="372" t="s">
        <v>347</v>
      </c>
      <c r="H82" s="376">
        <v>42292</v>
      </c>
      <c r="I82" s="375" t="s">
        <v>152</v>
      </c>
      <c r="J82" s="382" t="s">
        <v>348</v>
      </c>
      <c r="K82" s="375"/>
      <c r="L82" s="375"/>
      <c r="M82" s="487"/>
      <c r="N82" s="488"/>
      <c r="O82" s="348"/>
      <c r="P82" s="348"/>
      <c r="Q82" s="348"/>
      <c r="R82" s="348"/>
      <c r="S82" s="348"/>
      <c r="T82" s="348"/>
      <c r="U82" s="348"/>
      <c r="V82" s="348"/>
      <c r="W82" s="348"/>
      <c r="X82" s="348"/>
    </row>
    <row r="83" spans="2:24" ht="45" customHeight="1">
      <c r="B83" s="371">
        <v>4</v>
      </c>
      <c r="C83" s="371" t="s">
        <v>156</v>
      </c>
      <c r="D83" s="372" t="s">
        <v>345</v>
      </c>
      <c r="E83" s="375" t="s">
        <v>346</v>
      </c>
      <c r="F83" s="375" t="s">
        <v>300</v>
      </c>
      <c r="G83" s="372" t="s">
        <v>347</v>
      </c>
      <c r="H83" s="376">
        <v>42292</v>
      </c>
      <c r="I83" s="375" t="s">
        <v>152</v>
      </c>
      <c r="J83" s="382" t="s">
        <v>348</v>
      </c>
      <c r="K83" s="375"/>
      <c r="L83" s="375"/>
      <c r="M83" s="487"/>
      <c r="N83" s="488"/>
      <c r="O83" s="348"/>
      <c r="P83" s="348"/>
      <c r="Q83" s="348"/>
      <c r="R83" s="348"/>
      <c r="S83" s="348"/>
      <c r="T83" s="348"/>
      <c r="U83" s="348"/>
      <c r="V83" s="348"/>
      <c r="W83" s="348"/>
      <c r="X83" s="348"/>
    </row>
    <row r="84" spans="2:24" ht="45" customHeight="1">
      <c r="B84" s="371">
        <v>5</v>
      </c>
      <c r="C84" s="371" t="s">
        <v>156</v>
      </c>
      <c r="D84" s="372" t="s">
        <v>355</v>
      </c>
      <c r="E84" s="375" t="s">
        <v>346</v>
      </c>
      <c r="F84" s="375" t="s">
        <v>300</v>
      </c>
      <c r="G84" s="372" t="s">
        <v>347</v>
      </c>
      <c r="H84" s="376">
        <v>42292</v>
      </c>
      <c r="I84" s="375" t="s">
        <v>152</v>
      </c>
      <c r="J84" s="382" t="s">
        <v>348</v>
      </c>
      <c r="K84" s="375"/>
      <c r="L84" s="375"/>
      <c r="M84" s="487"/>
      <c r="N84" s="488"/>
      <c r="O84" s="348"/>
      <c r="P84" s="348"/>
      <c r="Q84" s="348"/>
      <c r="R84" s="348"/>
      <c r="S84" s="348"/>
      <c r="T84" s="348"/>
      <c r="U84" s="348"/>
      <c r="V84" s="348"/>
      <c r="W84" s="348"/>
      <c r="X84" s="348"/>
    </row>
    <row r="85" spans="2:24" ht="60" customHeight="1">
      <c r="B85" s="494" t="s">
        <v>335</v>
      </c>
      <c r="C85" s="494"/>
      <c r="D85" s="494"/>
      <c r="E85" s="495"/>
      <c r="F85" s="496"/>
      <c r="G85" s="496"/>
      <c r="H85" s="496"/>
      <c r="I85" s="496"/>
      <c r="J85" s="496"/>
      <c r="K85" s="496"/>
      <c r="L85" s="496"/>
      <c r="M85" s="496"/>
      <c r="N85" s="497"/>
      <c r="O85" s="348"/>
      <c r="P85" s="348"/>
      <c r="Q85" s="348"/>
      <c r="R85" s="348"/>
      <c r="S85" s="348"/>
      <c r="T85" s="348"/>
      <c r="U85" s="348"/>
      <c r="V85" s="348"/>
      <c r="W85" s="348"/>
      <c r="X85" s="348"/>
    </row>
    <row r="86" spans="2:24" ht="45" customHeight="1">
      <c r="B86" s="371">
        <v>1</v>
      </c>
      <c r="C86" s="371" t="s">
        <v>156</v>
      </c>
      <c r="D86" s="372" t="s">
        <v>301</v>
      </c>
      <c r="E86" s="375" t="s">
        <v>346</v>
      </c>
      <c r="F86" s="375" t="s">
        <v>300</v>
      </c>
      <c r="G86" s="372" t="s">
        <v>347</v>
      </c>
      <c r="H86" s="376">
        <v>42293</v>
      </c>
      <c r="I86" s="375" t="s">
        <v>152</v>
      </c>
      <c r="J86" s="382" t="s">
        <v>348</v>
      </c>
      <c r="K86" s="375"/>
      <c r="L86" s="375"/>
      <c r="M86" s="487"/>
      <c r="N86" s="488"/>
      <c r="O86" s="348"/>
      <c r="P86" s="348"/>
      <c r="Q86" s="348"/>
      <c r="R86" s="348"/>
      <c r="S86" s="348"/>
      <c r="T86" s="348"/>
      <c r="U86" s="348"/>
      <c r="V86" s="348"/>
      <c r="W86" s="348"/>
      <c r="X86" s="348"/>
    </row>
    <row r="87" spans="2:24" ht="45" customHeight="1">
      <c r="B87" s="371">
        <v>2</v>
      </c>
      <c r="C87" s="371" t="s">
        <v>156</v>
      </c>
      <c r="D87" s="372" t="s">
        <v>302</v>
      </c>
      <c r="E87" s="375" t="s">
        <v>346</v>
      </c>
      <c r="F87" s="375" t="s">
        <v>300</v>
      </c>
      <c r="G87" s="372" t="s">
        <v>347</v>
      </c>
      <c r="H87" s="376">
        <v>42293</v>
      </c>
      <c r="I87" s="375" t="s">
        <v>152</v>
      </c>
      <c r="J87" s="382" t="s">
        <v>348</v>
      </c>
      <c r="K87" s="375"/>
      <c r="L87" s="375"/>
      <c r="M87" s="487"/>
      <c r="N87" s="488"/>
      <c r="O87" s="348"/>
      <c r="P87" s="348"/>
      <c r="Q87" s="348"/>
      <c r="R87" s="348"/>
      <c r="S87" s="348"/>
      <c r="T87" s="348"/>
      <c r="U87" s="348"/>
      <c r="V87" s="348"/>
      <c r="W87" s="348"/>
      <c r="X87" s="348"/>
    </row>
    <row r="88" spans="2:24" ht="45" customHeight="1">
      <c r="B88" s="371">
        <v>3</v>
      </c>
      <c r="C88" s="371" t="s">
        <v>156</v>
      </c>
      <c r="D88" s="372" t="s">
        <v>303</v>
      </c>
      <c r="E88" s="375" t="s">
        <v>346</v>
      </c>
      <c r="F88" s="375" t="s">
        <v>300</v>
      </c>
      <c r="G88" s="372" t="s">
        <v>347</v>
      </c>
      <c r="H88" s="376">
        <v>42293</v>
      </c>
      <c r="I88" s="375" t="s">
        <v>152</v>
      </c>
      <c r="J88" s="382" t="s">
        <v>348</v>
      </c>
      <c r="K88" s="375"/>
      <c r="L88" s="375"/>
      <c r="M88" s="487"/>
      <c r="N88" s="488"/>
      <c r="O88" s="348"/>
      <c r="P88" s="348"/>
      <c r="Q88" s="348"/>
      <c r="R88" s="348"/>
      <c r="S88" s="348"/>
      <c r="T88" s="348"/>
      <c r="U88" s="348"/>
      <c r="V88" s="348"/>
      <c r="W88" s="348"/>
      <c r="X88" s="348"/>
    </row>
    <row r="89" spans="2:24" ht="45" customHeight="1">
      <c r="B89" s="371">
        <v>4</v>
      </c>
      <c r="C89" s="371" t="s">
        <v>156</v>
      </c>
      <c r="D89" s="372" t="s">
        <v>345</v>
      </c>
      <c r="E89" s="375" t="s">
        <v>346</v>
      </c>
      <c r="F89" s="375" t="s">
        <v>300</v>
      </c>
      <c r="G89" s="372" t="s">
        <v>347</v>
      </c>
      <c r="H89" s="376">
        <v>42293</v>
      </c>
      <c r="I89" s="375" t="s">
        <v>152</v>
      </c>
      <c r="J89" s="382" t="s">
        <v>348</v>
      </c>
      <c r="K89" s="375"/>
      <c r="L89" s="375"/>
      <c r="M89" s="487"/>
      <c r="N89" s="488"/>
      <c r="O89" s="348"/>
      <c r="P89" s="348"/>
      <c r="Q89" s="348"/>
      <c r="R89" s="348"/>
      <c r="S89" s="348"/>
      <c r="T89" s="348"/>
      <c r="U89" s="348"/>
      <c r="V89" s="348"/>
      <c r="W89" s="348"/>
      <c r="X89" s="348"/>
    </row>
    <row r="90" spans="2:24" ht="45" customHeight="1">
      <c r="B90" s="371">
        <v>5</v>
      </c>
      <c r="C90" s="371" t="s">
        <v>156</v>
      </c>
      <c r="D90" s="372" t="s">
        <v>355</v>
      </c>
      <c r="E90" s="375" t="s">
        <v>346</v>
      </c>
      <c r="F90" s="375" t="s">
        <v>300</v>
      </c>
      <c r="G90" s="372" t="s">
        <v>347</v>
      </c>
      <c r="H90" s="376">
        <v>42293</v>
      </c>
      <c r="I90" s="375" t="s">
        <v>152</v>
      </c>
      <c r="J90" s="382" t="s">
        <v>348</v>
      </c>
      <c r="K90" s="375"/>
      <c r="L90" s="375"/>
      <c r="M90" s="487"/>
      <c r="N90" s="488"/>
      <c r="O90" s="348"/>
      <c r="P90" s="348"/>
      <c r="Q90" s="348"/>
      <c r="R90" s="348"/>
      <c r="S90" s="348"/>
      <c r="T90" s="348"/>
      <c r="U90" s="348"/>
      <c r="V90" s="348"/>
      <c r="W90" s="348"/>
      <c r="X90" s="348"/>
    </row>
    <row r="91" spans="2:24" ht="60" customHeight="1">
      <c r="B91" s="494" t="s">
        <v>312</v>
      </c>
      <c r="C91" s="494"/>
      <c r="D91" s="494"/>
      <c r="E91" s="495"/>
      <c r="F91" s="496"/>
      <c r="G91" s="496"/>
      <c r="H91" s="496"/>
      <c r="I91" s="496"/>
      <c r="J91" s="496"/>
      <c r="K91" s="496"/>
      <c r="L91" s="496"/>
      <c r="M91" s="496"/>
      <c r="N91" s="497"/>
      <c r="O91" s="348"/>
      <c r="P91" s="348"/>
      <c r="Q91" s="348"/>
      <c r="R91" s="348"/>
      <c r="S91" s="348"/>
      <c r="T91" s="348"/>
      <c r="U91" s="348"/>
      <c r="V91" s="348"/>
      <c r="W91" s="348"/>
      <c r="X91" s="348"/>
    </row>
    <row r="92" spans="2:24" ht="45" customHeight="1">
      <c r="B92" s="371">
        <v>1</v>
      </c>
      <c r="C92" s="371" t="s">
        <v>156</v>
      </c>
      <c r="D92" s="372" t="s">
        <v>301</v>
      </c>
      <c r="E92" s="375" t="s">
        <v>346</v>
      </c>
      <c r="F92" s="375" t="s">
        <v>300</v>
      </c>
      <c r="G92" s="372" t="s">
        <v>347</v>
      </c>
      <c r="H92" s="376">
        <v>42293</v>
      </c>
      <c r="I92" s="375" t="s">
        <v>152</v>
      </c>
      <c r="J92" s="382" t="s">
        <v>348</v>
      </c>
      <c r="K92" s="375"/>
      <c r="L92" s="375"/>
      <c r="M92" s="487"/>
      <c r="N92" s="488"/>
      <c r="O92" s="348"/>
      <c r="P92" s="348"/>
      <c r="Q92" s="348"/>
      <c r="R92" s="348"/>
      <c r="S92" s="348"/>
      <c r="T92" s="348"/>
      <c r="U92" s="348"/>
      <c r="V92" s="348"/>
      <c r="W92" s="348"/>
      <c r="X92" s="348"/>
    </row>
    <row r="93" spans="2:24" ht="45" customHeight="1">
      <c r="B93" s="371">
        <v>2</v>
      </c>
      <c r="C93" s="371" t="s">
        <v>156</v>
      </c>
      <c r="D93" s="372" t="s">
        <v>302</v>
      </c>
      <c r="E93" s="375" t="s">
        <v>346</v>
      </c>
      <c r="F93" s="375" t="s">
        <v>300</v>
      </c>
      <c r="G93" s="372" t="s">
        <v>347</v>
      </c>
      <c r="H93" s="376">
        <v>42293</v>
      </c>
      <c r="I93" s="375" t="s">
        <v>152</v>
      </c>
      <c r="J93" s="382" t="s">
        <v>348</v>
      </c>
      <c r="K93" s="375"/>
      <c r="L93" s="375"/>
      <c r="M93" s="487"/>
      <c r="N93" s="488"/>
      <c r="O93" s="348"/>
      <c r="P93" s="348"/>
      <c r="Q93" s="348"/>
      <c r="R93" s="348"/>
      <c r="S93" s="348"/>
      <c r="T93" s="348"/>
      <c r="U93" s="348"/>
      <c r="V93" s="348"/>
      <c r="W93" s="348"/>
      <c r="X93" s="348"/>
    </row>
    <row r="94" spans="2:24" ht="45" customHeight="1">
      <c r="B94" s="371">
        <v>3</v>
      </c>
      <c r="C94" s="371" t="s">
        <v>156</v>
      </c>
      <c r="D94" s="372" t="s">
        <v>303</v>
      </c>
      <c r="E94" s="375" t="s">
        <v>346</v>
      </c>
      <c r="F94" s="375" t="s">
        <v>300</v>
      </c>
      <c r="G94" s="372" t="s">
        <v>347</v>
      </c>
      <c r="H94" s="376">
        <v>42293</v>
      </c>
      <c r="I94" s="375" t="s">
        <v>152</v>
      </c>
      <c r="J94" s="382" t="s">
        <v>348</v>
      </c>
      <c r="K94" s="375"/>
      <c r="L94" s="375"/>
      <c r="M94" s="487"/>
      <c r="N94" s="488"/>
      <c r="O94" s="348"/>
      <c r="P94" s="348"/>
      <c r="Q94" s="348"/>
      <c r="R94" s="348"/>
      <c r="S94" s="348"/>
      <c r="T94" s="348"/>
      <c r="U94" s="348"/>
      <c r="V94" s="348"/>
      <c r="W94" s="348"/>
      <c r="X94" s="348"/>
    </row>
    <row r="95" spans="2:24" ht="45" customHeight="1">
      <c r="B95" s="371">
        <v>4</v>
      </c>
      <c r="C95" s="371" t="s">
        <v>156</v>
      </c>
      <c r="D95" s="372" t="s">
        <v>345</v>
      </c>
      <c r="E95" s="375" t="s">
        <v>346</v>
      </c>
      <c r="F95" s="375" t="s">
        <v>300</v>
      </c>
      <c r="G95" s="372" t="s">
        <v>347</v>
      </c>
      <c r="H95" s="376">
        <v>42293</v>
      </c>
      <c r="I95" s="375" t="s">
        <v>152</v>
      </c>
      <c r="J95" s="382" t="s">
        <v>348</v>
      </c>
      <c r="K95" s="375"/>
      <c r="L95" s="375"/>
      <c r="M95" s="487"/>
      <c r="N95" s="488"/>
      <c r="O95" s="348"/>
      <c r="P95" s="348"/>
      <c r="Q95" s="348"/>
      <c r="R95" s="348"/>
      <c r="S95" s="348"/>
      <c r="T95" s="348"/>
      <c r="U95" s="348"/>
      <c r="V95" s="348"/>
      <c r="W95" s="348"/>
      <c r="X95" s="348"/>
    </row>
    <row r="96" spans="2:24" ht="45" customHeight="1">
      <c r="B96" s="371">
        <v>5</v>
      </c>
      <c r="C96" s="371" t="s">
        <v>156</v>
      </c>
      <c r="D96" s="372" t="s">
        <v>355</v>
      </c>
      <c r="E96" s="375" t="s">
        <v>346</v>
      </c>
      <c r="F96" s="375" t="s">
        <v>300</v>
      </c>
      <c r="G96" s="372" t="s">
        <v>347</v>
      </c>
      <c r="H96" s="376">
        <v>42293</v>
      </c>
      <c r="I96" s="375" t="s">
        <v>152</v>
      </c>
      <c r="J96" s="382" t="s">
        <v>348</v>
      </c>
      <c r="K96" s="375"/>
      <c r="L96" s="375"/>
      <c r="M96" s="487"/>
      <c r="N96" s="488"/>
      <c r="O96" s="348"/>
      <c r="P96" s="348"/>
      <c r="Q96" s="348"/>
      <c r="R96" s="348"/>
      <c r="S96" s="348"/>
      <c r="T96" s="348"/>
      <c r="U96" s="348"/>
      <c r="V96" s="348"/>
      <c r="W96" s="348"/>
      <c r="X96" s="348"/>
    </row>
    <row r="97" spans="2:24" ht="60" customHeight="1">
      <c r="B97" s="494" t="s">
        <v>311</v>
      </c>
      <c r="C97" s="494"/>
      <c r="D97" s="494"/>
      <c r="E97" s="495"/>
      <c r="F97" s="496"/>
      <c r="G97" s="496"/>
      <c r="H97" s="496"/>
      <c r="I97" s="496"/>
      <c r="J97" s="496"/>
      <c r="K97" s="496"/>
      <c r="L97" s="496"/>
      <c r="M97" s="496"/>
      <c r="N97" s="497"/>
      <c r="O97" s="348"/>
      <c r="P97" s="348"/>
      <c r="Q97" s="348"/>
      <c r="R97" s="348"/>
      <c r="S97" s="348"/>
      <c r="T97" s="348"/>
      <c r="U97" s="348"/>
      <c r="V97" s="348"/>
      <c r="W97" s="348"/>
      <c r="X97" s="348"/>
    </row>
    <row r="98" spans="2:24" ht="45" customHeight="1">
      <c r="B98" s="371">
        <v>1</v>
      </c>
      <c r="C98" s="371" t="s">
        <v>156</v>
      </c>
      <c r="D98" s="372" t="s">
        <v>301</v>
      </c>
      <c r="E98" s="375" t="s">
        <v>346</v>
      </c>
      <c r="F98" s="375" t="s">
        <v>300</v>
      </c>
      <c r="G98" s="372" t="s">
        <v>347</v>
      </c>
      <c r="H98" s="376">
        <v>42293</v>
      </c>
      <c r="I98" s="375" t="s">
        <v>152</v>
      </c>
      <c r="J98" s="382" t="s">
        <v>348</v>
      </c>
      <c r="K98" s="375"/>
      <c r="L98" s="375"/>
      <c r="M98" s="487"/>
      <c r="N98" s="488"/>
      <c r="O98" s="348"/>
      <c r="P98" s="348"/>
      <c r="Q98" s="348"/>
      <c r="R98" s="348"/>
      <c r="S98" s="348"/>
      <c r="T98" s="348"/>
      <c r="U98" s="348"/>
      <c r="V98" s="348"/>
      <c r="W98" s="348"/>
      <c r="X98" s="348"/>
    </row>
    <row r="99" spans="2:24" ht="45" customHeight="1">
      <c r="B99" s="371">
        <v>2</v>
      </c>
      <c r="C99" s="371" t="s">
        <v>156</v>
      </c>
      <c r="D99" s="372" t="s">
        <v>302</v>
      </c>
      <c r="E99" s="375" t="s">
        <v>346</v>
      </c>
      <c r="F99" s="375" t="s">
        <v>300</v>
      </c>
      <c r="G99" s="372" t="s">
        <v>347</v>
      </c>
      <c r="H99" s="376">
        <v>42293</v>
      </c>
      <c r="I99" s="375" t="s">
        <v>152</v>
      </c>
      <c r="J99" s="382" t="s">
        <v>348</v>
      </c>
      <c r="K99" s="375"/>
      <c r="L99" s="375"/>
      <c r="M99" s="487"/>
      <c r="N99" s="488"/>
      <c r="O99" s="348"/>
      <c r="P99" s="348"/>
      <c r="Q99" s="348"/>
      <c r="R99" s="348"/>
      <c r="S99" s="348"/>
      <c r="T99" s="348"/>
      <c r="U99" s="348"/>
      <c r="V99" s="348"/>
      <c r="W99" s="348"/>
      <c r="X99" s="348"/>
    </row>
    <row r="100" spans="2:24" ht="45" customHeight="1">
      <c r="B100" s="371">
        <v>3</v>
      </c>
      <c r="C100" s="371" t="s">
        <v>156</v>
      </c>
      <c r="D100" s="372" t="s">
        <v>303</v>
      </c>
      <c r="E100" s="375" t="s">
        <v>346</v>
      </c>
      <c r="F100" s="375" t="s">
        <v>300</v>
      </c>
      <c r="G100" s="372" t="s">
        <v>347</v>
      </c>
      <c r="H100" s="376">
        <v>42293</v>
      </c>
      <c r="I100" s="375" t="s">
        <v>152</v>
      </c>
      <c r="J100" s="382" t="s">
        <v>348</v>
      </c>
      <c r="K100" s="375"/>
      <c r="L100" s="375"/>
      <c r="M100" s="487"/>
      <c r="N100" s="488"/>
      <c r="O100" s="348"/>
      <c r="P100" s="348"/>
      <c r="Q100" s="348"/>
      <c r="R100" s="348"/>
      <c r="S100" s="348"/>
      <c r="T100" s="348"/>
      <c r="U100" s="348"/>
      <c r="V100" s="348"/>
      <c r="W100" s="348"/>
      <c r="X100" s="348"/>
    </row>
    <row r="101" spans="2:24" ht="45" customHeight="1">
      <c r="B101" s="371">
        <v>4</v>
      </c>
      <c r="C101" s="371" t="s">
        <v>156</v>
      </c>
      <c r="D101" s="372" t="s">
        <v>345</v>
      </c>
      <c r="E101" s="375" t="s">
        <v>346</v>
      </c>
      <c r="F101" s="375" t="s">
        <v>300</v>
      </c>
      <c r="G101" s="372" t="s">
        <v>347</v>
      </c>
      <c r="H101" s="376">
        <v>42293</v>
      </c>
      <c r="I101" s="375" t="s">
        <v>299</v>
      </c>
      <c r="J101" s="382" t="s">
        <v>360</v>
      </c>
      <c r="K101" s="375"/>
      <c r="L101" s="375"/>
      <c r="M101" s="487"/>
      <c r="N101" s="48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</row>
    <row r="102" spans="2:24" ht="45" customHeight="1">
      <c r="B102" s="371">
        <v>5</v>
      </c>
      <c r="C102" s="371" t="s">
        <v>156</v>
      </c>
      <c r="D102" s="372" t="s">
        <v>355</v>
      </c>
      <c r="E102" s="375" t="s">
        <v>346</v>
      </c>
      <c r="F102" s="375" t="s">
        <v>300</v>
      </c>
      <c r="G102" s="372" t="s">
        <v>347</v>
      </c>
      <c r="H102" s="376">
        <v>42293</v>
      </c>
      <c r="I102" s="375" t="s">
        <v>152</v>
      </c>
      <c r="J102" s="382" t="s">
        <v>348</v>
      </c>
      <c r="K102" s="375"/>
      <c r="L102" s="375"/>
      <c r="M102" s="487"/>
      <c r="N102" s="48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</row>
    <row r="103" spans="2:24" ht="60" customHeight="1">
      <c r="B103" s="494" t="s">
        <v>310</v>
      </c>
      <c r="C103" s="494"/>
      <c r="D103" s="494"/>
      <c r="E103" s="495"/>
      <c r="F103" s="496"/>
      <c r="G103" s="496"/>
      <c r="H103" s="496"/>
      <c r="I103" s="496"/>
      <c r="J103" s="496"/>
      <c r="K103" s="496"/>
      <c r="L103" s="496"/>
      <c r="M103" s="496"/>
      <c r="N103" s="497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</row>
    <row r="104" spans="2:24" ht="45" customHeight="1">
      <c r="B104" s="371">
        <v>1</v>
      </c>
      <c r="C104" s="371" t="s">
        <v>156</v>
      </c>
      <c r="D104" s="372" t="s">
        <v>301</v>
      </c>
      <c r="E104" s="375" t="s">
        <v>346</v>
      </c>
      <c r="F104" s="375" t="s">
        <v>300</v>
      </c>
      <c r="G104" s="372" t="s">
        <v>347</v>
      </c>
      <c r="H104" s="376">
        <v>42293</v>
      </c>
      <c r="I104" s="375" t="s">
        <v>152</v>
      </c>
      <c r="J104" s="382" t="s">
        <v>348</v>
      </c>
      <c r="K104" s="375"/>
      <c r="L104" s="375"/>
      <c r="M104" s="487"/>
      <c r="N104" s="48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</row>
    <row r="105" spans="2:24" ht="45" customHeight="1">
      <c r="B105" s="371">
        <v>2</v>
      </c>
      <c r="C105" s="371" t="s">
        <v>156</v>
      </c>
      <c r="D105" s="372" t="s">
        <v>302</v>
      </c>
      <c r="E105" s="375" t="s">
        <v>346</v>
      </c>
      <c r="F105" s="375" t="s">
        <v>300</v>
      </c>
      <c r="G105" s="372" t="s">
        <v>347</v>
      </c>
      <c r="H105" s="376">
        <v>42293</v>
      </c>
      <c r="I105" s="375" t="s">
        <v>152</v>
      </c>
      <c r="J105" s="382" t="s">
        <v>348</v>
      </c>
      <c r="K105" s="375"/>
      <c r="L105" s="375"/>
      <c r="M105" s="487"/>
      <c r="N105" s="48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</row>
    <row r="106" spans="2:24" ht="45" customHeight="1">
      <c r="B106" s="371">
        <v>3</v>
      </c>
      <c r="C106" s="371" t="s">
        <v>156</v>
      </c>
      <c r="D106" s="372" t="s">
        <v>303</v>
      </c>
      <c r="E106" s="375" t="s">
        <v>346</v>
      </c>
      <c r="F106" s="375" t="s">
        <v>300</v>
      </c>
      <c r="G106" s="372" t="s">
        <v>347</v>
      </c>
      <c r="H106" s="376">
        <v>42293</v>
      </c>
      <c r="I106" s="375" t="s">
        <v>152</v>
      </c>
      <c r="J106" s="382" t="s">
        <v>348</v>
      </c>
      <c r="K106" s="375"/>
      <c r="L106" s="375"/>
      <c r="M106" s="487"/>
      <c r="N106" s="488"/>
      <c r="O106" s="348"/>
      <c r="P106" s="348"/>
      <c r="Q106" s="348"/>
      <c r="R106" s="348"/>
      <c r="S106" s="348"/>
      <c r="T106" s="348"/>
      <c r="U106" s="348"/>
      <c r="V106" s="348"/>
      <c r="W106" s="348"/>
      <c r="X106" s="348"/>
    </row>
    <row r="107" spans="2:24" ht="45" customHeight="1">
      <c r="B107" s="371">
        <v>4</v>
      </c>
      <c r="C107" s="371" t="s">
        <v>156</v>
      </c>
      <c r="D107" s="372" t="s">
        <v>345</v>
      </c>
      <c r="E107" s="375" t="s">
        <v>346</v>
      </c>
      <c r="F107" s="375" t="s">
        <v>300</v>
      </c>
      <c r="G107" s="372" t="s">
        <v>347</v>
      </c>
      <c r="H107" s="376">
        <v>42293</v>
      </c>
      <c r="I107" s="375" t="s">
        <v>299</v>
      </c>
      <c r="J107" s="382" t="s">
        <v>360</v>
      </c>
      <c r="K107" s="375"/>
      <c r="L107" s="375"/>
      <c r="M107" s="487"/>
      <c r="N107" s="488"/>
      <c r="O107" s="348"/>
      <c r="P107" s="348"/>
      <c r="Q107" s="348"/>
      <c r="R107" s="348"/>
      <c r="S107" s="348"/>
      <c r="T107" s="348"/>
      <c r="U107" s="348"/>
      <c r="V107" s="348"/>
      <c r="W107" s="348"/>
      <c r="X107" s="348"/>
    </row>
    <row r="108" spans="2:24" ht="45" customHeight="1">
      <c r="B108" s="371">
        <v>5</v>
      </c>
      <c r="C108" s="371" t="s">
        <v>156</v>
      </c>
      <c r="D108" s="372" t="s">
        <v>355</v>
      </c>
      <c r="E108" s="375" t="s">
        <v>346</v>
      </c>
      <c r="F108" s="375" t="s">
        <v>300</v>
      </c>
      <c r="G108" s="372" t="s">
        <v>347</v>
      </c>
      <c r="H108" s="376">
        <v>42293</v>
      </c>
      <c r="I108" s="375" t="s">
        <v>152</v>
      </c>
      <c r="J108" s="382" t="s">
        <v>348</v>
      </c>
      <c r="K108" s="375"/>
      <c r="L108" s="375"/>
      <c r="M108" s="487"/>
      <c r="N108" s="48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</row>
    <row r="109" spans="2:24" ht="60" customHeight="1">
      <c r="B109" s="494" t="s">
        <v>309</v>
      </c>
      <c r="C109" s="494"/>
      <c r="D109" s="494"/>
      <c r="E109" s="495"/>
      <c r="F109" s="496"/>
      <c r="G109" s="496"/>
      <c r="H109" s="496"/>
      <c r="I109" s="496"/>
      <c r="J109" s="496"/>
      <c r="K109" s="496"/>
      <c r="L109" s="496"/>
      <c r="M109" s="496"/>
      <c r="N109" s="497"/>
      <c r="O109" s="348"/>
      <c r="P109" s="348"/>
      <c r="Q109" s="348"/>
      <c r="R109" s="348"/>
      <c r="S109" s="348"/>
      <c r="T109" s="348"/>
      <c r="U109" s="348"/>
      <c r="V109" s="348"/>
      <c r="W109" s="348"/>
      <c r="X109" s="348"/>
    </row>
    <row r="110" spans="2:24" ht="45" customHeight="1">
      <c r="B110" s="371">
        <v>1</v>
      </c>
      <c r="C110" s="371" t="s">
        <v>156</v>
      </c>
      <c r="D110" s="372" t="s">
        <v>301</v>
      </c>
      <c r="E110" s="375" t="s">
        <v>346</v>
      </c>
      <c r="F110" s="375" t="s">
        <v>300</v>
      </c>
      <c r="G110" s="372" t="s">
        <v>347</v>
      </c>
      <c r="H110" s="376">
        <v>42294</v>
      </c>
      <c r="I110" s="375" t="s">
        <v>152</v>
      </c>
      <c r="J110" s="382" t="s">
        <v>348</v>
      </c>
      <c r="K110" s="375"/>
      <c r="L110" s="375"/>
      <c r="M110" s="487"/>
      <c r="N110" s="48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</row>
    <row r="111" spans="2:24" ht="45" customHeight="1">
      <c r="B111" s="371">
        <v>2</v>
      </c>
      <c r="C111" s="371" t="s">
        <v>156</v>
      </c>
      <c r="D111" s="372" t="s">
        <v>302</v>
      </c>
      <c r="E111" s="375" t="s">
        <v>346</v>
      </c>
      <c r="F111" s="375" t="s">
        <v>300</v>
      </c>
      <c r="G111" s="372" t="s">
        <v>347</v>
      </c>
      <c r="H111" s="376">
        <v>42294</v>
      </c>
      <c r="I111" s="375" t="s">
        <v>152</v>
      </c>
      <c r="J111" s="382" t="s">
        <v>348</v>
      </c>
      <c r="K111" s="375"/>
      <c r="L111" s="375"/>
      <c r="M111" s="487"/>
      <c r="N111" s="48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</row>
    <row r="112" spans="2:24" ht="45" customHeight="1">
      <c r="B112" s="371">
        <v>3</v>
      </c>
      <c r="C112" s="371" t="s">
        <v>156</v>
      </c>
      <c r="D112" s="372" t="s">
        <v>303</v>
      </c>
      <c r="E112" s="375" t="s">
        <v>346</v>
      </c>
      <c r="F112" s="375" t="s">
        <v>300</v>
      </c>
      <c r="G112" s="372" t="s">
        <v>347</v>
      </c>
      <c r="H112" s="376">
        <v>42294</v>
      </c>
      <c r="I112" s="375" t="s">
        <v>152</v>
      </c>
      <c r="J112" s="382" t="s">
        <v>348</v>
      </c>
      <c r="K112" s="375"/>
      <c r="L112" s="375"/>
      <c r="M112" s="487"/>
      <c r="N112" s="488"/>
      <c r="O112" s="348"/>
      <c r="P112" s="348"/>
      <c r="Q112" s="348"/>
      <c r="R112" s="348"/>
      <c r="S112" s="348"/>
      <c r="T112" s="348"/>
      <c r="U112" s="348"/>
      <c r="V112" s="348"/>
      <c r="W112" s="348"/>
      <c r="X112" s="348"/>
    </row>
    <row r="113" spans="2:24" ht="45" customHeight="1">
      <c r="B113" s="371">
        <v>4</v>
      </c>
      <c r="C113" s="371" t="s">
        <v>156</v>
      </c>
      <c r="D113" s="372" t="s">
        <v>345</v>
      </c>
      <c r="E113" s="375" t="s">
        <v>346</v>
      </c>
      <c r="F113" s="375" t="s">
        <v>300</v>
      </c>
      <c r="G113" s="372" t="s">
        <v>347</v>
      </c>
      <c r="H113" s="376">
        <v>42294</v>
      </c>
      <c r="I113" s="375" t="s">
        <v>152</v>
      </c>
      <c r="J113" s="382" t="s">
        <v>348</v>
      </c>
      <c r="K113" s="375"/>
      <c r="L113" s="375"/>
      <c r="M113" s="487"/>
      <c r="N113" s="488"/>
      <c r="O113" s="348"/>
      <c r="P113" s="348"/>
      <c r="Q113" s="348"/>
      <c r="R113" s="348"/>
      <c r="S113" s="348"/>
      <c r="T113" s="348"/>
      <c r="U113" s="348"/>
      <c r="V113" s="348"/>
      <c r="W113" s="348"/>
      <c r="X113" s="348"/>
    </row>
    <row r="114" spans="2:24" ht="45" customHeight="1">
      <c r="B114" s="371">
        <v>5</v>
      </c>
      <c r="C114" s="371" t="s">
        <v>156</v>
      </c>
      <c r="D114" s="372" t="s">
        <v>355</v>
      </c>
      <c r="E114" s="375" t="s">
        <v>346</v>
      </c>
      <c r="F114" s="375" t="s">
        <v>300</v>
      </c>
      <c r="G114" s="372" t="s">
        <v>347</v>
      </c>
      <c r="H114" s="376">
        <v>42294</v>
      </c>
      <c r="I114" s="375" t="s">
        <v>152</v>
      </c>
      <c r="J114" s="382" t="s">
        <v>348</v>
      </c>
      <c r="K114" s="375"/>
      <c r="L114" s="375"/>
      <c r="M114" s="487"/>
      <c r="N114" s="48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</row>
    <row r="115" spans="2:24" ht="60" customHeight="1">
      <c r="B115" s="494" t="s">
        <v>306</v>
      </c>
      <c r="C115" s="494"/>
      <c r="D115" s="494"/>
      <c r="E115" s="495"/>
      <c r="F115" s="496"/>
      <c r="G115" s="496"/>
      <c r="H115" s="496"/>
      <c r="I115" s="496"/>
      <c r="J115" s="496"/>
      <c r="K115" s="496"/>
      <c r="L115" s="496"/>
      <c r="M115" s="496"/>
      <c r="N115" s="497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</row>
    <row r="116" spans="2:24" ht="45" customHeight="1">
      <c r="B116" s="371">
        <v>1</v>
      </c>
      <c r="C116" s="371" t="s">
        <v>156</v>
      </c>
      <c r="D116" s="372" t="s">
        <v>301</v>
      </c>
      <c r="E116" s="375" t="s">
        <v>346</v>
      </c>
      <c r="F116" s="375" t="s">
        <v>300</v>
      </c>
      <c r="G116" s="372" t="s">
        <v>347</v>
      </c>
      <c r="H116" s="376">
        <v>42294</v>
      </c>
      <c r="I116" s="375" t="s">
        <v>152</v>
      </c>
      <c r="J116" s="382" t="s">
        <v>348</v>
      </c>
      <c r="K116" s="375"/>
      <c r="L116" s="375"/>
      <c r="M116" s="487"/>
      <c r="N116" s="488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</row>
    <row r="117" spans="2:24" ht="45" customHeight="1">
      <c r="B117" s="371">
        <v>2</v>
      </c>
      <c r="C117" s="371" t="s">
        <v>156</v>
      </c>
      <c r="D117" s="372" t="s">
        <v>302</v>
      </c>
      <c r="E117" s="375" t="s">
        <v>346</v>
      </c>
      <c r="F117" s="375" t="s">
        <v>300</v>
      </c>
      <c r="G117" s="372" t="s">
        <v>347</v>
      </c>
      <c r="H117" s="376">
        <v>42294</v>
      </c>
      <c r="I117" s="375" t="s">
        <v>152</v>
      </c>
      <c r="J117" s="382" t="s">
        <v>348</v>
      </c>
      <c r="K117" s="375"/>
      <c r="L117" s="375"/>
      <c r="M117" s="487"/>
      <c r="N117" s="488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</row>
    <row r="118" spans="2:24" ht="45" customHeight="1">
      <c r="B118" s="371">
        <v>3</v>
      </c>
      <c r="C118" s="371" t="s">
        <v>156</v>
      </c>
      <c r="D118" s="372" t="s">
        <v>303</v>
      </c>
      <c r="E118" s="375" t="s">
        <v>346</v>
      </c>
      <c r="F118" s="375" t="s">
        <v>300</v>
      </c>
      <c r="G118" s="372" t="s">
        <v>347</v>
      </c>
      <c r="H118" s="376">
        <v>42294</v>
      </c>
      <c r="I118" s="375" t="s">
        <v>152</v>
      </c>
      <c r="J118" s="382" t="s">
        <v>348</v>
      </c>
      <c r="K118" s="375"/>
      <c r="L118" s="375"/>
      <c r="M118" s="487"/>
      <c r="N118" s="48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</row>
    <row r="119" spans="2:24" ht="45" customHeight="1">
      <c r="B119" s="371">
        <v>4</v>
      </c>
      <c r="C119" s="371" t="s">
        <v>156</v>
      </c>
      <c r="D119" s="372" t="s">
        <v>345</v>
      </c>
      <c r="E119" s="375" t="s">
        <v>346</v>
      </c>
      <c r="F119" s="375" t="s">
        <v>300</v>
      </c>
      <c r="G119" s="372" t="s">
        <v>347</v>
      </c>
      <c r="H119" s="376">
        <v>42294</v>
      </c>
      <c r="I119" s="375" t="s">
        <v>152</v>
      </c>
      <c r="J119" s="382" t="s">
        <v>348</v>
      </c>
      <c r="K119" s="375"/>
      <c r="L119" s="375"/>
      <c r="M119" s="487"/>
      <c r="N119" s="488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</row>
    <row r="120" spans="2:24" ht="45" customHeight="1">
      <c r="B120" s="371">
        <v>5</v>
      </c>
      <c r="C120" s="371" t="s">
        <v>156</v>
      </c>
      <c r="D120" s="372" t="s">
        <v>355</v>
      </c>
      <c r="E120" s="375" t="s">
        <v>346</v>
      </c>
      <c r="F120" s="375" t="s">
        <v>300</v>
      </c>
      <c r="G120" s="372" t="s">
        <v>347</v>
      </c>
      <c r="H120" s="376">
        <v>42294</v>
      </c>
      <c r="I120" s="375" t="s">
        <v>152</v>
      </c>
      <c r="J120" s="382" t="s">
        <v>348</v>
      </c>
      <c r="K120" s="375"/>
      <c r="L120" s="375"/>
      <c r="M120" s="487"/>
      <c r="N120" s="48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</row>
    <row r="121" spans="2:24" ht="60" customHeight="1">
      <c r="B121" s="494" t="s">
        <v>307</v>
      </c>
      <c r="C121" s="494"/>
      <c r="D121" s="494"/>
      <c r="E121" s="495"/>
      <c r="F121" s="496"/>
      <c r="G121" s="496"/>
      <c r="H121" s="496"/>
      <c r="I121" s="496"/>
      <c r="J121" s="496"/>
      <c r="K121" s="496"/>
      <c r="L121" s="496"/>
      <c r="M121" s="496"/>
      <c r="N121" s="497"/>
      <c r="O121" s="348"/>
      <c r="P121" s="348"/>
      <c r="Q121" s="348"/>
      <c r="R121" s="348"/>
      <c r="S121" s="348"/>
      <c r="T121" s="348"/>
      <c r="U121" s="348"/>
      <c r="V121" s="348"/>
      <c r="W121" s="348"/>
      <c r="X121" s="348"/>
    </row>
    <row r="122" spans="2:24" ht="45" customHeight="1">
      <c r="B122" s="371">
        <v>1</v>
      </c>
      <c r="C122" s="371" t="s">
        <v>156</v>
      </c>
      <c r="D122" s="372" t="s">
        <v>301</v>
      </c>
      <c r="E122" s="375" t="s">
        <v>346</v>
      </c>
      <c r="F122" s="375" t="s">
        <v>300</v>
      </c>
      <c r="G122" s="372" t="s">
        <v>347</v>
      </c>
      <c r="H122" s="376">
        <v>42294</v>
      </c>
      <c r="I122" s="375" t="s">
        <v>152</v>
      </c>
      <c r="J122" s="382" t="s">
        <v>348</v>
      </c>
      <c r="K122" s="375"/>
      <c r="L122" s="375"/>
      <c r="M122" s="487"/>
      <c r="N122" s="48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</row>
    <row r="123" spans="2:24" ht="45" customHeight="1">
      <c r="B123" s="371">
        <v>2</v>
      </c>
      <c r="C123" s="371" t="s">
        <v>156</v>
      </c>
      <c r="D123" s="372" t="s">
        <v>302</v>
      </c>
      <c r="E123" s="375" t="s">
        <v>346</v>
      </c>
      <c r="F123" s="375" t="s">
        <v>300</v>
      </c>
      <c r="G123" s="372" t="s">
        <v>347</v>
      </c>
      <c r="H123" s="376">
        <v>42294</v>
      </c>
      <c r="I123" s="375" t="s">
        <v>152</v>
      </c>
      <c r="J123" s="382" t="s">
        <v>348</v>
      </c>
      <c r="K123" s="375"/>
      <c r="L123" s="375"/>
      <c r="M123" s="487"/>
      <c r="N123" s="488"/>
      <c r="O123" s="348"/>
      <c r="P123" s="348"/>
      <c r="Q123" s="348"/>
      <c r="R123" s="348"/>
      <c r="S123" s="348"/>
      <c r="T123" s="348"/>
      <c r="U123" s="348"/>
      <c r="V123" s="348"/>
      <c r="W123" s="348"/>
      <c r="X123" s="348"/>
    </row>
    <row r="124" spans="2:24" ht="45" customHeight="1">
      <c r="B124" s="371">
        <v>3</v>
      </c>
      <c r="C124" s="371" t="s">
        <v>156</v>
      </c>
      <c r="D124" s="372" t="s">
        <v>303</v>
      </c>
      <c r="E124" s="375" t="s">
        <v>346</v>
      </c>
      <c r="F124" s="375" t="s">
        <v>300</v>
      </c>
      <c r="G124" s="372" t="s">
        <v>347</v>
      </c>
      <c r="H124" s="376">
        <v>42294</v>
      </c>
      <c r="I124" s="375" t="s">
        <v>152</v>
      </c>
      <c r="J124" s="382" t="s">
        <v>348</v>
      </c>
      <c r="K124" s="375"/>
      <c r="L124" s="375"/>
      <c r="M124" s="487"/>
      <c r="N124" s="48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</row>
    <row r="125" spans="2:24" ht="45" customHeight="1">
      <c r="B125" s="371">
        <v>4</v>
      </c>
      <c r="C125" s="371" t="s">
        <v>156</v>
      </c>
      <c r="D125" s="372" t="s">
        <v>345</v>
      </c>
      <c r="E125" s="375" t="s">
        <v>346</v>
      </c>
      <c r="F125" s="375" t="s">
        <v>300</v>
      </c>
      <c r="G125" s="372" t="s">
        <v>347</v>
      </c>
      <c r="H125" s="376">
        <v>42294</v>
      </c>
      <c r="I125" s="375" t="s">
        <v>152</v>
      </c>
      <c r="J125" s="382" t="s">
        <v>348</v>
      </c>
      <c r="K125" s="375"/>
      <c r="L125" s="375"/>
      <c r="M125" s="487"/>
      <c r="N125" s="48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</row>
    <row r="126" spans="2:24" ht="45" customHeight="1">
      <c r="B126" s="371">
        <v>5</v>
      </c>
      <c r="C126" s="371" t="s">
        <v>156</v>
      </c>
      <c r="D126" s="372" t="s">
        <v>355</v>
      </c>
      <c r="E126" s="375" t="s">
        <v>346</v>
      </c>
      <c r="F126" s="375" t="s">
        <v>300</v>
      </c>
      <c r="G126" s="372" t="s">
        <v>347</v>
      </c>
      <c r="H126" s="376">
        <v>42294</v>
      </c>
      <c r="I126" s="375" t="s">
        <v>152</v>
      </c>
      <c r="J126" s="382" t="s">
        <v>348</v>
      </c>
      <c r="K126" s="375"/>
      <c r="L126" s="375"/>
      <c r="M126" s="487"/>
      <c r="N126" s="48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</row>
    <row r="127" spans="2:24" ht="60" customHeight="1">
      <c r="B127" s="494" t="s">
        <v>308</v>
      </c>
      <c r="C127" s="494"/>
      <c r="D127" s="494"/>
      <c r="E127" s="495"/>
      <c r="F127" s="496"/>
      <c r="G127" s="496"/>
      <c r="H127" s="496"/>
      <c r="I127" s="496"/>
      <c r="J127" s="496"/>
      <c r="K127" s="496"/>
      <c r="L127" s="496"/>
      <c r="M127" s="496"/>
      <c r="N127" s="497"/>
      <c r="O127" s="348"/>
      <c r="P127" s="348"/>
      <c r="Q127" s="348"/>
      <c r="R127" s="348"/>
      <c r="S127" s="348"/>
      <c r="T127" s="348"/>
      <c r="U127" s="348"/>
      <c r="V127" s="348"/>
      <c r="W127" s="348"/>
      <c r="X127" s="348"/>
    </row>
    <row r="128" spans="2:24" ht="45" customHeight="1">
      <c r="B128" s="371">
        <v>1</v>
      </c>
      <c r="C128" s="371" t="s">
        <v>156</v>
      </c>
      <c r="D128" s="372" t="s">
        <v>301</v>
      </c>
      <c r="E128" s="375" t="s">
        <v>346</v>
      </c>
      <c r="F128" s="375" t="s">
        <v>300</v>
      </c>
      <c r="G128" s="372" t="s">
        <v>347</v>
      </c>
      <c r="H128" s="376">
        <v>42294</v>
      </c>
      <c r="I128" s="375" t="s">
        <v>152</v>
      </c>
      <c r="J128" s="382" t="s">
        <v>348</v>
      </c>
      <c r="K128" s="375"/>
      <c r="L128" s="375"/>
      <c r="M128" s="487"/>
      <c r="N128" s="48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</row>
    <row r="129" spans="2:24" ht="45" customHeight="1">
      <c r="B129" s="371">
        <v>2</v>
      </c>
      <c r="C129" s="371" t="s">
        <v>156</v>
      </c>
      <c r="D129" s="372" t="s">
        <v>302</v>
      </c>
      <c r="E129" s="375" t="s">
        <v>346</v>
      </c>
      <c r="F129" s="375" t="s">
        <v>300</v>
      </c>
      <c r="G129" s="372" t="s">
        <v>347</v>
      </c>
      <c r="H129" s="376">
        <v>42294</v>
      </c>
      <c r="I129" s="375" t="s">
        <v>152</v>
      </c>
      <c r="J129" s="382" t="s">
        <v>348</v>
      </c>
      <c r="K129" s="375"/>
      <c r="L129" s="375"/>
      <c r="M129" s="487"/>
      <c r="N129" s="48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</row>
    <row r="130" spans="2:24" ht="45" customHeight="1">
      <c r="B130" s="371">
        <v>3</v>
      </c>
      <c r="C130" s="371" t="s">
        <v>156</v>
      </c>
      <c r="D130" s="372" t="s">
        <v>303</v>
      </c>
      <c r="E130" s="375" t="s">
        <v>346</v>
      </c>
      <c r="F130" s="375" t="s">
        <v>300</v>
      </c>
      <c r="G130" s="372" t="s">
        <v>347</v>
      </c>
      <c r="H130" s="376">
        <v>42294</v>
      </c>
      <c r="I130" s="375" t="s">
        <v>152</v>
      </c>
      <c r="J130" s="382" t="s">
        <v>348</v>
      </c>
      <c r="K130" s="375"/>
      <c r="L130" s="375"/>
      <c r="M130" s="487"/>
      <c r="N130" s="48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</row>
    <row r="131" spans="2:24" ht="45" customHeight="1">
      <c r="B131" s="371">
        <v>4</v>
      </c>
      <c r="C131" s="371" t="s">
        <v>156</v>
      </c>
      <c r="D131" s="372" t="s">
        <v>345</v>
      </c>
      <c r="E131" s="375" t="s">
        <v>346</v>
      </c>
      <c r="F131" s="375" t="s">
        <v>300</v>
      </c>
      <c r="G131" s="372" t="s">
        <v>347</v>
      </c>
      <c r="H131" s="376">
        <v>42294</v>
      </c>
      <c r="I131" s="375" t="s">
        <v>152</v>
      </c>
      <c r="J131" s="382" t="s">
        <v>348</v>
      </c>
      <c r="K131" s="375"/>
      <c r="L131" s="375"/>
      <c r="M131" s="487"/>
      <c r="N131" s="48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</row>
    <row r="132" spans="2:24" ht="45" customHeight="1">
      <c r="B132" s="371">
        <v>5</v>
      </c>
      <c r="C132" s="371" t="s">
        <v>156</v>
      </c>
      <c r="D132" s="372" t="s">
        <v>355</v>
      </c>
      <c r="E132" s="375" t="s">
        <v>346</v>
      </c>
      <c r="F132" s="375" t="s">
        <v>300</v>
      </c>
      <c r="G132" s="372" t="s">
        <v>347</v>
      </c>
      <c r="H132" s="376">
        <v>42294</v>
      </c>
      <c r="I132" s="375" t="s">
        <v>152</v>
      </c>
      <c r="J132" s="382" t="s">
        <v>348</v>
      </c>
      <c r="K132" s="375"/>
      <c r="L132" s="375"/>
      <c r="M132" s="487"/>
      <c r="N132" s="48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</row>
    <row r="133" spans="2:24" ht="20.100000000000001" customHeight="1">
      <c r="B133" s="498" t="s">
        <v>318</v>
      </c>
      <c r="C133" s="498"/>
      <c r="D133" s="498"/>
      <c r="E133" s="498"/>
      <c r="F133" s="498"/>
      <c r="G133" s="498"/>
      <c r="H133" s="498"/>
      <c r="I133" s="498"/>
      <c r="J133" s="498"/>
      <c r="K133" s="498"/>
      <c r="L133" s="498"/>
      <c r="M133" s="498"/>
      <c r="N133" s="49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</row>
    <row r="134" spans="2:24" ht="60" customHeight="1">
      <c r="B134" s="494" t="s">
        <v>317</v>
      </c>
      <c r="C134" s="494"/>
      <c r="D134" s="494"/>
      <c r="E134" s="495"/>
      <c r="F134" s="496"/>
      <c r="G134" s="496"/>
      <c r="H134" s="496"/>
      <c r="I134" s="496"/>
      <c r="J134" s="496"/>
      <c r="K134" s="496"/>
      <c r="L134" s="496"/>
      <c r="M134" s="496"/>
      <c r="N134" s="497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</row>
    <row r="135" spans="2:24" ht="45" customHeight="1">
      <c r="B135" s="371">
        <v>1</v>
      </c>
      <c r="C135" s="371" t="s">
        <v>156</v>
      </c>
      <c r="D135" s="372" t="s">
        <v>301</v>
      </c>
      <c r="E135" s="375" t="s">
        <v>346</v>
      </c>
      <c r="F135" s="375" t="s">
        <v>300</v>
      </c>
      <c r="G135" s="372" t="s">
        <v>347</v>
      </c>
      <c r="H135" s="376">
        <v>42296</v>
      </c>
      <c r="I135" s="375" t="s">
        <v>152</v>
      </c>
      <c r="J135" s="382" t="s">
        <v>348</v>
      </c>
      <c r="K135" s="375"/>
      <c r="L135" s="375"/>
      <c r="M135" s="487"/>
      <c r="N135" s="48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</row>
    <row r="136" spans="2:24" ht="45" customHeight="1">
      <c r="B136" s="371">
        <v>2</v>
      </c>
      <c r="C136" s="371" t="s">
        <v>156</v>
      </c>
      <c r="D136" s="372" t="s">
        <v>302</v>
      </c>
      <c r="E136" s="375" t="s">
        <v>346</v>
      </c>
      <c r="F136" s="375" t="s">
        <v>300</v>
      </c>
      <c r="G136" s="372" t="s">
        <v>347</v>
      </c>
      <c r="H136" s="376">
        <v>42296</v>
      </c>
      <c r="I136" s="375" t="s">
        <v>152</v>
      </c>
      <c r="J136" s="382" t="s">
        <v>348</v>
      </c>
      <c r="K136" s="375"/>
      <c r="L136" s="375"/>
      <c r="M136" s="487"/>
      <c r="N136" s="48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</row>
    <row r="137" spans="2:24" ht="45" customHeight="1">
      <c r="B137" s="371">
        <v>3</v>
      </c>
      <c r="C137" s="371" t="s">
        <v>156</v>
      </c>
      <c r="D137" s="372" t="s">
        <v>303</v>
      </c>
      <c r="E137" s="375" t="s">
        <v>346</v>
      </c>
      <c r="F137" s="375" t="s">
        <v>300</v>
      </c>
      <c r="G137" s="372" t="s">
        <v>347</v>
      </c>
      <c r="H137" s="376">
        <v>42296</v>
      </c>
      <c r="I137" s="375" t="s">
        <v>152</v>
      </c>
      <c r="J137" s="382" t="s">
        <v>348</v>
      </c>
      <c r="K137" s="375"/>
      <c r="L137" s="375"/>
      <c r="M137" s="487"/>
      <c r="N137" s="48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</row>
    <row r="138" spans="2:24" ht="45" customHeight="1">
      <c r="B138" s="371">
        <v>4</v>
      </c>
      <c r="C138" s="371" t="s">
        <v>156</v>
      </c>
      <c r="D138" s="372" t="s">
        <v>345</v>
      </c>
      <c r="E138" s="375" t="s">
        <v>346</v>
      </c>
      <c r="F138" s="375" t="s">
        <v>300</v>
      </c>
      <c r="G138" s="372" t="s">
        <v>347</v>
      </c>
      <c r="H138" s="376">
        <v>42296</v>
      </c>
      <c r="I138" s="375" t="s">
        <v>152</v>
      </c>
      <c r="J138" s="382" t="s">
        <v>348</v>
      </c>
      <c r="K138" s="375"/>
      <c r="L138" s="375"/>
      <c r="M138" s="487"/>
      <c r="N138" s="48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</row>
    <row r="139" spans="2:24" ht="45" customHeight="1">
      <c r="B139" s="371">
        <v>5</v>
      </c>
      <c r="C139" s="371" t="s">
        <v>156</v>
      </c>
      <c r="D139" s="372" t="s">
        <v>355</v>
      </c>
      <c r="E139" s="375" t="s">
        <v>346</v>
      </c>
      <c r="F139" s="375" t="s">
        <v>300</v>
      </c>
      <c r="G139" s="372" t="s">
        <v>347</v>
      </c>
      <c r="H139" s="376">
        <v>42296</v>
      </c>
      <c r="I139" s="375" t="s">
        <v>299</v>
      </c>
      <c r="J139" s="382" t="s">
        <v>361</v>
      </c>
      <c r="K139" s="375"/>
      <c r="L139" s="375"/>
      <c r="M139" s="487"/>
      <c r="N139" s="488"/>
      <c r="O139" s="348"/>
      <c r="P139" s="348"/>
      <c r="Q139" s="348"/>
      <c r="R139" s="348"/>
      <c r="S139" s="348"/>
      <c r="T139" s="348"/>
      <c r="U139" s="348"/>
      <c r="V139" s="348"/>
      <c r="W139" s="348"/>
      <c r="X139" s="348"/>
    </row>
    <row r="140" spans="2:24" ht="60" customHeight="1">
      <c r="B140" s="494" t="s">
        <v>319</v>
      </c>
      <c r="C140" s="494"/>
      <c r="D140" s="494"/>
      <c r="E140" s="495"/>
      <c r="F140" s="496"/>
      <c r="G140" s="496"/>
      <c r="H140" s="496"/>
      <c r="I140" s="496"/>
      <c r="J140" s="496"/>
      <c r="K140" s="496"/>
      <c r="L140" s="496"/>
      <c r="M140" s="496"/>
      <c r="N140" s="497"/>
      <c r="O140" s="348"/>
      <c r="P140" s="348"/>
      <c r="Q140" s="348"/>
      <c r="R140" s="348"/>
      <c r="S140" s="348"/>
      <c r="T140" s="348"/>
      <c r="U140" s="348"/>
      <c r="V140" s="348"/>
      <c r="W140" s="348"/>
      <c r="X140" s="348"/>
    </row>
    <row r="141" spans="2:24" ht="45" customHeight="1">
      <c r="B141" s="371">
        <v>1</v>
      </c>
      <c r="C141" s="371" t="s">
        <v>156</v>
      </c>
      <c r="D141" s="372" t="s">
        <v>301</v>
      </c>
      <c r="E141" s="375" t="s">
        <v>346</v>
      </c>
      <c r="F141" s="375" t="s">
        <v>300</v>
      </c>
      <c r="G141" s="372" t="s">
        <v>347</v>
      </c>
      <c r="H141" s="376">
        <v>42296</v>
      </c>
      <c r="I141" s="375" t="s">
        <v>152</v>
      </c>
      <c r="J141" s="382" t="s">
        <v>348</v>
      </c>
      <c r="K141" s="375"/>
      <c r="L141" s="375"/>
      <c r="M141" s="487"/>
      <c r="N141" s="488"/>
      <c r="O141" s="348"/>
      <c r="P141" s="348"/>
      <c r="Q141" s="348"/>
      <c r="R141" s="348"/>
      <c r="S141" s="348"/>
      <c r="T141" s="348"/>
      <c r="U141" s="348"/>
      <c r="V141" s="348"/>
      <c r="W141" s="348"/>
      <c r="X141" s="348"/>
    </row>
    <row r="142" spans="2:24" ht="45" customHeight="1">
      <c r="B142" s="371">
        <v>2</v>
      </c>
      <c r="C142" s="371" t="s">
        <v>156</v>
      </c>
      <c r="D142" s="372" t="s">
        <v>302</v>
      </c>
      <c r="E142" s="375" t="s">
        <v>346</v>
      </c>
      <c r="F142" s="375" t="s">
        <v>300</v>
      </c>
      <c r="G142" s="372" t="s">
        <v>347</v>
      </c>
      <c r="H142" s="376">
        <v>42296</v>
      </c>
      <c r="I142" s="375" t="s">
        <v>152</v>
      </c>
      <c r="J142" s="382" t="s">
        <v>348</v>
      </c>
      <c r="K142" s="375"/>
      <c r="L142" s="375"/>
      <c r="M142" s="487"/>
      <c r="N142" s="48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</row>
    <row r="143" spans="2:24" ht="45" customHeight="1">
      <c r="B143" s="371">
        <v>3</v>
      </c>
      <c r="C143" s="371" t="s">
        <v>156</v>
      </c>
      <c r="D143" s="372" t="s">
        <v>303</v>
      </c>
      <c r="E143" s="375" t="s">
        <v>346</v>
      </c>
      <c r="F143" s="375" t="s">
        <v>300</v>
      </c>
      <c r="G143" s="372" t="s">
        <v>347</v>
      </c>
      <c r="H143" s="376">
        <v>42296</v>
      </c>
      <c r="I143" s="375" t="s">
        <v>152</v>
      </c>
      <c r="J143" s="382" t="s">
        <v>348</v>
      </c>
      <c r="K143" s="375"/>
      <c r="L143" s="375"/>
      <c r="M143" s="487"/>
      <c r="N143" s="48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</row>
    <row r="144" spans="2:24" ht="45" customHeight="1">
      <c r="B144" s="371">
        <v>4</v>
      </c>
      <c r="C144" s="371" t="s">
        <v>156</v>
      </c>
      <c r="D144" s="372" t="s">
        <v>345</v>
      </c>
      <c r="E144" s="375" t="s">
        <v>346</v>
      </c>
      <c r="F144" s="375" t="s">
        <v>300</v>
      </c>
      <c r="G144" s="372" t="s">
        <v>347</v>
      </c>
      <c r="H144" s="376">
        <v>42296</v>
      </c>
      <c r="I144" s="375" t="s">
        <v>299</v>
      </c>
      <c r="J144" s="382" t="s">
        <v>362</v>
      </c>
      <c r="K144" s="375"/>
      <c r="L144" s="375"/>
      <c r="M144" s="487"/>
      <c r="N144" s="488"/>
      <c r="O144" s="348"/>
      <c r="P144" s="348"/>
      <c r="Q144" s="348"/>
      <c r="R144" s="348"/>
      <c r="S144" s="348"/>
      <c r="T144" s="348"/>
      <c r="U144" s="348"/>
      <c r="V144" s="348"/>
      <c r="W144" s="348"/>
      <c r="X144" s="348"/>
    </row>
    <row r="145" spans="2:24" ht="45" customHeight="1">
      <c r="B145" s="371">
        <v>5</v>
      </c>
      <c r="C145" s="371" t="s">
        <v>156</v>
      </c>
      <c r="D145" s="372" t="s">
        <v>355</v>
      </c>
      <c r="E145" s="375" t="s">
        <v>346</v>
      </c>
      <c r="F145" s="375" t="s">
        <v>300</v>
      </c>
      <c r="G145" s="372" t="s">
        <v>347</v>
      </c>
      <c r="H145" s="376">
        <v>42296</v>
      </c>
      <c r="I145" s="375" t="s">
        <v>152</v>
      </c>
      <c r="J145" s="382" t="s">
        <v>348</v>
      </c>
      <c r="K145" s="375"/>
      <c r="L145" s="375"/>
      <c r="M145" s="487"/>
      <c r="N145" s="488"/>
      <c r="O145" s="348"/>
      <c r="P145" s="348"/>
      <c r="Q145" s="348"/>
      <c r="R145" s="348"/>
      <c r="S145" s="348"/>
      <c r="T145" s="348"/>
      <c r="U145" s="348"/>
      <c r="V145" s="348"/>
      <c r="W145" s="348"/>
      <c r="X145" s="348"/>
    </row>
    <row r="146" spans="2:24" ht="60" customHeight="1">
      <c r="B146" s="494" t="s">
        <v>339</v>
      </c>
      <c r="C146" s="494"/>
      <c r="D146" s="494"/>
      <c r="E146" s="495"/>
      <c r="F146" s="496"/>
      <c r="G146" s="496"/>
      <c r="H146" s="496"/>
      <c r="I146" s="496"/>
      <c r="J146" s="496"/>
      <c r="K146" s="496"/>
      <c r="L146" s="496"/>
      <c r="M146" s="496"/>
      <c r="N146" s="497"/>
      <c r="O146" s="348"/>
      <c r="P146" s="348"/>
      <c r="Q146" s="348"/>
      <c r="R146" s="348"/>
      <c r="S146" s="348"/>
      <c r="T146" s="348"/>
      <c r="U146" s="348"/>
      <c r="V146" s="348"/>
      <c r="W146" s="348"/>
      <c r="X146" s="348"/>
    </row>
    <row r="147" spans="2:24" ht="45" customHeight="1">
      <c r="B147" s="371">
        <v>1</v>
      </c>
      <c r="C147" s="371" t="s">
        <v>156</v>
      </c>
      <c r="D147" s="372" t="s">
        <v>301</v>
      </c>
      <c r="E147" s="375" t="s">
        <v>346</v>
      </c>
      <c r="F147" s="375" t="s">
        <v>300</v>
      </c>
      <c r="G147" s="372" t="s">
        <v>347</v>
      </c>
      <c r="H147" s="376">
        <v>42296</v>
      </c>
      <c r="I147" s="375" t="s">
        <v>152</v>
      </c>
      <c r="J147" s="382" t="s">
        <v>348</v>
      </c>
      <c r="K147" s="375"/>
      <c r="L147" s="375"/>
      <c r="M147" s="487"/>
      <c r="N147" s="48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</row>
    <row r="148" spans="2:24" ht="45" customHeight="1">
      <c r="B148" s="371">
        <v>2</v>
      </c>
      <c r="C148" s="371" t="s">
        <v>156</v>
      </c>
      <c r="D148" s="372" t="s">
        <v>302</v>
      </c>
      <c r="E148" s="375" t="s">
        <v>346</v>
      </c>
      <c r="F148" s="375" t="s">
        <v>300</v>
      </c>
      <c r="G148" s="372" t="s">
        <v>347</v>
      </c>
      <c r="H148" s="376">
        <v>42296</v>
      </c>
      <c r="I148" s="375" t="s">
        <v>152</v>
      </c>
      <c r="J148" s="382" t="s">
        <v>348</v>
      </c>
      <c r="K148" s="375"/>
      <c r="L148" s="375"/>
      <c r="M148" s="487"/>
      <c r="N148" s="48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</row>
    <row r="149" spans="2:24" ht="45" customHeight="1">
      <c r="B149" s="371">
        <v>3</v>
      </c>
      <c r="C149" s="371" t="s">
        <v>156</v>
      </c>
      <c r="D149" s="372" t="s">
        <v>303</v>
      </c>
      <c r="E149" s="375" t="s">
        <v>346</v>
      </c>
      <c r="F149" s="375" t="s">
        <v>300</v>
      </c>
      <c r="G149" s="372" t="s">
        <v>347</v>
      </c>
      <c r="H149" s="376">
        <v>42297</v>
      </c>
      <c r="I149" s="375" t="s">
        <v>152</v>
      </c>
      <c r="J149" s="382" t="s">
        <v>348</v>
      </c>
      <c r="K149" s="375"/>
      <c r="L149" s="375"/>
      <c r="M149" s="487"/>
      <c r="N149" s="488"/>
      <c r="O149" s="348"/>
      <c r="P149" s="348"/>
      <c r="Q149" s="348"/>
      <c r="R149" s="348"/>
      <c r="S149" s="348"/>
      <c r="T149" s="348"/>
      <c r="U149" s="348"/>
      <c r="V149" s="348"/>
      <c r="W149" s="348"/>
      <c r="X149" s="348"/>
    </row>
    <row r="150" spans="2:24" ht="45" customHeight="1">
      <c r="B150" s="371">
        <v>4</v>
      </c>
      <c r="C150" s="371" t="s">
        <v>156</v>
      </c>
      <c r="D150" s="372" t="s">
        <v>345</v>
      </c>
      <c r="E150" s="375" t="s">
        <v>346</v>
      </c>
      <c r="F150" s="375" t="s">
        <v>300</v>
      </c>
      <c r="G150" s="372" t="s">
        <v>347</v>
      </c>
      <c r="H150" s="376">
        <v>42297</v>
      </c>
      <c r="I150" s="375" t="s">
        <v>152</v>
      </c>
      <c r="J150" s="382" t="s">
        <v>348</v>
      </c>
      <c r="K150" s="375"/>
      <c r="L150" s="375"/>
      <c r="M150" s="487"/>
      <c r="N150" s="488"/>
      <c r="O150" s="348"/>
      <c r="P150" s="348"/>
      <c r="Q150" s="348"/>
      <c r="R150" s="348"/>
      <c r="S150" s="348"/>
      <c r="T150" s="348"/>
      <c r="U150" s="348"/>
      <c r="V150" s="348"/>
      <c r="W150" s="348"/>
      <c r="X150" s="348"/>
    </row>
    <row r="151" spans="2:24" ht="45" customHeight="1">
      <c r="B151" s="371">
        <v>5</v>
      </c>
      <c r="C151" s="371" t="s">
        <v>156</v>
      </c>
      <c r="D151" s="372" t="s">
        <v>355</v>
      </c>
      <c r="E151" s="375" t="s">
        <v>346</v>
      </c>
      <c r="F151" s="375" t="s">
        <v>300</v>
      </c>
      <c r="G151" s="372" t="s">
        <v>347</v>
      </c>
      <c r="H151" s="376">
        <v>42297</v>
      </c>
      <c r="I151" s="375" t="s">
        <v>152</v>
      </c>
      <c r="J151" s="382" t="s">
        <v>348</v>
      </c>
      <c r="K151" s="375"/>
      <c r="L151" s="375"/>
      <c r="M151" s="487"/>
      <c r="N151" s="488"/>
      <c r="O151" s="348"/>
      <c r="P151" s="348"/>
      <c r="Q151" s="348"/>
      <c r="R151" s="348"/>
      <c r="S151" s="348"/>
      <c r="T151" s="348"/>
      <c r="U151" s="348"/>
      <c r="V151" s="348"/>
      <c r="W151" s="348"/>
      <c r="X151" s="348"/>
    </row>
    <row r="152" spans="2:24" ht="60" customHeight="1">
      <c r="B152" s="494" t="s">
        <v>340</v>
      </c>
      <c r="C152" s="494"/>
      <c r="D152" s="494"/>
      <c r="E152" s="495"/>
      <c r="F152" s="496"/>
      <c r="G152" s="496"/>
      <c r="H152" s="496"/>
      <c r="I152" s="496"/>
      <c r="J152" s="496"/>
      <c r="K152" s="496"/>
      <c r="L152" s="496"/>
      <c r="M152" s="496"/>
      <c r="N152" s="497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</row>
    <row r="153" spans="2:24" ht="45" customHeight="1">
      <c r="B153" s="371">
        <v>1</v>
      </c>
      <c r="C153" s="371" t="s">
        <v>156</v>
      </c>
      <c r="D153" s="372" t="s">
        <v>301</v>
      </c>
      <c r="E153" s="375" t="s">
        <v>346</v>
      </c>
      <c r="F153" s="375" t="s">
        <v>300</v>
      </c>
      <c r="G153" s="372" t="s">
        <v>347</v>
      </c>
      <c r="H153" s="376">
        <v>42297</v>
      </c>
      <c r="I153" s="375" t="s">
        <v>152</v>
      </c>
      <c r="J153" s="382" t="s">
        <v>348</v>
      </c>
      <c r="K153" s="375"/>
      <c r="L153" s="375"/>
      <c r="M153" s="487"/>
      <c r="N153" s="48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</row>
    <row r="154" spans="2:24" ht="45" customHeight="1">
      <c r="B154" s="371">
        <v>2</v>
      </c>
      <c r="C154" s="371" t="s">
        <v>156</v>
      </c>
      <c r="D154" s="372" t="s">
        <v>302</v>
      </c>
      <c r="E154" s="375" t="s">
        <v>346</v>
      </c>
      <c r="F154" s="375" t="s">
        <v>300</v>
      </c>
      <c r="G154" s="372" t="s">
        <v>347</v>
      </c>
      <c r="H154" s="376">
        <v>42297</v>
      </c>
      <c r="I154" s="375" t="s">
        <v>152</v>
      </c>
      <c r="J154" s="382" t="s">
        <v>348</v>
      </c>
      <c r="K154" s="375"/>
      <c r="L154" s="375"/>
      <c r="M154" s="487"/>
      <c r="N154" s="488"/>
      <c r="O154" s="348"/>
      <c r="P154" s="348"/>
      <c r="Q154" s="348"/>
      <c r="R154" s="348"/>
      <c r="S154" s="348"/>
      <c r="T154" s="348"/>
      <c r="U154" s="348"/>
      <c r="V154" s="348"/>
      <c r="W154" s="348"/>
      <c r="X154" s="348"/>
    </row>
    <row r="155" spans="2:24" ht="45" customHeight="1">
      <c r="B155" s="371">
        <v>3</v>
      </c>
      <c r="C155" s="371" t="s">
        <v>156</v>
      </c>
      <c r="D155" s="372" t="s">
        <v>303</v>
      </c>
      <c r="E155" s="375" t="s">
        <v>346</v>
      </c>
      <c r="F155" s="375" t="s">
        <v>300</v>
      </c>
      <c r="G155" s="372" t="s">
        <v>347</v>
      </c>
      <c r="H155" s="376">
        <v>42297</v>
      </c>
      <c r="I155" s="375" t="s">
        <v>300</v>
      </c>
      <c r="J155" s="382" t="s">
        <v>364</v>
      </c>
      <c r="K155" s="375"/>
      <c r="L155" s="375"/>
      <c r="M155" s="487"/>
      <c r="N155" s="488"/>
      <c r="O155" s="348"/>
      <c r="P155" s="348"/>
      <c r="Q155" s="348"/>
      <c r="R155" s="348"/>
      <c r="S155" s="348"/>
      <c r="T155" s="348"/>
      <c r="U155" s="348"/>
      <c r="V155" s="348"/>
      <c r="W155" s="348"/>
      <c r="X155" s="348"/>
    </row>
    <row r="156" spans="2:24" ht="45" customHeight="1">
      <c r="B156" s="371">
        <v>4</v>
      </c>
      <c r="C156" s="371" t="s">
        <v>156</v>
      </c>
      <c r="D156" s="372" t="s">
        <v>345</v>
      </c>
      <c r="E156" s="375" t="s">
        <v>346</v>
      </c>
      <c r="F156" s="375" t="s">
        <v>300</v>
      </c>
      <c r="G156" s="372" t="s">
        <v>347</v>
      </c>
      <c r="H156" s="376">
        <v>42297</v>
      </c>
      <c r="I156" s="375" t="s">
        <v>299</v>
      </c>
      <c r="J156" s="382" t="s">
        <v>363</v>
      </c>
      <c r="K156" s="375"/>
      <c r="L156" s="375"/>
      <c r="M156" s="487"/>
      <c r="N156" s="488"/>
      <c r="O156" s="348"/>
      <c r="P156" s="348"/>
      <c r="Q156" s="348"/>
      <c r="R156" s="348"/>
      <c r="S156" s="348"/>
      <c r="T156" s="348"/>
      <c r="U156" s="348"/>
      <c r="V156" s="348"/>
      <c r="W156" s="348"/>
      <c r="X156" s="348"/>
    </row>
    <row r="157" spans="2:24" ht="45" customHeight="1">
      <c r="B157" s="371">
        <v>5</v>
      </c>
      <c r="C157" s="371" t="s">
        <v>156</v>
      </c>
      <c r="D157" s="372" t="s">
        <v>355</v>
      </c>
      <c r="E157" s="375" t="s">
        <v>346</v>
      </c>
      <c r="F157" s="375" t="s">
        <v>300</v>
      </c>
      <c r="G157" s="372" t="s">
        <v>347</v>
      </c>
      <c r="H157" s="376">
        <v>42297</v>
      </c>
      <c r="I157" s="375" t="s">
        <v>300</v>
      </c>
      <c r="J157" s="382" t="s">
        <v>364</v>
      </c>
      <c r="K157" s="375"/>
      <c r="L157" s="375"/>
      <c r="M157" s="487"/>
      <c r="N157" s="48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</row>
    <row r="158" spans="2:24" ht="60" customHeight="1">
      <c r="B158" s="494" t="s">
        <v>320</v>
      </c>
      <c r="C158" s="494"/>
      <c r="D158" s="494"/>
      <c r="E158" s="495"/>
      <c r="F158" s="496"/>
      <c r="G158" s="496"/>
      <c r="H158" s="496"/>
      <c r="I158" s="496"/>
      <c r="J158" s="496"/>
      <c r="K158" s="496"/>
      <c r="L158" s="496"/>
      <c r="M158" s="496"/>
      <c r="N158" s="497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</row>
    <row r="159" spans="2:24" ht="45" customHeight="1">
      <c r="B159" s="371">
        <v>1</v>
      </c>
      <c r="C159" s="371" t="s">
        <v>156</v>
      </c>
      <c r="D159" s="372" t="s">
        <v>301</v>
      </c>
      <c r="E159" s="375" t="s">
        <v>346</v>
      </c>
      <c r="F159" s="375" t="s">
        <v>300</v>
      </c>
      <c r="G159" s="372" t="s">
        <v>347</v>
      </c>
      <c r="H159" s="376">
        <v>42297</v>
      </c>
      <c r="I159" s="375" t="s">
        <v>152</v>
      </c>
      <c r="J159" s="382" t="s">
        <v>348</v>
      </c>
      <c r="K159" s="375"/>
      <c r="L159" s="375"/>
      <c r="M159" s="487"/>
      <c r="N159" s="48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</row>
    <row r="160" spans="2:24" ht="45" customHeight="1">
      <c r="B160" s="371">
        <v>2</v>
      </c>
      <c r="C160" s="371" t="s">
        <v>156</v>
      </c>
      <c r="D160" s="372" t="s">
        <v>302</v>
      </c>
      <c r="E160" s="375" t="s">
        <v>346</v>
      </c>
      <c r="F160" s="375" t="s">
        <v>300</v>
      </c>
      <c r="G160" s="372" t="s">
        <v>347</v>
      </c>
      <c r="H160" s="376">
        <v>42297</v>
      </c>
      <c r="I160" s="375" t="s">
        <v>152</v>
      </c>
      <c r="J160" s="382" t="s">
        <v>348</v>
      </c>
      <c r="K160" s="375"/>
      <c r="L160" s="375"/>
      <c r="M160" s="487"/>
      <c r="N160" s="488"/>
      <c r="O160" s="348"/>
      <c r="P160" s="348"/>
      <c r="Q160" s="348"/>
      <c r="R160" s="348"/>
      <c r="S160" s="348"/>
      <c r="T160" s="348"/>
      <c r="U160" s="348"/>
      <c r="V160" s="348"/>
      <c r="W160" s="348"/>
      <c r="X160" s="348"/>
    </row>
    <row r="161" spans="2:24" ht="45" customHeight="1">
      <c r="B161" s="371">
        <v>3</v>
      </c>
      <c r="C161" s="371" t="s">
        <v>156</v>
      </c>
      <c r="D161" s="372" t="s">
        <v>303</v>
      </c>
      <c r="E161" s="375" t="s">
        <v>346</v>
      </c>
      <c r="F161" s="375" t="s">
        <v>300</v>
      </c>
      <c r="G161" s="372" t="s">
        <v>347</v>
      </c>
      <c r="H161" s="376">
        <v>42297</v>
      </c>
      <c r="I161" s="375" t="s">
        <v>152</v>
      </c>
      <c r="J161" s="382" t="s">
        <v>348</v>
      </c>
      <c r="K161" s="375"/>
      <c r="L161" s="375"/>
      <c r="M161" s="487"/>
      <c r="N161" s="488"/>
      <c r="O161" s="348"/>
      <c r="P161" s="348"/>
      <c r="Q161" s="348"/>
      <c r="R161" s="348"/>
      <c r="S161" s="348"/>
      <c r="T161" s="348"/>
      <c r="U161" s="348"/>
      <c r="V161" s="348"/>
      <c r="W161" s="348"/>
      <c r="X161" s="348"/>
    </row>
    <row r="162" spans="2:24" ht="45" customHeight="1">
      <c r="B162" s="371">
        <v>4</v>
      </c>
      <c r="C162" s="371" t="s">
        <v>156</v>
      </c>
      <c r="D162" s="372" t="s">
        <v>345</v>
      </c>
      <c r="E162" s="375" t="s">
        <v>346</v>
      </c>
      <c r="F162" s="375" t="s">
        <v>300</v>
      </c>
      <c r="G162" s="372" t="s">
        <v>347</v>
      </c>
      <c r="H162" s="376">
        <v>42297</v>
      </c>
      <c r="I162" s="375" t="s">
        <v>152</v>
      </c>
      <c r="J162" s="382" t="s">
        <v>348</v>
      </c>
      <c r="K162" s="375"/>
      <c r="L162" s="375"/>
      <c r="M162" s="487"/>
      <c r="N162" s="488"/>
      <c r="O162" s="348"/>
      <c r="P162" s="348"/>
      <c r="Q162" s="348"/>
      <c r="R162" s="348"/>
      <c r="S162" s="348"/>
      <c r="T162" s="348"/>
      <c r="U162" s="348"/>
      <c r="V162" s="348"/>
      <c r="W162" s="348"/>
      <c r="X162" s="348"/>
    </row>
    <row r="163" spans="2:24" ht="45" customHeight="1">
      <c r="B163" s="371">
        <v>5</v>
      </c>
      <c r="C163" s="371" t="s">
        <v>156</v>
      </c>
      <c r="D163" s="372" t="s">
        <v>355</v>
      </c>
      <c r="E163" s="375" t="s">
        <v>346</v>
      </c>
      <c r="F163" s="375" t="s">
        <v>300</v>
      </c>
      <c r="G163" s="372" t="s">
        <v>347</v>
      </c>
      <c r="H163" s="376">
        <v>42297</v>
      </c>
      <c r="I163" s="375" t="s">
        <v>152</v>
      </c>
      <c r="J163" s="382" t="s">
        <v>348</v>
      </c>
      <c r="K163" s="375"/>
      <c r="L163" s="375"/>
      <c r="M163" s="487"/>
      <c r="N163" s="48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</row>
    <row r="164" spans="2:24" ht="20.100000000000001" customHeight="1">
      <c r="B164" s="498" t="s">
        <v>321</v>
      </c>
      <c r="C164" s="498"/>
      <c r="D164" s="498"/>
      <c r="E164" s="498"/>
      <c r="F164" s="498"/>
      <c r="G164" s="498"/>
      <c r="H164" s="498"/>
      <c r="I164" s="498"/>
      <c r="J164" s="498"/>
      <c r="K164" s="498"/>
      <c r="L164" s="498"/>
      <c r="M164" s="498"/>
      <c r="N164" s="49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</row>
    <row r="165" spans="2:24" ht="60" customHeight="1">
      <c r="B165" s="494" t="s">
        <v>322</v>
      </c>
      <c r="C165" s="494"/>
      <c r="D165" s="494"/>
      <c r="E165" s="495"/>
      <c r="F165" s="496"/>
      <c r="G165" s="496"/>
      <c r="H165" s="496"/>
      <c r="I165" s="496"/>
      <c r="J165" s="496"/>
      <c r="K165" s="496"/>
      <c r="L165" s="496"/>
      <c r="M165" s="496"/>
      <c r="N165" s="497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</row>
    <row r="166" spans="2:24" ht="45" customHeight="1">
      <c r="B166" s="371">
        <v>1</v>
      </c>
      <c r="C166" s="371" t="s">
        <v>156</v>
      </c>
      <c r="D166" s="372" t="s">
        <v>301</v>
      </c>
      <c r="E166" s="375" t="s">
        <v>346</v>
      </c>
      <c r="F166" s="375" t="s">
        <v>300</v>
      </c>
      <c r="G166" s="372" t="s">
        <v>347</v>
      </c>
      <c r="H166" s="376">
        <v>42298</v>
      </c>
      <c r="I166" s="375" t="s">
        <v>152</v>
      </c>
      <c r="J166" s="382" t="s">
        <v>348</v>
      </c>
      <c r="K166" s="375"/>
      <c r="L166" s="375"/>
      <c r="M166" s="487"/>
      <c r="N166" s="488"/>
      <c r="O166" s="348"/>
      <c r="P166" s="348"/>
      <c r="Q166" s="348"/>
      <c r="R166" s="348"/>
      <c r="S166" s="348"/>
      <c r="T166" s="348"/>
      <c r="U166" s="348"/>
      <c r="V166" s="348"/>
      <c r="W166" s="348"/>
      <c r="X166" s="348"/>
    </row>
    <row r="167" spans="2:24" ht="45" customHeight="1">
      <c r="B167" s="371">
        <v>2</v>
      </c>
      <c r="C167" s="371" t="s">
        <v>156</v>
      </c>
      <c r="D167" s="372" t="s">
        <v>302</v>
      </c>
      <c r="E167" s="375" t="s">
        <v>346</v>
      </c>
      <c r="F167" s="375" t="s">
        <v>300</v>
      </c>
      <c r="G167" s="372" t="s">
        <v>347</v>
      </c>
      <c r="H167" s="376">
        <v>42298</v>
      </c>
      <c r="I167" s="375" t="s">
        <v>152</v>
      </c>
      <c r="J167" s="382" t="s">
        <v>348</v>
      </c>
      <c r="K167" s="375"/>
      <c r="L167" s="375"/>
      <c r="M167" s="487"/>
      <c r="N167" s="488"/>
      <c r="O167" s="348"/>
      <c r="P167" s="348"/>
      <c r="Q167" s="348"/>
      <c r="R167" s="348"/>
      <c r="S167" s="348"/>
      <c r="T167" s="348"/>
      <c r="U167" s="348"/>
      <c r="V167" s="348"/>
      <c r="W167" s="348"/>
      <c r="X167" s="348"/>
    </row>
    <row r="168" spans="2:24" ht="45" customHeight="1">
      <c r="B168" s="371">
        <v>3</v>
      </c>
      <c r="C168" s="371" t="s">
        <v>156</v>
      </c>
      <c r="D168" s="372" t="s">
        <v>303</v>
      </c>
      <c r="E168" s="375" t="s">
        <v>346</v>
      </c>
      <c r="F168" s="375" t="s">
        <v>300</v>
      </c>
      <c r="G168" s="372" t="s">
        <v>347</v>
      </c>
      <c r="H168" s="376">
        <v>42298</v>
      </c>
      <c r="I168" s="375" t="s">
        <v>152</v>
      </c>
      <c r="J168" s="382" t="s">
        <v>348</v>
      </c>
      <c r="K168" s="375"/>
      <c r="L168" s="375"/>
      <c r="M168" s="487"/>
      <c r="N168" s="48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</row>
    <row r="169" spans="2:24" ht="45" customHeight="1">
      <c r="B169" s="371">
        <v>4</v>
      </c>
      <c r="C169" s="371" t="s">
        <v>156</v>
      </c>
      <c r="D169" s="372" t="s">
        <v>345</v>
      </c>
      <c r="E169" s="375" t="s">
        <v>346</v>
      </c>
      <c r="F169" s="375" t="s">
        <v>300</v>
      </c>
      <c r="G169" s="372" t="s">
        <v>347</v>
      </c>
      <c r="H169" s="376">
        <v>42298</v>
      </c>
      <c r="I169" s="375" t="s">
        <v>299</v>
      </c>
      <c r="J169" s="382" t="s">
        <v>362</v>
      </c>
      <c r="K169" s="375"/>
      <c r="L169" s="375"/>
      <c r="M169" s="487"/>
      <c r="N169" s="48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</row>
    <row r="170" spans="2:24" ht="45" customHeight="1">
      <c r="B170" s="371">
        <v>5</v>
      </c>
      <c r="C170" s="371" t="s">
        <v>156</v>
      </c>
      <c r="D170" s="372" t="s">
        <v>355</v>
      </c>
      <c r="E170" s="375" t="s">
        <v>346</v>
      </c>
      <c r="F170" s="375" t="s">
        <v>300</v>
      </c>
      <c r="G170" s="372" t="s">
        <v>347</v>
      </c>
      <c r="H170" s="376">
        <v>42298</v>
      </c>
      <c r="I170" s="375" t="s">
        <v>152</v>
      </c>
      <c r="J170" s="382" t="s">
        <v>348</v>
      </c>
      <c r="K170" s="375"/>
      <c r="L170" s="375"/>
      <c r="M170" s="487"/>
      <c r="N170" s="48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</row>
    <row r="171" spans="2:24" ht="60" customHeight="1">
      <c r="B171" s="494" t="s">
        <v>323</v>
      </c>
      <c r="C171" s="494"/>
      <c r="D171" s="494"/>
      <c r="E171" s="495"/>
      <c r="F171" s="496"/>
      <c r="G171" s="496"/>
      <c r="H171" s="496"/>
      <c r="I171" s="496"/>
      <c r="J171" s="496"/>
      <c r="K171" s="496"/>
      <c r="L171" s="496"/>
      <c r="M171" s="496"/>
      <c r="N171" s="497"/>
      <c r="O171" s="348"/>
      <c r="P171" s="348"/>
      <c r="Q171" s="348"/>
      <c r="R171" s="348"/>
      <c r="S171" s="348"/>
      <c r="T171" s="348"/>
      <c r="U171" s="348"/>
      <c r="V171" s="348"/>
      <c r="W171" s="348"/>
      <c r="X171" s="348"/>
    </row>
    <row r="172" spans="2:24" ht="45" customHeight="1">
      <c r="B172" s="371">
        <v>1</v>
      </c>
      <c r="C172" s="371" t="s">
        <v>156</v>
      </c>
      <c r="D172" s="372" t="s">
        <v>301</v>
      </c>
      <c r="E172" s="375" t="s">
        <v>346</v>
      </c>
      <c r="F172" s="375" t="s">
        <v>300</v>
      </c>
      <c r="G172" s="372" t="s">
        <v>347</v>
      </c>
      <c r="H172" s="376">
        <v>42298</v>
      </c>
      <c r="I172" s="375" t="s">
        <v>152</v>
      </c>
      <c r="J172" s="382" t="s">
        <v>348</v>
      </c>
      <c r="K172" s="375"/>
      <c r="L172" s="375"/>
      <c r="M172" s="487"/>
      <c r="N172" s="488"/>
      <c r="O172" s="348"/>
      <c r="P172" s="348"/>
      <c r="Q172" s="348"/>
      <c r="R172" s="348"/>
      <c r="S172" s="348"/>
      <c r="T172" s="348"/>
      <c r="U172" s="348"/>
      <c r="V172" s="348"/>
      <c r="W172" s="348"/>
      <c r="X172" s="348"/>
    </row>
    <row r="173" spans="2:24" ht="45" customHeight="1">
      <c r="B173" s="371">
        <v>2</v>
      </c>
      <c r="C173" s="371" t="s">
        <v>156</v>
      </c>
      <c r="D173" s="372" t="s">
        <v>302</v>
      </c>
      <c r="E173" s="375" t="s">
        <v>346</v>
      </c>
      <c r="F173" s="375" t="s">
        <v>300</v>
      </c>
      <c r="G173" s="372" t="s">
        <v>347</v>
      </c>
      <c r="H173" s="376">
        <v>42298</v>
      </c>
      <c r="I173" s="375" t="s">
        <v>152</v>
      </c>
      <c r="J173" s="382" t="s">
        <v>348</v>
      </c>
      <c r="K173" s="375"/>
      <c r="L173" s="375"/>
      <c r="M173" s="487"/>
      <c r="N173" s="488"/>
      <c r="O173" s="348"/>
      <c r="P173" s="348"/>
      <c r="Q173" s="348"/>
      <c r="R173" s="348"/>
      <c r="S173" s="348"/>
      <c r="T173" s="348"/>
      <c r="U173" s="348"/>
      <c r="V173" s="348"/>
      <c r="W173" s="348"/>
      <c r="X173" s="348"/>
    </row>
    <row r="174" spans="2:24" ht="45" customHeight="1">
      <c r="B174" s="371">
        <v>3</v>
      </c>
      <c r="C174" s="371" t="s">
        <v>156</v>
      </c>
      <c r="D174" s="372" t="s">
        <v>303</v>
      </c>
      <c r="E174" s="375" t="s">
        <v>346</v>
      </c>
      <c r="F174" s="375" t="s">
        <v>300</v>
      </c>
      <c r="G174" s="372" t="s">
        <v>347</v>
      </c>
      <c r="H174" s="376">
        <v>42298</v>
      </c>
      <c r="I174" s="375" t="s">
        <v>152</v>
      </c>
      <c r="J174" s="382" t="s">
        <v>348</v>
      </c>
      <c r="K174" s="375"/>
      <c r="L174" s="375"/>
      <c r="M174" s="487"/>
      <c r="N174" s="488"/>
      <c r="O174" s="348"/>
      <c r="P174" s="348"/>
      <c r="Q174" s="348"/>
      <c r="R174" s="348"/>
      <c r="S174" s="348"/>
      <c r="T174" s="348"/>
      <c r="U174" s="348"/>
      <c r="V174" s="348"/>
      <c r="W174" s="348"/>
      <c r="X174" s="348"/>
    </row>
    <row r="175" spans="2:24" ht="45" customHeight="1">
      <c r="B175" s="371">
        <v>4</v>
      </c>
      <c r="C175" s="371" t="s">
        <v>156</v>
      </c>
      <c r="D175" s="372" t="s">
        <v>345</v>
      </c>
      <c r="E175" s="375" t="s">
        <v>346</v>
      </c>
      <c r="F175" s="375" t="s">
        <v>300</v>
      </c>
      <c r="G175" s="372" t="s">
        <v>347</v>
      </c>
      <c r="H175" s="376">
        <v>42298</v>
      </c>
      <c r="I175" s="375" t="s">
        <v>152</v>
      </c>
      <c r="J175" s="382" t="s">
        <v>348</v>
      </c>
      <c r="K175" s="375"/>
      <c r="L175" s="375"/>
      <c r="M175" s="487"/>
      <c r="N175" s="488"/>
      <c r="O175" s="348"/>
      <c r="P175" s="348"/>
      <c r="Q175" s="348"/>
      <c r="R175" s="348"/>
      <c r="S175" s="348"/>
      <c r="T175" s="348"/>
      <c r="U175" s="348"/>
      <c r="V175" s="348"/>
      <c r="W175" s="348"/>
      <c r="X175" s="348"/>
    </row>
    <row r="176" spans="2:24" ht="45" customHeight="1">
      <c r="B176" s="371">
        <v>5</v>
      </c>
      <c r="C176" s="371" t="s">
        <v>156</v>
      </c>
      <c r="D176" s="372" t="s">
        <v>355</v>
      </c>
      <c r="E176" s="375" t="s">
        <v>346</v>
      </c>
      <c r="F176" s="375" t="s">
        <v>300</v>
      </c>
      <c r="G176" s="372" t="s">
        <v>347</v>
      </c>
      <c r="H176" s="376">
        <v>42298</v>
      </c>
      <c r="I176" s="375" t="s">
        <v>299</v>
      </c>
      <c r="J176" s="382" t="s">
        <v>365</v>
      </c>
      <c r="K176" s="375"/>
      <c r="L176" s="375"/>
      <c r="M176" s="487"/>
      <c r="N176" s="488"/>
      <c r="O176" s="348"/>
      <c r="P176" s="348"/>
      <c r="Q176" s="348"/>
      <c r="R176" s="348"/>
      <c r="S176" s="348"/>
      <c r="T176" s="348"/>
      <c r="U176" s="348"/>
      <c r="V176" s="348"/>
      <c r="W176" s="348"/>
      <c r="X176" s="348"/>
    </row>
    <row r="177" spans="2:24" ht="60" customHeight="1">
      <c r="B177" s="494" t="s">
        <v>324</v>
      </c>
      <c r="C177" s="494"/>
      <c r="D177" s="494"/>
      <c r="E177" s="495"/>
      <c r="F177" s="496"/>
      <c r="G177" s="496"/>
      <c r="H177" s="496"/>
      <c r="I177" s="496"/>
      <c r="J177" s="496"/>
      <c r="K177" s="496"/>
      <c r="L177" s="496"/>
      <c r="M177" s="496"/>
      <c r="N177" s="497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</row>
    <row r="178" spans="2:24" ht="45" customHeight="1">
      <c r="B178" s="371">
        <v>1</v>
      </c>
      <c r="C178" s="371" t="s">
        <v>156</v>
      </c>
      <c r="D178" s="372" t="s">
        <v>301</v>
      </c>
      <c r="E178" s="375" t="s">
        <v>346</v>
      </c>
      <c r="F178" s="375" t="s">
        <v>300</v>
      </c>
      <c r="G178" s="372" t="s">
        <v>347</v>
      </c>
      <c r="H178" s="376">
        <v>42298</v>
      </c>
      <c r="I178" s="375" t="s">
        <v>152</v>
      </c>
      <c r="J178" s="382" t="s">
        <v>348</v>
      </c>
      <c r="K178" s="375"/>
      <c r="L178" s="375"/>
      <c r="M178" s="487"/>
      <c r="N178" s="488"/>
      <c r="O178" s="348"/>
      <c r="P178" s="348"/>
      <c r="Q178" s="348"/>
      <c r="R178" s="348"/>
      <c r="S178" s="348"/>
      <c r="T178" s="348"/>
      <c r="U178" s="348"/>
      <c r="V178" s="348"/>
      <c r="W178" s="348"/>
      <c r="X178" s="348"/>
    </row>
    <row r="179" spans="2:24" ht="45" customHeight="1">
      <c r="B179" s="371">
        <v>2</v>
      </c>
      <c r="C179" s="371" t="s">
        <v>156</v>
      </c>
      <c r="D179" s="372" t="s">
        <v>302</v>
      </c>
      <c r="E179" s="375" t="s">
        <v>346</v>
      </c>
      <c r="F179" s="375" t="s">
        <v>300</v>
      </c>
      <c r="G179" s="372" t="s">
        <v>347</v>
      </c>
      <c r="H179" s="376">
        <v>42298</v>
      </c>
      <c r="I179" s="375" t="s">
        <v>152</v>
      </c>
      <c r="J179" s="382" t="s">
        <v>348</v>
      </c>
      <c r="K179" s="375"/>
      <c r="L179" s="375"/>
      <c r="M179" s="487"/>
      <c r="N179" s="488"/>
      <c r="O179" s="348"/>
      <c r="P179" s="348"/>
      <c r="Q179" s="348"/>
      <c r="R179" s="348"/>
      <c r="S179" s="348"/>
      <c r="T179" s="348"/>
      <c r="U179" s="348"/>
      <c r="V179" s="348"/>
      <c r="W179" s="348"/>
      <c r="X179" s="348"/>
    </row>
    <row r="180" spans="2:24" ht="45" customHeight="1">
      <c r="B180" s="371">
        <v>3</v>
      </c>
      <c r="C180" s="371" t="s">
        <v>156</v>
      </c>
      <c r="D180" s="372" t="s">
        <v>303</v>
      </c>
      <c r="E180" s="375" t="s">
        <v>346</v>
      </c>
      <c r="F180" s="375" t="s">
        <v>300</v>
      </c>
      <c r="G180" s="372" t="s">
        <v>347</v>
      </c>
      <c r="H180" s="376">
        <v>42298</v>
      </c>
      <c r="I180" s="375" t="s">
        <v>152</v>
      </c>
      <c r="J180" s="382" t="s">
        <v>348</v>
      </c>
      <c r="K180" s="375"/>
      <c r="L180" s="375"/>
      <c r="M180" s="487"/>
      <c r="N180" s="488"/>
      <c r="O180" s="348"/>
      <c r="P180" s="348"/>
      <c r="Q180" s="348"/>
      <c r="R180" s="348"/>
      <c r="S180" s="348"/>
      <c r="T180" s="348"/>
      <c r="U180" s="348"/>
      <c r="V180" s="348"/>
      <c r="W180" s="348"/>
      <c r="X180" s="348"/>
    </row>
    <row r="181" spans="2:24" ht="45" customHeight="1">
      <c r="B181" s="371">
        <v>4</v>
      </c>
      <c r="C181" s="371" t="s">
        <v>156</v>
      </c>
      <c r="D181" s="372" t="s">
        <v>345</v>
      </c>
      <c r="E181" s="375" t="s">
        <v>346</v>
      </c>
      <c r="F181" s="375" t="s">
        <v>300</v>
      </c>
      <c r="G181" s="372" t="s">
        <v>347</v>
      </c>
      <c r="H181" s="376">
        <v>42298</v>
      </c>
      <c r="I181" s="375" t="s">
        <v>152</v>
      </c>
      <c r="J181" s="382" t="s">
        <v>348</v>
      </c>
      <c r="K181" s="375"/>
      <c r="L181" s="375"/>
      <c r="M181" s="487"/>
      <c r="N181" s="488"/>
      <c r="O181" s="348"/>
      <c r="P181" s="348"/>
      <c r="Q181" s="348"/>
      <c r="R181" s="348"/>
      <c r="S181" s="348"/>
      <c r="T181" s="348"/>
      <c r="U181" s="348"/>
      <c r="V181" s="348"/>
      <c r="W181" s="348"/>
      <c r="X181" s="348"/>
    </row>
    <row r="182" spans="2:24" ht="45" customHeight="1">
      <c r="B182" s="371">
        <v>5</v>
      </c>
      <c r="C182" s="371" t="s">
        <v>156</v>
      </c>
      <c r="D182" s="372" t="s">
        <v>355</v>
      </c>
      <c r="E182" s="375" t="s">
        <v>346</v>
      </c>
      <c r="F182" s="375" t="s">
        <v>300</v>
      </c>
      <c r="G182" s="372" t="s">
        <v>347</v>
      </c>
      <c r="H182" s="376">
        <v>42298</v>
      </c>
      <c r="I182" s="375" t="s">
        <v>299</v>
      </c>
      <c r="J182" s="382" t="s">
        <v>366</v>
      </c>
      <c r="K182" s="375"/>
      <c r="L182" s="375"/>
      <c r="M182" s="487"/>
      <c r="N182" s="488"/>
      <c r="O182" s="348"/>
      <c r="P182" s="348"/>
      <c r="Q182" s="348"/>
      <c r="R182" s="348"/>
      <c r="S182" s="348"/>
      <c r="T182" s="348"/>
      <c r="U182" s="348"/>
      <c r="V182" s="348"/>
      <c r="W182" s="348"/>
      <c r="X182" s="348"/>
    </row>
    <row r="183" spans="2:24" ht="60" customHeight="1">
      <c r="B183" s="494" t="s">
        <v>325</v>
      </c>
      <c r="C183" s="494"/>
      <c r="D183" s="494"/>
      <c r="E183" s="495"/>
      <c r="F183" s="496"/>
      <c r="G183" s="496"/>
      <c r="H183" s="496"/>
      <c r="I183" s="496"/>
      <c r="J183" s="496"/>
      <c r="K183" s="496"/>
      <c r="L183" s="496"/>
      <c r="M183" s="496"/>
      <c r="N183" s="497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</row>
    <row r="184" spans="2:24" ht="45" customHeight="1">
      <c r="B184" s="371">
        <v>1</v>
      </c>
      <c r="C184" s="371" t="s">
        <v>156</v>
      </c>
      <c r="D184" s="372" t="s">
        <v>301</v>
      </c>
      <c r="E184" s="375" t="s">
        <v>346</v>
      </c>
      <c r="F184" s="375" t="s">
        <v>300</v>
      </c>
      <c r="G184" s="372" t="s">
        <v>347</v>
      </c>
      <c r="H184" s="376">
        <v>42299</v>
      </c>
      <c r="I184" s="375" t="s">
        <v>299</v>
      </c>
      <c r="J184" s="382" t="s">
        <v>367</v>
      </c>
      <c r="K184" s="375"/>
      <c r="L184" s="375"/>
      <c r="M184" s="487"/>
      <c r="N184" s="48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</row>
    <row r="185" spans="2:24" ht="45" customHeight="1">
      <c r="B185" s="371">
        <v>2</v>
      </c>
      <c r="C185" s="371" t="s">
        <v>156</v>
      </c>
      <c r="D185" s="372" t="s">
        <v>302</v>
      </c>
      <c r="E185" s="375" t="s">
        <v>346</v>
      </c>
      <c r="F185" s="375" t="s">
        <v>300</v>
      </c>
      <c r="G185" s="372" t="s">
        <v>347</v>
      </c>
      <c r="H185" s="376">
        <v>42299</v>
      </c>
      <c r="I185" s="375" t="s">
        <v>152</v>
      </c>
      <c r="J185" s="382" t="s">
        <v>348</v>
      </c>
      <c r="K185" s="375"/>
      <c r="L185" s="375"/>
      <c r="M185" s="487"/>
      <c r="N185" s="488"/>
      <c r="O185" s="348"/>
      <c r="P185" s="348"/>
      <c r="Q185" s="348"/>
      <c r="R185" s="348"/>
      <c r="S185" s="348"/>
      <c r="T185" s="348"/>
      <c r="U185" s="348"/>
      <c r="V185" s="348"/>
      <c r="W185" s="348"/>
      <c r="X185" s="348"/>
    </row>
    <row r="186" spans="2:24" ht="45" customHeight="1">
      <c r="B186" s="371">
        <v>3</v>
      </c>
      <c r="C186" s="371" t="s">
        <v>156</v>
      </c>
      <c r="D186" s="372" t="s">
        <v>303</v>
      </c>
      <c r="E186" s="375" t="s">
        <v>346</v>
      </c>
      <c r="F186" s="375" t="s">
        <v>300</v>
      </c>
      <c r="G186" s="372" t="s">
        <v>347</v>
      </c>
      <c r="H186" s="376">
        <v>42299</v>
      </c>
      <c r="I186" s="375" t="s">
        <v>152</v>
      </c>
      <c r="J186" s="382" t="s">
        <v>348</v>
      </c>
      <c r="K186" s="375"/>
      <c r="L186" s="375"/>
      <c r="M186" s="487"/>
      <c r="N186" s="488"/>
      <c r="O186" s="348"/>
      <c r="P186" s="348"/>
      <c r="Q186" s="348"/>
      <c r="R186" s="348"/>
      <c r="S186" s="348"/>
      <c r="T186" s="348"/>
      <c r="U186" s="348"/>
      <c r="V186" s="348"/>
      <c r="W186" s="348"/>
      <c r="X186" s="348"/>
    </row>
    <row r="187" spans="2:24" ht="45" customHeight="1">
      <c r="B187" s="371">
        <v>4</v>
      </c>
      <c r="C187" s="371" t="s">
        <v>156</v>
      </c>
      <c r="D187" s="372" t="s">
        <v>345</v>
      </c>
      <c r="E187" s="375" t="s">
        <v>346</v>
      </c>
      <c r="F187" s="375" t="s">
        <v>300</v>
      </c>
      <c r="G187" s="372" t="s">
        <v>347</v>
      </c>
      <c r="H187" s="376">
        <v>42299</v>
      </c>
      <c r="I187" s="375" t="s">
        <v>152</v>
      </c>
      <c r="J187" s="382" t="s">
        <v>348</v>
      </c>
      <c r="K187" s="375"/>
      <c r="L187" s="375"/>
      <c r="M187" s="487"/>
      <c r="N187" s="488"/>
      <c r="O187" s="348"/>
      <c r="P187" s="348"/>
      <c r="Q187" s="348"/>
      <c r="R187" s="348"/>
      <c r="S187" s="348"/>
      <c r="T187" s="348"/>
      <c r="U187" s="348"/>
      <c r="V187" s="348"/>
      <c r="W187" s="348"/>
      <c r="X187" s="348"/>
    </row>
    <row r="188" spans="2:24" ht="45" customHeight="1">
      <c r="B188" s="371">
        <v>5</v>
      </c>
      <c r="C188" s="371" t="s">
        <v>156</v>
      </c>
      <c r="D188" s="372" t="s">
        <v>355</v>
      </c>
      <c r="E188" s="375" t="s">
        <v>346</v>
      </c>
      <c r="F188" s="375" t="s">
        <v>300</v>
      </c>
      <c r="G188" s="372" t="s">
        <v>347</v>
      </c>
      <c r="H188" s="376">
        <v>42299</v>
      </c>
      <c r="I188" s="375" t="s">
        <v>152</v>
      </c>
      <c r="J188" s="382" t="s">
        <v>348</v>
      </c>
      <c r="K188" s="375"/>
      <c r="L188" s="375"/>
      <c r="M188" s="487"/>
      <c r="N188" s="488"/>
      <c r="O188" s="348"/>
      <c r="P188" s="348"/>
      <c r="Q188" s="348"/>
      <c r="R188" s="348"/>
      <c r="S188" s="348"/>
      <c r="T188" s="348"/>
      <c r="U188" s="348"/>
      <c r="V188" s="348"/>
      <c r="W188" s="348"/>
      <c r="X188" s="348"/>
    </row>
    <row r="189" spans="2:24" ht="60" customHeight="1">
      <c r="B189" s="494" t="s">
        <v>326</v>
      </c>
      <c r="C189" s="494"/>
      <c r="D189" s="494"/>
      <c r="E189" s="495"/>
      <c r="F189" s="496"/>
      <c r="G189" s="496"/>
      <c r="H189" s="496"/>
      <c r="I189" s="496"/>
      <c r="J189" s="496"/>
      <c r="K189" s="496"/>
      <c r="L189" s="496"/>
      <c r="M189" s="496"/>
      <c r="N189" s="497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</row>
    <row r="190" spans="2:24" ht="45" customHeight="1">
      <c r="B190" s="371">
        <v>1</v>
      </c>
      <c r="C190" s="371" t="s">
        <v>156</v>
      </c>
      <c r="D190" s="372" t="s">
        <v>301</v>
      </c>
      <c r="E190" s="375" t="s">
        <v>346</v>
      </c>
      <c r="F190" s="375" t="s">
        <v>300</v>
      </c>
      <c r="G190" s="372" t="s">
        <v>347</v>
      </c>
      <c r="H190" s="376">
        <v>42299</v>
      </c>
      <c r="I190" s="375" t="s">
        <v>152</v>
      </c>
      <c r="J190" s="382" t="s">
        <v>348</v>
      </c>
      <c r="K190" s="375"/>
      <c r="L190" s="375"/>
      <c r="M190" s="487"/>
      <c r="N190" s="48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</row>
    <row r="191" spans="2:24" ht="45" customHeight="1">
      <c r="B191" s="371">
        <v>2</v>
      </c>
      <c r="C191" s="371" t="s">
        <v>156</v>
      </c>
      <c r="D191" s="372" t="s">
        <v>302</v>
      </c>
      <c r="E191" s="375" t="s">
        <v>346</v>
      </c>
      <c r="F191" s="375" t="s">
        <v>300</v>
      </c>
      <c r="G191" s="372" t="s">
        <v>347</v>
      </c>
      <c r="H191" s="376">
        <v>42299</v>
      </c>
      <c r="I191" s="375" t="s">
        <v>152</v>
      </c>
      <c r="J191" s="382" t="s">
        <v>348</v>
      </c>
      <c r="K191" s="375"/>
      <c r="L191" s="375"/>
      <c r="M191" s="487"/>
      <c r="N191" s="488"/>
      <c r="O191" s="348"/>
      <c r="P191" s="348"/>
      <c r="Q191" s="348"/>
      <c r="R191" s="348"/>
      <c r="S191" s="348"/>
      <c r="T191" s="348"/>
      <c r="U191" s="348"/>
      <c r="V191" s="348"/>
      <c r="W191" s="348"/>
      <c r="X191" s="348"/>
    </row>
    <row r="192" spans="2:24" ht="45" customHeight="1">
      <c r="B192" s="371">
        <v>3</v>
      </c>
      <c r="C192" s="371" t="s">
        <v>156</v>
      </c>
      <c r="D192" s="372" t="s">
        <v>303</v>
      </c>
      <c r="E192" s="375" t="s">
        <v>346</v>
      </c>
      <c r="F192" s="375" t="s">
        <v>300</v>
      </c>
      <c r="G192" s="372" t="s">
        <v>347</v>
      </c>
      <c r="H192" s="376">
        <v>42299</v>
      </c>
      <c r="I192" s="375" t="s">
        <v>152</v>
      </c>
      <c r="J192" s="382" t="s">
        <v>348</v>
      </c>
      <c r="K192" s="375"/>
      <c r="L192" s="375"/>
      <c r="M192" s="487"/>
      <c r="N192" s="488"/>
      <c r="O192" s="348"/>
      <c r="P192" s="348"/>
      <c r="Q192" s="348"/>
      <c r="R192" s="348"/>
      <c r="S192" s="348"/>
      <c r="T192" s="348"/>
      <c r="U192" s="348"/>
      <c r="V192" s="348"/>
      <c r="W192" s="348"/>
      <c r="X192" s="348"/>
    </row>
    <row r="193" spans="2:24" ht="45" customHeight="1">
      <c r="B193" s="371">
        <v>4</v>
      </c>
      <c r="C193" s="371" t="s">
        <v>156</v>
      </c>
      <c r="D193" s="372" t="s">
        <v>345</v>
      </c>
      <c r="E193" s="375" t="s">
        <v>346</v>
      </c>
      <c r="F193" s="375" t="s">
        <v>300</v>
      </c>
      <c r="G193" s="372" t="s">
        <v>347</v>
      </c>
      <c r="H193" s="376">
        <v>42299</v>
      </c>
      <c r="I193" s="375" t="s">
        <v>152</v>
      </c>
      <c r="J193" s="382" t="s">
        <v>348</v>
      </c>
      <c r="K193" s="375"/>
      <c r="L193" s="375"/>
      <c r="M193" s="487"/>
      <c r="N193" s="488"/>
      <c r="O193" s="348"/>
      <c r="P193" s="348"/>
      <c r="Q193" s="348"/>
      <c r="R193" s="348"/>
      <c r="S193" s="348"/>
      <c r="T193" s="348"/>
      <c r="U193" s="348"/>
      <c r="V193" s="348"/>
      <c r="W193" s="348"/>
      <c r="X193" s="348"/>
    </row>
    <row r="194" spans="2:24" ht="45" customHeight="1">
      <c r="B194" s="371">
        <v>5</v>
      </c>
      <c r="C194" s="371" t="s">
        <v>156</v>
      </c>
      <c r="D194" s="372" t="s">
        <v>355</v>
      </c>
      <c r="E194" s="375" t="s">
        <v>346</v>
      </c>
      <c r="F194" s="375" t="s">
        <v>300</v>
      </c>
      <c r="G194" s="372" t="s">
        <v>347</v>
      </c>
      <c r="H194" s="376">
        <v>42299</v>
      </c>
      <c r="I194" s="375" t="s">
        <v>152</v>
      </c>
      <c r="J194" s="382" t="s">
        <v>348</v>
      </c>
      <c r="K194" s="375"/>
      <c r="L194" s="375"/>
      <c r="M194" s="487"/>
      <c r="N194" s="48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</row>
    <row r="195" spans="2:24" ht="20.100000000000001" customHeight="1">
      <c r="B195" s="498" t="s">
        <v>327</v>
      </c>
      <c r="C195" s="498"/>
      <c r="D195" s="498"/>
      <c r="E195" s="498"/>
      <c r="F195" s="498"/>
      <c r="G195" s="498"/>
      <c r="H195" s="498"/>
      <c r="I195" s="498"/>
      <c r="J195" s="498"/>
      <c r="K195" s="498"/>
      <c r="L195" s="498"/>
      <c r="M195" s="498"/>
      <c r="N195" s="49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</row>
    <row r="196" spans="2:24" ht="60" customHeight="1">
      <c r="B196" s="494" t="s">
        <v>328</v>
      </c>
      <c r="C196" s="494"/>
      <c r="D196" s="494"/>
      <c r="E196" s="495"/>
      <c r="F196" s="496"/>
      <c r="G196" s="496"/>
      <c r="H196" s="496"/>
      <c r="I196" s="496"/>
      <c r="J196" s="496"/>
      <c r="K196" s="496"/>
      <c r="L196" s="496"/>
      <c r="M196" s="496"/>
      <c r="N196" s="497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</row>
    <row r="197" spans="2:24" ht="45" customHeight="1">
      <c r="B197" s="371">
        <v>1</v>
      </c>
      <c r="C197" s="371" t="s">
        <v>156</v>
      </c>
      <c r="D197" s="372" t="s">
        <v>301</v>
      </c>
      <c r="E197" s="375" t="s">
        <v>346</v>
      </c>
      <c r="F197" s="375" t="s">
        <v>300</v>
      </c>
      <c r="G197" s="372" t="s">
        <v>347</v>
      </c>
      <c r="H197" s="376">
        <v>42300</v>
      </c>
      <c r="I197" s="375" t="s">
        <v>152</v>
      </c>
      <c r="J197" s="382" t="s">
        <v>348</v>
      </c>
      <c r="K197" s="375"/>
      <c r="L197" s="375"/>
      <c r="M197" s="487"/>
      <c r="N197" s="488"/>
      <c r="O197" s="348"/>
      <c r="P197" s="348"/>
      <c r="Q197" s="348"/>
      <c r="R197" s="348"/>
      <c r="S197" s="348"/>
      <c r="T197" s="348"/>
      <c r="U197" s="348"/>
      <c r="V197" s="348"/>
      <c r="W197" s="348"/>
      <c r="X197" s="348"/>
    </row>
    <row r="198" spans="2:24" ht="45" customHeight="1">
      <c r="B198" s="371">
        <v>2</v>
      </c>
      <c r="C198" s="371" t="s">
        <v>156</v>
      </c>
      <c r="D198" s="372" t="s">
        <v>302</v>
      </c>
      <c r="E198" s="375" t="s">
        <v>346</v>
      </c>
      <c r="F198" s="375" t="s">
        <v>300</v>
      </c>
      <c r="G198" s="372" t="s">
        <v>347</v>
      </c>
      <c r="H198" s="376">
        <v>42300</v>
      </c>
      <c r="I198" s="375" t="s">
        <v>152</v>
      </c>
      <c r="J198" s="382" t="s">
        <v>348</v>
      </c>
      <c r="K198" s="375"/>
      <c r="L198" s="375"/>
      <c r="M198" s="487"/>
      <c r="N198" s="488"/>
      <c r="O198" s="348"/>
      <c r="P198" s="348"/>
      <c r="Q198" s="348"/>
      <c r="R198" s="348"/>
      <c r="S198" s="348"/>
      <c r="T198" s="348"/>
      <c r="U198" s="348"/>
      <c r="V198" s="348"/>
      <c r="W198" s="348"/>
      <c r="X198" s="348"/>
    </row>
    <row r="199" spans="2:24" ht="45" customHeight="1">
      <c r="B199" s="371">
        <v>3</v>
      </c>
      <c r="C199" s="371" t="s">
        <v>156</v>
      </c>
      <c r="D199" s="372" t="s">
        <v>303</v>
      </c>
      <c r="E199" s="375" t="s">
        <v>346</v>
      </c>
      <c r="F199" s="375" t="s">
        <v>300</v>
      </c>
      <c r="G199" s="372" t="s">
        <v>347</v>
      </c>
      <c r="H199" s="376">
        <v>42300</v>
      </c>
      <c r="I199" s="375" t="s">
        <v>152</v>
      </c>
      <c r="J199" s="382" t="s">
        <v>348</v>
      </c>
      <c r="K199" s="375"/>
      <c r="L199" s="375"/>
      <c r="M199" s="487"/>
      <c r="N199" s="488"/>
      <c r="O199" s="348"/>
      <c r="P199" s="348"/>
      <c r="Q199" s="348"/>
      <c r="R199" s="348"/>
      <c r="S199" s="348"/>
      <c r="T199" s="348"/>
      <c r="U199" s="348"/>
      <c r="V199" s="348"/>
      <c r="W199" s="348"/>
      <c r="X199" s="348"/>
    </row>
    <row r="200" spans="2:24" ht="45" customHeight="1">
      <c r="B200" s="371">
        <v>4</v>
      </c>
      <c r="C200" s="371" t="s">
        <v>156</v>
      </c>
      <c r="D200" s="372" t="s">
        <v>345</v>
      </c>
      <c r="E200" s="375" t="s">
        <v>346</v>
      </c>
      <c r="F200" s="375" t="s">
        <v>300</v>
      </c>
      <c r="G200" s="372" t="s">
        <v>347</v>
      </c>
      <c r="H200" s="376">
        <v>42300</v>
      </c>
      <c r="I200" s="375" t="s">
        <v>299</v>
      </c>
      <c r="J200" s="382" t="s">
        <v>368</v>
      </c>
      <c r="K200" s="375"/>
      <c r="L200" s="375"/>
      <c r="M200" s="487"/>
      <c r="N200" s="488"/>
      <c r="O200" s="348"/>
      <c r="P200" s="348"/>
      <c r="Q200" s="348"/>
      <c r="R200" s="348"/>
      <c r="S200" s="348"/>
      <c r="T200" s="348"/>
      <c r="U200" s="348"/>
      <c r="V200" s="348"/>
      <c r="W200" s="348"/>
      <c r="X200" s="348"/>
    </row>
    <row r="201" spans="2:24" ht="45" customHeight="1">
      <c r="B201" s="371">
        <v>5</v>
      </c>
      <c r="C201" s="371" t="s">
        <v>156</v>
      </c>
      <c r="D201" s="372" t="s">
        <v>355</v>
      </c>
      <c r="E201" s="375" t="s">
        <v>346</v>
      </c>
      <c r="F201" s="375" t="s">
        <v>300</v>
      </c>
      <c r="G201" s="372" t="s">
        <v>347</v>
      </c>
      <c r="H201" s="376">
        <v>42300</v>
      </c>
      <c r="I201" s="375" t="s">
        <v>152</v>
      </c>
      <c r="J201" s="382" t="s">
        <v>348</v>
      </c>
      <c r="K201" s="375"/>
      <c r="L201" s="375"/>
      <c r="M201" s="487"/>
      <c r="N201" s="488"/>
      <c r="O201" s="348"/>
      <c r="P201" s="348"/>
      <c r="Q201" s="348"/>
      <c r="R201" s="348"/>
      <c r="S201" s="348"/>
      <c r="T201" s="348"/>
      <c r="U201" s="348"/>
      <c r="V201" s="348"/>
      <c r="W201" s="348"/>
      <c r="X201" s="348"/>
    </row>
    <row r="202" spans="2:24" ht="60" customHeight="1">
      <c r="B202" s="494" t="s">
        <v>329</v>
      </c>
      <c r="C202" s="494"/>
      <c r="D202" s="494"/>
      <c r="E202" s="495"/>
      <c r="F202" s="496"/>
      <c r="G202" s="496"/>
      <c r="H202" s="496"/>
      <c r="I202" s="496"/>
      <c r="J202" s="496"/>
      <c r="K202" s="496"/>
      <c r="L202" s="496"/>
      <c r="M202" s="496"/>
      <c r="N202" s="497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</row>
    <row r="203" spans="2:24" ht="45" customHeight="1">
      <c r="B203" s="371">
        <v>1</v>
      </c>
      <c r="C203" s="371" t="s">
        <v>156</v>
      </c>
      <c r="D203" s="372" t="s">
        <v>301</v>
      </c>
      <c r="E203" s="375" t="s">
        <v>346</v>
      </c>
      <c r="F203" s="375" t="s">
        <v>300</v>
      </c>
      <c r="G203" s="372" t="s">
        <v>347</v>
      </c>
      <c r="H203" s="376">
        <v>42300</v>
      </c>
      <c r="I203" s="375" t="s">
        <v>152</v>
      </c>
      <c r="J203" s="382" t="s">
        <v>348</v>
      </c>
      <c r="K203" s="375"/>
      <c r="L203" s="375"/>
      <c r="M203" s="487"/>
      <c r="N203" s="48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</row>
    <row r="204" spans="2:24" ht="45" customHeight="1">
      <c r="B204" s="371">
        <v>2</v>
      </c>
      <c r="C204" s="371" t="s">
        <v>156</v>
      </c>
      <c r="D204" s="372" t="s">
        <v>302</v>
      </c>
      <c r="E204" s="375" t="s">
        <v>346</v>
      </c>
      <c r="F204" s="375" t="s">
        <v>300</v>
      </c>
      <c r="G204" s="372" t="s">
        <v>347</v>
      </c>
      <c r="H204" s="376">
        <v>42300</v>
      </c>
      <c r="I204" s="375" t="s">
        <v>152</v>
      </c>
      <c r="J204" s="382" t="s">
        <v>348</v>
      </c>
      <c r="K204" s="375"/>
      <c r="L204" s="375"/>
      <c r="M204" s="487"/>
      <c r="N204" s="48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</row>
    <row r="205" spans="2:24" ht="45" customHeight="1">
      <c r="B205" s="371">
        <v>3</v>
      </c>
      <c r="C205" s="371" t="s">
        <v>156</v>
      </c>
      <c r="D205" s="372" t="s">
        <v>303</v>
      </c>
      <c r="E205" s="375" t="s">
        <v>346</v>
      </c>
      <c r="F205" s="375" t="s">
        <v>300</v>
      </c>
      <c r="G205" s="372" t="s">
        <v>347</v>
      </c>
      <c r="H205" s="376">
        <v>42300</v>
      </c>
      <c r="I205" s="375" t="s">
        <v>152</v>
      </c>
      <c r="J205" s="382" t="s">
        <v>348</v>
      </c>
      <c r="K205" s="375"/>
      <c r="L205" s="375"/>
      <c r="M205" s="487"/>
      <c r="N205" s="488"/>
      <c r="O205" s="348"/>
      <c r="P205" s="348"/>
      <c r="Q205" s="348"/>
      <c r="R205" s="348"/>
      <c r="S205" s="348"/>
      <c r="T205" s="348"/>
      <c r="U205" s="348"/>
      <c r="V205" s="348"/>
      <c r="W205" s="348"/>
      <c r="X205" s="348"/>
    </row>
    <row r="206" spans="2:24" ht="45" customHeight="1">
      <c r="B206" s="371">
        <v>4</v>
      </c>
      <c r="C206" s="371" t="s">
        <v>156</v>
      </c>
      <c r="D206" s="372" t="s">
        <v>345</v>
      </c>
      <c r="E206" s="375" t="s">
        <v>346</v>
      </c>
      <c r="F206" s="375" t="s">
        <v>300</v>
      </c>
      <c r="G206" s="372" t="s">
        <v>347</v>
      </c>
      <c r="H206" s="376">
        <v>42300</v>
      </c>
      <c r="I206" s="375" t="s">
        <v>152</v>
      </c>
      <c r="J206" s="382" t="s">
        <v>348</v>
      </c>
      <c r="K206" s="375"/>
      <c r="L206" s="375"/>
      <c r="M206" s="487"/>
      <c r="N206" s="488"/>
      <c r="O206" s="348"/>
      <c r="P206" s="348"/>
      <c r="Q206" s="348"/>
      <c r="R206" s="348"/>
      <c r="S206" s="348"/>
      <c r="T206" s="348"/>
      <c r="U206" s="348"/>
      <c r="V206" s="348"/>
      <c r="W206" s="348"/>
      <c r="X206" s="348"/>
    </row>
    <row r="207" spans="2:24" ht="45" customHeight="1">
      <c r="B207" s="371">
        <v>5</v>
      </c>
      <c r="C207" s="371" t="s">
        <v>156</v>
      </c>
      <c r="D207" s="372" t="s">
        <v>355</v>
      </c>
      <c r="E207" s="375" t="s">
        <v>346</v>
      </c>
      <c r="F207" s="375" t="s">
        <v>300</v>
      </c>
      <c r="G207" s="372" t="s">
        <v>347</v>
      </c>
      <c r="H207" s="376">
        <v>42300</v>
      </c>
      <c r="I207" s="375" t="s">
        <v>152</v>
      </c>
      <c r="J207" s="382" t="s">
        <v>348</v>
      </c>
      <c r="K207" s="375"/>
      <c r="L207" s="375"/>
      <c r="M207" s="487"/>
      <c r="N207" s="488"/>
      <c r="O207" s="348"/>
      <c r="P207" s="348"/>
      <c r="Q207" s="348"/>
      <c r="R207" s="348"/>
      <c r="S207" s="348"/>
      <c r="T207" s="348"/>
      <c r="U207" s="348"/>
      <c r="V207" s="348"/>
      <c r="W207" s="348"/>
      <c r="X207" s="348"/>
    </row>
    <row r="208" spans="2:24" ht="60" customHeight="1">
      <c r="B208" s="494" t="s">
        <v>330</v>
      </c>
      <c r="C208" s="494"/>
      <c r="D208" s="494"/>
      <c r="E208" s="495"/>
      <c r="F208" s="496"/>
      <c r="G208" s="496"/>
      <c r="H208" s="496"/>
      <c r="I208" s="496"/>
      <c r="J208" s="496"/>
      <c r="K208" s="496"/>
      <c r="L208" s="496"/>
      <c r="M208" s="496"/>
      <c r="N208" s="497"/>
      <c r="O208" s="348"/>
      <c r="P208" s="348"/>
      <c r="Q208" s="348"/>
      <c r="R208" s="348"/>
      <c r="S208" s="348"/>
      <c r="T208" s="348"/>
      <c r="U208" s="348"/>
      <c r="V208" s="348"/>
      <c r="W208" s="348"/>
      <c r="X208" s="348"/>
    </row>
    <row r="209" spans="2:24" ht="45" customHeight="1">
      <c r="B209" s="371">
        <v>1</v>
      </c>
      <c r="C209" s="371" t="s">
        <v>156</v>
      </c>
      <c r="D209" s="372" t="s">
        <v>301</v>
      </c>
      <c r="E209" s="375" t="s">
        <v>346</v>
      </c>
      <c r="F209" s="375" t="s">
        <v>300</v>
      </c>
      <c r="G209" s="372" t="s">
        <v>347</v>
      </c>
      <c r="H209" s="376">
        <v>42301</v>
      </c>
      <c r="I209" s="375" t="s">
        <v>152</v>
      </c>
      <c r="J209" s="382" t="s">
        <v>348</v>
      </c>
      <c r="K209" s="375"/>
      <c r="L209" s="375"/>
      <c r="M209" s="487"/>
      <c r="N209" s="48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</row>
    <row r="210" spans="2:24" ht="45" customHeight="1">
      <c r="B210" s="371">
        <v>2</v>
      </c>
      <c r="C210" s="371" t="s">
        <v>156</v>
      </c>
      <c r="D210" s="372" t="s">
        <v>302</v>
      </c>
      <c r="E210" s="375" t="s">
        <v>346</v>
      </c>
      <c r="F210" s="375" t="s">
        <v>300</v>
      </c>
      <c r="G210" s="372" t="s">
        <v>347</v>
      </c>
      <c r="H210" s="376">
        <v>42301</v>
      </c>
      <c r="I210" s="375" t="s">
        <v>152</v>
      </c>
      <c r="J210" s="382" t="s">
        <v>348</v>
      </c>
      <c r="K210" s="375"/>
      <c r="L210" s="375"/>
      <c r="M210" s="487"/>
      <c r="N210" s="48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</row>
    <row r="211" spans="2:24" ht="45" customHeight="1">
      <c r="B211" s="371">
        <v>3</v>
      </c>
      <c r="C211" s="371" t="s">
        <v>156</v>
      </c>
      <c r="D211" s="372" t="s">
        <v>303</v>
      </c>
      <c r="E211" s="375" t="s">
        <v>346</v>
      </c>
      <c r="F211" s="375" t="s">
        <v>300</v>
      </c>
      <c r="G211" s="372" t="s">
        <v>347</v>
      </c>
      <c r="H211" s="376">
        <v>42301</v>
      </c>
      <c r="I211" s="375" t="s">
        <v>152</v>
      </c>
      <c r="J211" s="382" t="s">
        <v>348</v>
      </c>
      <c r="K211" s="375"/>
      <c r="L211" s="375"/>
      <c r="M211" s="487"/>
      <c r="N211" s="48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</row>
    <row r="212" spans="2:24" ht="45" customHeight="1">
      <c r="B212" s="371">
        <v>4</v>
      </c>
      <c r="C212" s="371" t="s">
        <v>156</v>
      </c>
      <c r="D212" s="372" t="s">
        <v>345</v>
      </c>
      <c r="E212" s="375" t="s">
        <v>346</v>
      </c>
      <c r="F212" s="375" t="s">
        <v>300</v>
      </c>
      <c r="G212" s="372" t="s">
        <v>347</v>
      </c>
      <c r="H212" s="376">
        <v>42301</v>
      </c>
      <c r="I212" s="375" t="s">
        <v>152</v>
      </c>
      <c r="J212" s="382" t="s">
        <v>348</v>
      </c>
      <c r="K212" s="375"/>
      <c r="L212" s="375"/>
      <c r="M212" s="487"/>
      <c r="N212" s="488"/>
      <c r="O212" s="348"/>
      <c r="P212" s="348"/>
      <c r="Q212" s="348"/>
      <c r="R212" s="348"/>
      <c r="S212" s="348"/>
      <c r="T212" s="348"/>
      <c r="U212" s="348"/>
      <c r="V212" s="348"/>
      <c r="W212" s="348"/>
      <c r="X212" s="348"/>
    </row>
    <row r="213" spans="2:24" ht="45" customHeight="1">
      <c r="B213" s="371">
        <v>5</v>
      </c>
      <c r="C213" s="371" t="s">
        <v>156</v>
      </c>
      <c r="D213" s="372" t="s">
        <v>355</v>
      </c>
      <c r="E213" s="375" t="s">
        <v>346</v>
      </c>
      <c r="F213" s="375" t="s">
        <v>300</v>
      </c>
      <c r="G213" s="372" t="s">
        <v>347</v>
      </c>
      <c r="H213" s="376">
        <v>42301</v>
      </c>
      <c r="I213" s="375" t="s">
        <v>152</v>
      </c>
      <c r="J213" s="382" t="s">
        <v>348</v>
      </c>
      <c r="K213" s="375"/>
      <c r="L213" s="375"/>
      <c r="M213" s="487"/>
      <c r="N213" s="488"/>
      <c r="O213" s="348"/>
      <c r="P213" s="348"/>
      <c r="Q213" s="348"/>
      <c r="R213" s="348"/>
      <c r="S213" s="348"/>
      <c r="T213" s="348"/>
      <c r="U213" s="348"/>
      <c r="V213" s="348"/>
      <c r="W213" s="348"/>
      <c r="X213" s="348"/>
    </row>
    <row r="214" spans="2:24" ht="60" customHeight="1">
      <c r="B214" s="494" t="s">
        <v>331</v>
      </c>
      <c r="C214" s="494"/>
      <c r="D214" s="494"/>
      <c r="E214" s="495"/>
      <c r="F214" s="496"/>
      <c r="G214" s="496"/>
      <c r="H214" s="496"/>
      <c r="I214" s="496"/>
      <c r="J214" s="496"/>
      <c r="K214" s="496"/>
      <c r="L214" s="496"/>
      <c r="M214" s="496"/>
      <c r="N214" s="497"/>
      <c r="O214" s="348"/>
      <c r="P214" s="348"/>
      <c r="Q214" s="348"/>
      <c r="R214" s="348"/>
      <c r="S214" s="348"/>
      <c r="T214" s="348"/>
      <c r="U214" s="348"/>
      <c r="V214" s="348"/>
      <c r="W214" s="348"/>
      <c r="X214" s="348"/>
    </row>
    <row r="215" spans="2:24" ht="45" customHeight="1">
      <c r="B215" s="371">
        <v>1</v>
      </c>
      <c r="C215" s="371" t="s">
        <v>156</v>
      </c>
      <c r="D215" s="372" t="s">
        <v>301</v>
      </c>
      <c r="E215" s="375" t="s">
        <v>346</v>
      </c>
      <c r="F215" s="375" t="s">
        <v>300</v>
      </c>
      <c r="G215" s="372" t="s">
        <v>347</v>
      </c>
      <c r="H215" s="376">
        <v>42302</v>
      </c>
      <c r="I215" s="375" t="s">
        <v>152</v>
      </c>
      <c r="J215" s="382" t="s">
        <v>348</v>
      </c>
      <c r="K215" s="375"/>
      <c r="L215" s="375"/>
      <c r="M215" s="487"/>
      <c r="N215" s="488"/>
      <c r="O215" s="348"/>
      <c r="P215" s="348"/>
      <c r="Q215" s="348"/>
      <c r="R215" s="348"/>
      <c r="S215" s="348"/>
      <c r="T215" s="348"/>
      <c r="U215" s="348"/>
      <c r="V215" s="348"/>
      <c r="W215" s="348"/>
      <c r="X215" s="348"/>
    </row>
    <row r="216" spans="2:24" ht="45" customHeight="1">
      <c r="B216" s="371">
        <v>2</v>
      </c>
      <c r="C216" s="371" t="s">
        <v>156</v>
      </c>
      <c r="D216" s="372" t="s">
        <v>302</v>
      </c>
      <c r="E216" s="375" t="s">
        <v>346</v>
      </c>
      <c r="F216" s="375" t="s">
        <v>300</v>
      </c>
      <c r="G216" s="372" t="s">
        <v>347</v>
      </c>
      <c r="H216" s="376">
        <v>42302</v>
      </c>
      <c r="I216" s="375" t="s">
        <v>152</v>
      </c>
      <c r="J216" s="382" t="s">
        <v>348</v>
      </c>
      <c r="K216" s="375"/>
      <c r="L216" s="375"/>
      <c r="M216" s="487"/>
      <c r="N216" s="488"/>
      <c r="O216" s="348"/>
      <c r="P216" s="348"/>
      <c r="Q216" s="348"/>
      <c r="R216" s="348"/>
      <c r="S216" s="348"/>
      <c r="T216" s="348"/>
      <c r="U216" s="348"/>
      <c r="V216" s="348"/>
      <c r="W216" s="348"/>
      <c r="X216" s="348"/>
    </row>
    <row r="217" spans="2:24" ht="45" customHeight="1">
      <c r="B217" s="371">
        <v>3</v>
      </c>
      <c r="C217" s="371" t="s">
        <v>156</v>
      </c>
      <c r="D217" s="372" t="s">
        <v>303</v>
      </c>
      <c r="E217" s="375" t="s">
        <v>346</v>
      </c>
      <c r="F217" s="375" t="s">
        <v>300</v>
      </c>
      <c r="G217" s="372" t="s">
        <v>347</v>
      </c>
      <c r="H217" s="376">
        <v>42302</v>
      </c>
      <c r="I217" s="375" t="s">
        <v>152</v>
      </c>
      <c r="J217" s="382" t="s">
        <v>348</v>
      </c>
      <c r="K217" s="375"/>
      <c r="L217" s="375"/>
      <c r="M217" s="487"/>
      <c r="N217" s="488"/>
      <c r="O217" s="348"/>
      <c r="P217" s="348"/>
      <c r="Q217" s="348"/>
      <c r="R217" s="348"/>
      <c r="S217" s="348"/>
      <c r="T217" s="348"/>
      <c r="U217" s="348"/>
      <c r="V217" s="348"/>
      <c r="W217" s="348"/>
      <c r="X217" s="348"/>
    </row>
    <row r="218" spans="2:24" ht="45" customHeight="1">
      <c r="B218" s="371">
        <v>4</v>
      </c>
      <c r="C218" s="371" t="s">
        <v>156</v>
      </c>
      <c r="D218" s="372" t="s">
        <v>345</v>
      </c>
      <c r="E218" s="375" t="s">
        <v>346</v>
      </c>
      <c r="F218" s="375" t="s">
        <v>300</v>
      </c>
      <c r="G218" s="372" t="s">
        <v>347</v>
      </c>
      <c r="H218" s="376">
        <v>42302</v>
      </c>
      <c r="I218" s="375" t="s">
        <v>152</v>
      </c>
      <c r="J218" s="382" t="s">
        <v>348</v>
      </c>
      <c r="K218" s="375"/>
      <c r="L218" s="375"/>
      <c r="M218" s="487"/>
      <c r="N218" s="488"/>
      <c r="O218" s="348"/>
      <c r="P218" s="348"/>
      <c r="Q218" s="348"/>
      <c r="R218" s="348"/>
      <c r="S218" s="348"/>
      <c r="T218" s="348"/>
      <c r="U218" s="348"/>
      <c r="V218" s="348"/>
      <c r="W218" s="348"/>
      <c r="X218" s="348"/>
    </row>
    <row r="219" spans="2:24" ht="45" customHeight="1">
      <c r="B219" s="371">
        <v>5</v>
      </c>
      <c r="C219" s="371" t="s">
        <v>156</v>
      </c>
      <c r="D219" s="372" t="s">
        <v>355</v>
      </c>
      <c r="E219" s="375" t="s">
        <v>346</v>
      </c>
      <c r="F219" s="375" t="s">
        <v>300</v>
      </c>
      <c r="G219" s="372" t="s">
        <v>347</v>
      </c>
      <c r="H219" s="376">
        <v>42302</v>
      </c>
      <c r="I219" s="375" t="s">
        <v>152</v>
      </c>
      <c r="J219" s="382" t="s">
        <v>348</v>
      </c>
      <c r="K219" s="375"/>
      <c r="L219" s="375"/>
      <c r="M219" s="487"/>
      <c r="N219" s="488"/>
      <c r="O219" s="348"/>
      <c r="P219" s="348"/>
      <c r="Q219" s="348"/>
      <c r="R219" s="348"/>
      <c r="S219" s="348"/>
      <c r="T219" s="348"/>
      <c r="U219" s="348"/>
      <c r="V219" s="348"/>
      <c r="W219" s="348"/>
      <c r="X219" s="348"/>
    </row>
    <row r="220" spans="2:24" ht="60" customHeight="1">
      <c r="B220" s="494" t="s">
        <v>332</v>
      </c>
      <c r="C220" s="494"/>
      <c r="D220" s="494"/>
      <c r="E220" s="495"/>
      <c r="F220" s="496"/>
      <c r="G220" s="496"/>
      <c r="H220" s="496"/>
      <c r="I220" s="496"/>
      <c r="J220" s="496"/>
      <c r="K220" s="496"/>
      <c r="L220" s="496"/>
      <c r="M220" s="496"/>
      <c r="N220" s="497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</row>
    <row r="221" spans="2:24" ht="45" customHeight="1">
      <c r="B221" s="371">
        <v>1</v>
      </c>
      <c r="C221" s="371" t="s">
        <v>156</v>
      </c>
      <c r="D221" s="372" t="s">
        <v>301</v>
      </c>
      <c r="E221" s="375" t="s">
        <v>346</v>
      </c>
      <c r="F221" s="375" t="s">
        <v>300</v>
      </c>
      <c r="G221" s="372" t="s">
        <v>347</v>
      </c>
      <c r="H221" s="376">
        <v>42302</v>
      </c>
      <c r="I221" s="375" t="s">
        <v>152</v>
      </c>
      <c r="J221" s="382" t="s">
        <v>348</v>
      </c>
      <c r="K221" s="375"/>
      <c r="L221" s="375"/>
      <c r="M221" s="487"/>
      <c r="N221" s="48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</row>
    <row r="222" spans="2:24" ht="45" customHeight="1">
      <c r="B222" s="371">
        <v>2</v>
      </c>
      <c r="C222" s="371" t="s">
        <v>156</v>
      </c>
      <c r="D222" s="372" t="s">
        <v>302</v>
      </c>
      <c r="E222" s="375" t="s">
        <v>346</v>
      </c>
      <c r="F222" s="375" t="s">
        <v>300</v>
      </c>
      <c r="G222" s="372" t="s">
        <v>347</v>
      </c>
      <c r="H222" s="376">
        <v>42302</v>
      </c>
      <c r="I222" s="375" t="s">
        <v>152</v>
      </c>
      <c r="J222" s="382" t="s">
        <v>348</v>
      </c>
      <c r="K222" s="375"/>
      <c r="L222" s="375"/>
      <c r="M222" s="487"/>
      <c r="N222" s="488"/>
      <c r="O222" s="348"/>
      <c r="P222" s="348"/>
      <c r="Q222" s="348"/>
      <c r="R222" s="348"/>
      <c r="S222" s="348"/>
      <c r="T222" s="348"/>
      <c r="U222" s="348"/>
      <c r="V222" s="348"/>
      <c r="W222" s="348"/>
      <c r="X222" s="348"/>
    </row>
    <row r="223" spans="2:24" ht="45" customHeight="1">
      <c r="B223" s="371">
        <v>3</v>
      </c>
      <c r="C223" s="371" t="s">
        <v>156</v>
      </c>
      <c r="D223" s="372" t="s">
        <v>303</v>
      </c>
      <c r="E223" s="375" t="s">
        <v>346</v>
      </c>
      <c r="F223" s="375" t="s">
        <v>300</v>
      </c>
      <c r="G223" s="372" t="s">
        <v>347</v>
      </c>
      <c r="H223" s="376">
        <v>42302</v>
      </c>
      <c r="I223" s="375" t="s">
        <v>152</v>
      </c>
      <c r="J223" s="382" t="s">
        <v>348</v>
      </c>
      <c r="K223" s="375"/>
      <c r="L223" s="375"/>
      <c r="M223" s="487"/>
      <c r="N223" s="488"/>
      <c r="O223" s="348"/>
      <c r="P223" s="348"/>
      <c r="Q223" s="348"/>
      <c r="R223" s="348"/>
      <c r="S223" s="348"/>
      <c r="T223" s="348"/>
      <c r="U223" s="348"/>
      <c r="V223" s="348"/>
      <c r="W223" s="348"/>
      <c r="X223" s="348"/>
    </row>
    <row r="224" spans="2:24" ht="45" customHeight="1">
      <c r="B224" s="371">
        <v>4</v>
      </c>
      <c r="C224" s="371" t="s">
        <v>156</v>
      </c>
      <c r="D224" s="372" t="s">
        <v>345</v>
      </c>
      <c r="E224" s="375" t="s">
        <v>346</v>
      </c>
      <c r="F224" s="375" t="s">
        <v>300</v>
      </c>
      <c r="G224" s="372" t="s">
        <v>347</v>
      </c>
      <c r="H224" s="376">
        <v>42302</v>
      </c>
      <c r="I224" s="375" t="s">
        <v>152</v>
      </c>
      <c r="J224" s="382" t="s">
        <v>348</v>
      </c>
      <c r="K224" s="375"/>
      <c r="L224" s="375"/>
      <c r="M224" s="487"/>
      <c r="N224" s="488"/>
      <c r="O224" s="348"/>
      <c r="P224" s="348"/>
      <c r="Q224" s="348"/>
      <c r="R224" s="348"/>
      <c r="S224" s="348"/>
      <c r="T224" s="348"/>
      <c r="U224" s="348"/>
      <c r="V224" s="348"/>
      <c r="W224" s="348"/>
      <c r="X224" s="348"/>
    </row>
    <row r="225" spans="2:24" ht="45" customHeight="1">
      <c r="B225" s="371">
        <v>5</v>
      </c>
      <c r="C225" s="371" t="s">
        <v>156</v>
      </c>
      <c r="D225" s="372" t="s">
        <v>355</v>
      </c>
      <c r="E225" s="375" t="s">
        <v>346</v>
      </c>
      <c r="F225" s="375" t="s">
        <v>300</v>
      </c>
      <c r="G225" s="372" t="s">
        <v>347</v>
      </c>
      <c r="H225" s="376">
        <v>42302</v>
      </c>
      <c r="I225" s="375" t="s">
        <v>152</v>
      </c>
      <c r="J225" s="382" t="s">
        <v>348</v>
      </c>
      <c r="K225" s="375"/>
      <c r="L225" s="375"/>
      <c r="M225" s="487"/>
      <c r="N225" s="488"/>
      <c r="O225" s="348"/>
      <c r="P225" s="348"/>
      <c r="Q225" s="348"/>
      <c r="R225" s="348"/>
      <c r="S225" s="348"/>
      <c r="T225" s="348"/>
      <c r="U225" s="348"/>
      <c r="V225" s="348"/>
      <c r="W225" s="348"/>
      <c r="X225" s="348"/>
    </row>
    <row r="226" spans="2:24" ht="60" customHeight="1">
      <c r="B226" s="494" t="s">
        <v>333</v>
      </c>
      <c r="C226" s="494"/>
      <c r="D226" s="494"/>
      <c r="E226" s="495"/>
      <c r="F226" s="496"/>
      <c r="G226" s="496"/>
      <c r="H226" s="496"/>
      <c r="I226" s="496"/>
      <c r="J226" s="496"/>
      <c r="K226" s="496"/>
      <c r="L226" s="496"/>
      <c r="M226" s="496"/>
      <c r="N226" s="497"/>
      <c r="O226" s="348"/>
      <c r="P226" s="348"/>
      <c r="Q226" s="348"/>
      <c r="R226" s="348"/>
      <c r="S226" s="348"/>
      <c r="T226" s="348"/>
      <c r="U226" s="348"/>
      <c r="V226" s="348"/>
      <c r="W226" s="348"/>
      <c r="X226" s="348"/>
    </row>
    <row r="227" spans="2:24" ht="45" customHeight="1">
      <c r="B227" s="371">
        <v>1</v>
      </c>
      <c r="C227" s="371" t="s">
        <v>156</v>
      </c>
      <c r="D227" s="372" t="s">
        <v>301</v>
      </c>
      <c r="E227" s="375" t="s">
        <v>346</v>
      </c>
      <c r="F227" s="375" t="s">
        <v>300</v>
      </c>
      <c r="G227" s="372" t="s">
        <v>347</v>
      </c>
      <c r="H227" s="376">
        <v>42303</v>
      </c>
      <c r="I227" s="375" t="s">
        <v>152</v>
      </c>
      <c r="J227" s="382" t="s">
        <v>348</v>
      </c>
      <c r="K227" s="375"/>
      <c r="L227" s="375"/>
      <c r="M227" s="487"/>
      <c r="N227" s="488"/>
      <c r="O227" s="348"/>
      <c r="P227" s="348"/>
      <c r="Q227" s="348"/>
      <c r="R227" s="348"/>
      <c r="S227" s="348"/>
      <c r="T227" s="348"/>
      <c r="U227" s="348"/>
      <c r="V227" s="348"/>
      <c r="W227" s="348"/>
      <c r="X227" s="348"/>
    </row>
    <row r="228" spans="2:24" ht="45" customHeight="1">
      <c r="B228" s="371">
        <v>2</v>
      </c>
      <c r="C228" s="371" t="s">
        <v>156</v>
      </c>
      <c r="D228" s="372" t="s">
        <v>302</v>
      </c>
      <c r="E228" s="375" t="s">
        <v>346</v>
      </c>
      <c r="F228" s="375" t="s">
        <v>300</v>
      </c>
      <c r="G228" s="372" t="s">
        <v>347</v>
      </c>
      <c r="H228" s="376">
        <v>42303</v>
      </c>
      <c r="I228" s="375" t="s">
        <v>152</v>
      </c>
      <c r="J228" s="382" t="s">
        <v>348</v>
      </c>
      <c r="K228" s="375"/>
      <c r="L228" s="375"/>
      <c r="M228" s="487"/>
      <c r="N228" s="48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</row>
    <row r="229" spans="2:24" ht="45" customHeight="1">
      <c r="B229" s="371">
        <v>3</v>
      </c>
      <c r="C229" s="371" t="s">
        <v>156</v>
      </c>
      <c r="D229" s="372" t="s">
        <v>303</v>
      </c>
      <c r="E229" s="375" t="s">
        <v>346</v>
      </c>
      <c r="F229" s="375" t="s">
        <v>300</v>
      </c>
      <c r="G229" s="372" t="s">
        <v>347</v>
      </c>
      <c r="H229" s="376">
        <v>42303</v>
      </c>
      <c r="I229" s="375" t="s">
        <v>152</v>
      </c>
      <c r="J229" s="382" t="s">
        <v>348</v>
      </c>
      <c r="K229" s="375"/>
      <c r="L229" s="375"/>
      <c r="M229" s="487"/>
      <c r="N229" s="48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</row>
    <row r="230" spans="2:24" ht="45" customHeight="1">
      <c r="B230" s="371">
        <v>4</v>
      </c>
      <c r="C230" s="371" t="s">
        <v>156</v>
      </c>
      <c r="D230" s="372" t="s">
        <v>345</v>
      </c>
      <c r="E230" s="375" t="s">
        <v>346</v>
      </c>
      <c r="F230" s="375" t="s">
        <v>300</v>
      </c>
      <c r="G230" s="372" t="s">
        <v>347</v>
      </c>
      <c r="H230" s="376">
        <v>42303</v>
      </c>
      <c r="I230" s="375" t="s">
        <v>152</v>
      </c>
      <c r="J230" s="382" t="s">
        <v>348</v>
      </c>
      <c r="K230" s="375"/>
      <c r="L230" s="375"/>
      <c r="M230" s="487"/>
      <c r="N230" s="488"/>
      <c r="O230" s="348"/>
      <c r="P230" s="348"/>
      <c r="Q230" s="348"/>
      <c r="R230" s="348"/>
      <c r="S230" s="348"/>
      <c r="T230" s="348"/>
      <c r="U230" s="348"/>
      <c r="V230" s="348"/>
      <c r="W230" s="348"/>
      <c r="X230" s="348"/>
    </row>
    <row r="231" spans="2:24" ht="45" customHeight="1">
      <c r="B231" s="371">
        <v>5</v>
      </c>
      <c r="C231" s="371" t="s">
        <v>156</v>
      </c>
      <c r="D231" s="372" t="s">
        <v>355</v>
      </c>
      <c r="E231" s="375" t="s">
        <v>346</v>
      </c>
      <c r="F231" s="375" t="s">
        <v>300</v>
      </c>
      <c r="G231" s="372" t="s">
        <v>347</v>
      </c>
      <c r="H231" s="376">
        <v>42303</v>
      </c>
      <c r="I231" s="375" t="s">
        <v>152</v>
      </c>
      <c r="J231" s="382" t="s">
        <v>348</v>
      </c>
      <c r="K231" s="375"/>
      <c r="L231" s="375"/>
      <c r="M231" s="487"/>
      <c r="N231" s="488"/>
      <c r="O231" s="348"/>
      <c r="P231" s="348"/>
      <c r="Q231" s="348"/>
      <c r="R231" s="348"/>
      <c r="S231" s="348"/>
      <c r="T231" s="348"/>
      <c r="U231" s="348"/>
      <c r="V231" s="348"/>
      <c r="W231" s="348"/>
      <c r="X231" s="348"/>
    </row>
    <row r="232" spans="2:24" ht="20.100000000000001" customHeight="1">
      <c r="B232" s="498" t="s">
        <v>334</v>
      </c>
      <c r="C232" s="498"/>
      <c r="D232" s="498"/>
      <c r="E232" s="498"/>
      <c r="F232" s="498"/>
      <c r="G232" s="498"/>
      <c r="H232" s="498"/>
      <c r="I232" s="498"/>
      <c r="J232" s="498"/>
      <c r="K232" s="498"/>
      <c r="L232" s="498"/>
      <c r="M232" s="498"/>
      <c r="N232" s="498"/>
      <c r="O232" s="348"/>
      <c r="P232" s="348"/>
      <c r="Q232" s="348"/>
      <c r="R232" s="348"/>
      <c r="S232" s="348"/>
      <c r="T232" s="348"/>
      <c r="U232" s="348"/>
      <c r="V232" s="348"/>
      <c r="W232" s="348"/>
      <c r="X232" s="348"/>
    </row>
    <row r="233" spans="2:24" ht="60" customHeight="1">
      <c r="B233" s="494" t="s">
        <v>341</v>
      </c>
      <c r="C233" s="494"/>
      <c r="D233" s="494"/>
      <c r="E233" s="495"/>
      <c r="F233" s="496"/>
      <c r="G233" s="496"/>
      <c r="H233" s="496"/>
      <c r="I233" s="496"/>
      <c r="J233" s="496"/>
      <c r="K233" s="496"/>
      <c r="L233" s="496"/>
      <c r="M233" s="496"/>
      <c r="N233" s="497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</row>
    <row r="234" spans="2:24" ht="45" customHeight="1">
      <c r="B234" s="371">
        <v>1</v>
      </c>
      <c r="C234" s="371" t="s">
        <v>156</v>
      </c>
      <c r="D234" s="372" t="s">
        <v>301</v>
      </c>
      <c r="E234" s="376">
        <v>42275</v>
      </c>
      <c r="F234" s="375" t="s">
        <v>152</v>
      </c>
      <c r="G234" s="382" t="s">
        <v>348</v>
      </c>
      <c r="H234" s="376">
        <v>42304</v>
      </c>
      <c r="I234" s="375" t="s">
        <v>152</v>
      </c>
      <c r="J234" s="382" t="s">
        <v>348</v>
      </c>
      <c r="K234" s="375"/>
      <c r="L234" s="375"/>
      <c r="M234" s="487"/>
      <c r="N234" s="488"/>
      <c r="O234" s="348"/>
      <c r="P234" s="348"/>
      <c r="Q234" s="348"/>
      <c r="R234" s="348"/>
      <c r="S234" s="348"/>
      <c r="T234" s="348"/>
      <c r="U234" s="348"/>
      <c r="V234" s="348"/>
      <c r="W234" s="348"/>
      <c r="X234" s="348"/>
    </row>
    <row r="235" spans="2:24" ht="45" customHeight="1">
      <c r="B235" s="371">
        <v>2</v>
      </c>
      <c r="C235" s="371" t="s">
        <v>156</v>
      </c>
      <c r="D235" s="372" t="s">
        <v>302</v>
      </c>
      <c r="E235" s="376">
        <v>42275</v>
      </c>
      <c r="F235" s="375" t="s">
        <v>152</v>
      </c>
      <c r="G235" s="382" t="s">
        <v>348</v>
      </c>
      <c r="H235" s="376">
        <v>42304</v>
      </c>
      <c r="I235" s="375" t="s">
        <v>152</v>
      </c>
      <c r="J235" s="382" t="s">
        <v>348</v>
      </c>
      <c r="K235" s="375"/>
      <c r="L235" s="375"/>
      <c r="M235" s="487"/>
      <c r="N235" s="488"/>
      <c r="O235" s="348"/>
      <c r="P235" s="348"/>
      <c r="Q235" s="348"/>
      <c r="R235" s="348"/>
      <c r="S235" s="348"/>
      <c r="T235" s="348"/>
      <c r="U235" s="348"/>
      <c r="V235" s="348"/>
      <c r="W235" s="348"/>
      <c r="X235" s="348"/>
    </row>
    <row r="236" spans="2:24" ht="45" customHeight="1">
      <c r="B236" s="371">
        <v>3</v>
      </c>
      <c r="C236" s="371" t="s">
        <v>156</v>
      </c>
      <c r="D236" s="372" t="s">
        <v>303</v>
      </c>
      <c r="E236" s="376">
        <v>42275</v>
      </c>
      <c r="F236" s="375" t="s">
        <v>152</v>
      </c>
      <c r="G236" s="382" t="s">
        <v>348</v>
      </c>
      <c r="H236" s="376">
        <v>42304</v>
      </c>
      <c r="I236" s="375" t="s">
        <v>152</v>
      </c>
      <c r="J236" s="382" t="s">
        <v>348</v>
      </c>
      <c r="K236" s="375"/>
      <c r="L236" s="375"/>
      <c r="M236" s="487"/>
      <c r="N236" s="488"/>
      <c r="O236" s="348"/>
      <c r="P236" s="348"/>
      <c r="Q236" s="348"/>
      <c r="R236" s="348"/>
      <c r="S236" s="348"/>
      <c r="T236" s="348"/>
      <c r="U236" s="348"/>
      <c r="V236" s="348"/>
      <c r="W236" s="348"/>
      <c r="X236" s="348"/>
    </row>
    <row r="237" spans="2:24" ht="45" customHeight="1">
      <c r="B237" s="371">
        <v>4</v>
      </c>
      <c r="C237" s="371" t="s">
        <v>156</v>
      </c>
      <c r="D237" s="372" t="s">
        <v>345</v>
      </c>
      <c r="E237" s="376">
        <v>42275</v>
      </c>
      <c r="F237" s="375" t="s">
        <v>152</v>
      </c>
      <c r="G237" s="382" t="s">
        <v>348</v>
      </c>
      <c r="H237" s="376">
        <v>42304</v>
      </c>
      <c r="I237" s="375" t="s">
        <v>152</v>
      </c>
      <c r="J237" s="382" t="s">
        <v>348</v>
      </c>
      <c r="K237" s="375"/>
      <c r="L237" s="375"/>
      <c r="M237" s="487"/>
      <c r="N237" s="488"/>
      <c r="O237" s="348"/>
      <c r="P237" s="348"/>
      <c r="Q237" s="348"/>
      <c r="R237" s="348"/>
      <c r="S237" s="348"/>
      <c r="T237" s="348"/>
      <c r="U237" s="348"/>
      <c r="V237" s="348"/>
      <c r="W237" s="348"/>
      <c r="X237" s="348"/>
    </row>
    <row r="238" spans="2:24" ht="45" customHeight="1">
      <c r="B238" s="371">
        <v>5</v>
      </c>
      <c r="C238" s="371" t="s">
        <v>156</v>
      </c>
      <c r="D238" s="372" t="s">
        <v>355</v>
      </c>
      <c r="E238" s="376">
        <v>42275</v>
      </c>
      <c r="F238" s="375" t="s">
        <v>152</v>
      </c>
      <c r="G238" s="382" t="s">
        <v>348</v>
      </c>
      <c r="H238" s="376">
        <v>42304</v>
      </c>
      <c r="I238" s="375" t="s">
        <v>152</v>
      </c>
      <c r="J238" s="382" t="s">
        <v>348</v>
      </c>
      <c r="K238" s="375"/>
      <c r="L238" s="375"/>
      <c r="M238" s="487"/>
      <c r="N238" s="488"/>
      <c r="O238" s="348"/>
      <c r="P238" s="348"/>
      <c r="Q238" s="348"/>
      <c r="R238" s="348"/>
      <c r="S238" s="348"/>
      <c r="T238" s="348"/>
      <c r="U238" s="348"/>
      <c r="V238" s="348"/>
      <c r="W238" s="348"/>
      <c r="X238" s="348"/>
    </row>
    <row r="239" spans="2:24" ht="60" customHeight="1">
      <c r="B239" s="494" t="s">
        <v>342</v>
      </c>
      <c r="C239" s="494"/>
      <c r="D239" s="494"/>
      <c r="E239" s="495"/>
      <c r="F239" s="496"/>
      <c r="G239" s="496"/>
      <c r="H239" s="496"/>
      <c r="I239" s="496"/>
      <c r="J239" s="496"/>
      <c r="K239" s="496"/>
      <c r="L239" s="496"/>
      <c r="M239" s="496"/>
      <c r="N239" s="497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</row>
    <row r="240" spans="2:24" ht="45" customHeight="1">
      <c r="B240" s="371">
        <v>1</v>
      </c>
      <c r="C240" s="371" t="s">
        <v>156</v>
      </c>
      <c r="D240" s="372" t="s">
        <v>301</v>
      </c>
      <c r="E240" s="376">
        <v>42263</v>
      </c>
      <c r="F240" s="375" t="s">
        <v>152</v>
      </c>
      <c r="G240" s="382" t="s">
        <v>348</v>
      </c>
      <c r="H240" s="376">
        <v>42304</v>
      </c>
      <c r="I240" s="375" t="s">
        <v>152</v>
      </c>
      <c r="J240" s="382" t="s">
        <v>348</v>
      </c>
      <c r="K240" s="375"/>
      <c r="L240" s="375"/>
      <c r="M240" s="487"/>
      <c r="N240" s="48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</row>
    <row r="241" spans="2:24" ht="45" customHeight="1">
      <c r="B241" s="371">
        <v>2</v>
      </c>
      <c r="C241" s="371" t="s">
        <v>156</v>
      </c>
      <c r="D241" s="372" t="s">
        <v>302</v>
      </c>
      <c r="E241" s="376">
        <v>42263</v>
      </c>
      <c r="F241" s="375" t="s">
        <v>152</v>
      </c>
      <c r="G241" s="382" t="s">
        <v>348</v>
      </c>
      <c r="H241" s="376">
        <v>42304</v>
      </c>
      <c r="I241" s="375" t="s">
        <v>152</v>
      </c>
      <c r="J241" s="382" t="s">
        <v>348</v>
      </c>
      <c r="K241" s="375"/>
      <c r="L241" s="375"/>
      <c r="M241" s="487"/>
      <c r="N241" s="488"/>
      <c r="O241" s="348"/>
      <c r="P241" s="348"/>
      <c r="Q241" s="348"/>
      <c r="R241" s="348"/>
      <c r="S241" s="348"/>
      <c r="T241" s="348"/>
      <c r="U241" s="348"/>
      <c r="V241" s="348"/>
      <c r="W241" s="348"/>
      <c r="X241" s="348"/>
    </row>
    <row r="242" spans="2:24" ht="45" customHeight="1">
      <c r="B242" s="371">
        <v>3</v>
      </c>
      <c r="C242" s="371" t="s">
        <v>156</v>
      </c>
      <c r="D242" s="372" t="s">
        <v>303</v>
      </c>
      <c r="E242" s="376">
        <v>42263</v>
      </c>
      <c r="F242" s="375" t="s">
        <v>152</v>
      </c>
      <c r="G242" s="382" t="s">
        <v>348</v>
      </c>
      <c r="H242" s="376">
        <v>42304</v>
      </c>
      <c r="I242" s="375" t="s">
        <v>152</v>
      </c>
      <c r="J242" s="382" t="s">
        <v>348</v>
      </c>
      <c r="K242" s="375"/>
      <c r="L242" s="375"/>
      <c r="M242" s="487"/>
      <c r="N242" s="488"/>
      <c r="O242" s="348"/>
      <c r="P242" s="348"/>
      <c r="Q242" s="348"/>
      <c r="R242" s="348"/>
      <c r="S242" s="348"/>
      <c r="T242" s="348"/>
      <c r="U242" s="348"/>
      <c r="V242" s="348"/>
      <c r="W242" s="348"/>
      <c r="X242" s="348"/>
    </row>
    <row r="243" spans="2:24" ht="45" customHeight="1">
      <c r="B243" s="371">
        <v>4</v>
      </c>
      <c r="C243" s="371" t="s">
        <v>156</v>
      </c>
      <c r="D243" s="372" t="s">
        <v>345</v>
      </c>
      <c r="E243" s="376">
        <v>42263</v>
      </c>
      <c r="F243" s="375" t="s">
        <v>152</v>
      </c>
      <c r="G243" s="382" t="s">
        <v>348</v>
      </c>
      <c r="H243" s="376">
        <v>42304</v>
      </c>
      <c r="I243" s="375" t="s">
        <v>152</v>
      </c>
      <c r="J243" s="382" t="s">
        <v>348</v>
      </c>
      <c r="K243" s="375"/>
      <c r="L243" s="375"/>
      <c r="M243" s="487"/>
      <c r="N243" s="488"/>
      <c r="O243" s="348"/>
      <c r="P243" s="348"/>
      <c r="Q243" s="348"/>
      <c r="R243" s="348"/>
      <c r="S243" s="348"/>
      <c r="T243" s="348"/>
      <c r="U243" s="348"/>
      <c r="V243" s="348"/>
      <c r="W243" s="348"/>
      <c r="X243" s="348"/>
    </row>
    <row r="244" spans="2:24" ht="45" customHeight="1">
      <c r="B244" s="371">
        <v>5</v>
      </c>
      <c r="C244" s="371" t="s">
        <v>156</v>
      </c>
      <c r="D244" s="372" t="s">
        <v>355</v>
      </c>
      <c r="E244" s="376">
        <v>42263</v>
      </c>
      <c r="F244" s="375" t="s">
        <v>152</v>
      </c>
      <c r="G244" s="382" t="s">
        <v>348</v>
      </c>
      <c r="H244" s="376">
        <v>42304</v>
      </c>
      <c r="I244" s="375" t="s">
        <v>152</v>
      </c>
      <c r="J244" s="382" t="s">
        <v>348</v>
      </c>
      <c r="K244" s="375"/>
      <c r="L244" s="375"/>
      <c r="M244" s="487"/>
      <c r="N244" s="48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</row>
    <row r="245" spans="2:24" ht="60" customHeight="1">
      <c r="B245" s="494" t="s">
        <v>344</v>
      </c>
      <c r="C245" s="494"/>
      <c r="D245" s="494"/>
      <c r="E245" s="495"/>
      <c r="F245" s="496"/>
      <c r="G245" s="496"/>
      <c r="H245" s="496"/>
      <c r="I245" s="496"/>
      <c r="J245" s="496"/>
      <c r="K245" s="496"/>
      <c r="L245" s="496"/>
      <c r="M245" s="496"/>
      <c r="N245" s="497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</row>
    <row r="246" spans="2:24" ht="45" customHeight="1">
      <c r="B246" s="371">
        <v>1</v>
      </c>
      <c r="C246" s="371" t="s">
        <v>156</v>
      </c>
      <c r="D246" s="372" t="s">
        <v>301</v>
      </c>
      <c r="E246" s="376">
        <v>42269</v>
      </c>
      <c r="F246" s="375" t="s">
        <v>152</v>
      </c>
      <c r="G246" s="382" t="s">
        <v>348</v>
      </c>
      <c r="H246" s="376">
        <v>42304</v>
      </c>
      <c r="I246" s="375" t="s">
        <v>152</v>
      </c>
      <c r="J246" s="382" t="s">
        <v>348</v>
      </c>
      <c r="K246" s="375"/>
      <c r="L246" s="375"/>
      <c r="M246" s="487"/>
      <c r="N246" s="488"/>
      <c r="O246" s="348"/>
      <c r="P246" s="348"/>
      <c r="Q246" s="348"/>
      <c r="R246" s="348"/>
      <c r="S246" s="348"/>
      <c r="T246" s="348"/>
      <c r="U246" s="348"/>
      <c r="V246" s="348"/>
      <c r="W246" s="348"/>
      <c r="X246" s="348"/>
    </row>
    <row r="247" spans="2:24" ht="45" customHeight="1">
      <c r="B247" s="371">
        <v>2</v>
      </c>
      <c r="C247" s="371" t="s">
        <v>156</v>
      </c>
      <c r="D247" s="372" t="s">
        <v>302</v>
      </c>
      <c r="E247" s="376">
        <v>42269</v>
      </c>
      <c r="F247" s="375" t="s">
        <v>152</v>
      </c>
      <c r="G247" s="382" t="s">
        <v>348</v>
      </c>
      <c r="H247" s="376">
        <v>42304</v>
      </c>
      <c r="I247" s="375" t="s">
        <v>152</v>
      </c>
      <c r="J247" s="382" t="s">
        <v>348</v>
      </c>
      <c r="K247" s="375"/>
      <c r="L247" s="375"/>
      <c r="M247" s="487"/>
      <c r="N247" s="488"/>
      <c r="O247" s="348"/>
      <c r="P247" s="348"/>
      <c r="Q247" s="348"/>
      <c r="R247" s="348"/>
      <c r="S247" s="348"/>
      <c r="T247" s="348"/>
      <c r="U247" s="348"/>
      <c r="V247" s="348"/>
      <c r="W247" s="348"/>
      <c r="X247" s="348"/>
    </row>
    <row r="248" spans="2:24" ht="45" customHeight="1">
      <c r="B248" s="371">
        <v>3</v>
      </c>
      <c r="C248" s="371" t="s">
        <v>156</v>
      </c>
      <c r="D248" s="372" t="s">
        <v>303</v>
      </c>
      <c r="E248" s="376">
        <v>42269</v>
      </c>
      <c r="F248" s="375" t="s">
        <v>152</v>
      </c>
      <c r="G248" s="382" t="s">
        <v>348</v>
      </c>
      <c r="H248" s="376">
        <v>42304</v>
      </c>
      <c r="I248" s="375" t="s">
        <v>152</v>
      </c>
      <c r="J248" s="382" t="s">
        <v>348</v>
      </c>
      <c r="K248" s="375"/>
      <c r="L248" s="375"/>
      <c r="M248" s="487"/>
      <c r="N248" s="488"/>
      <c r="O248" s="348"/>
      <c r="P248" s="348"/>
      <c r="Q248" s="348"/>
      <c r="R248" s="348"/>
      <c r="S248" s="348"/>
      <c r="T248" s="348"/>
      <c r="U248" s="348"/>
      <c r="V248" s="348"/>
      <c r="W248" s="348"/>
      <c r="X248" s="348"/>
    </row>
    <row r="249" spans="2:24" ht="45" customHeight="1">
      <c r="B249" s="371">
        <v>4</v>
      </c>
      <c r="C249" s="371" t="s">
        <v>156</v>
      </c>
      <c r="D249" s="372" t="s">
        <v>345</v>
      </c>
      <c r="E249" s="376">
        <v>42269</v>
      </c>
      <c r="F249" s="375" t="s">
        <v>152</v>
      </c>
      <c r="G249" s="382" t="s">
        <v>348</v>
      </c>
      <c r="H249" s="376">
        <v>42304</v>
      </c>
      <c r="I249" s="375" t="s">
        <v>152</v>
      </c>
      <c r="J249" s="382" t="s">
        <v>348</v>
      </c>
      <c r="K249" s="375"/>
      <c r="L249" s="375"/>
      <c r="M249" s="487"/>
      <c r="N249" s="488"/>
      <c r="O249" s="348"/>
      <c r="P249" s="348"/>
      <c r="Q249" s="348"/>
      <c r="R249" s="348"/>
      <c r="S249" s="348"/>
      <c r="T249" s="348"/>
      <c r="U249" s="348"/>
      <c r="V249" s="348"/>
      <c r="W249" s="348"/>
      <c r="X249" s="348"/>
    </row>
    <row r="250" spans="2:24" ht="45" customHeight="1">
      <c r="B250" s="371">
        <v>5</v>
      </c>
      <c r="C250" s="371" t="s">
        <v>156</v>
      </c>
      <c r="D250" s="372" t="s">
        <v>355</v>
      </c>
      <c r="E250" s="376">
        <v>42269</v>
      </c>
      <c r="F250" s="375" t="s">
        <v>152</v>
      </c>
      <c r="G250" s="382" t="s">
        <v>348</v>
      </c>
      <c r="H250" s="376">
        <v>42304</v>
      </c>
      <c r="I250" s="375" t="s">
        <v>152</v>
      </c>
      <c r="J250" s="382" t="s">
        <v>348</v>
      </c>
      <c r="K250" s="375"/>
      <c r="L250" s="375"/>
      <c r="M250" s="487"/>
      <c r="N250" s="488"/>
      <c r="O250" s="348"/>
      <c r="P250" s="348"/>
      <c r="Q250" s="348"/>
      <c r="R250" s="348"/>
      <c r="S250" s="348"/>
      <c r="T250" s="348"/>
      <c r="U250" s="348"/>
      <c r="V250" s="348"/>
      <c r="W250" s="348"/>
      <c r="X250" s="348"/>
    </row>
    <row r="251" spans="2:24" ht="60" customHeight="1">
      <c r="B251" s="494" t="s">
        <v>343</v>
      </c>
      <c r="C251" s="494"/>
      <c r="D251" s="494"/>
      <c r="E251" s="495"/>
      <c r="F251" s="496"/>
      <c r="G251" s="496"/>
      <c r="H251" s="496"/>
      <c r="I251" s="496"/>
      <c r="J251" s="496"/>
      <c r="K251" s="496"/>
      <c r="L251" s="496"/>
      <c r="M251" s="496"/>
      <c r="N251" s="497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</row>
    <row r="252" spans="2:24" ht="45" customHeight="1">
      <c r="B252" s="371">
        <v>1</v>
      </c>
      <c r="C252" s="371" t="s">
        <v>156</v>
      </c>
      <c r="D252" s="372" t="s">
        <v>301</v>
      </c>
      <c r="E252" s="376">
        <v>42264</v>
      </c>
      <c r="F252" s="375" t="s">
        <v>152</v>
      </c>
      <c r="G252" s="382" t="s">
        <v>348</v>
      </c>
      <c r="H252" s="376">
        <v>42304</v>
      </c>
      <c r="I252" s="375" t="s">
        <v>152</v>
      </c>
      <c r="J252" s="382" t="s">
        <v>348</v>
      </c>
      <c r="K252" s="375"/>
      <c r="L252" s="375"/>
      <c r="M252" s="487"/>
      <c r="N252" s="48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</row>
    <row r="253" spans="2:24" ht="45" customHeight="1">
      <c r="B253" s="371">
        <v>2</v>
      </c>
      <c r="C253" s="371" t="s">
        <v>156</v>
      </c>
      <c r="D253" s="372" t="s">
        <v>302</v>
      </c>
      <c r="E253" s="376">
        <v>42264</v>
      </c>
      <c r="F253" s="375" t="s">
        <v>152</v>
      </c>
      <c r="G253" s="382" t="s">
        <v>348</v>
      </c>
      <c r="H253" s="376">
        <v>42304</v>
      </c>
      <c r="I253" s="375" t="s">
        <v>152</v>
      </c>
      <c r="J253" s="382" t="s">
        <v>348</v>
      </c>
      <c r="K253" s="375"/>
      <c r="L253" s="375"/>
      <c r="M253" s="487"/>
      <c r="N253" s="488"/>
      <c r="O253" s="348"/>
      <c r="P253" s="348"/>
      <c r="Q253" s="348"/>
      <c r="R253" s="348"/>
      <c r="S253" s="348"/>
      <c r="T253" s="348"/>
      <c r="U253" s="348"/>
      <c r="V253" s="348"/>
      <c r="W253" s="348"/>
      <c r="X253" s="348"/>
    </row>
    <row r="254" spans="2:24" ht="45" customHeight="1">
      <c r="B254" s="371">
        <v>3</v>
      </c>
      <c r="C254" s="371" t="s">
        <v>156</v>
      </c>
      <c r="D254" s="372" t="s">
        <v>303</v>
      </c>
      <c r="E254" s="376">
        <v>42264</v>
      </c>
      <c r="F254" s="375" t="s">
        <v>152</v>
      </c>
      <c r="G254" s="382" t="s">
        <v>348</v>
      </c>
      <c r="H254" s="376">
        <v>42304</v>
      </c>
      <c r="I254" s="375" t="s">
        <v>152</v>
      </c>
      <c r="J254" s="382" t="s">
        <v>348</v>
      </c>
      <c r="K254" s="375"/>
      <c r="L254" s="375"/>
      <c r="M254" s="487"/>
      <c r="N254" s="488"/>
      <c r="O254" s="348"/>
      <c r="P254" s="348"/>
      <c r="Q254" s="348"/>
      <c r="R254" s="348"/>
      <c r="S254" s="348"/>
      <c r="T254" s="348"/>
      <c r="U254" s="348"/>
      <c r="V254" s="348"/>
      <c r="W254" s="348"/>
      <c r="X254" s="348"/>
    </row>
    <row r="255" spans="2:24" ht="45" customHeight="1">
      <c r="B255" s="371">
        <v>4</v>
      </c>
      <c r="C255" s="371" t="s">
        <v>156</v>
      </c>
      <c r="D255" s="372" t="s">
        <v>345</v>
      </c>
      <c r="E255" s="376">
        <v>42264</v>
      </c>
      <c r="F255" s="375" t="s">
        <v>152</v>
      </c>
      <c r="G255" s="382" t="s">
        <v>348</v>
      </c>
      <c r="H255" s="376">
        <v>42304</v>
      </c>
      <c r="I255" s="375" t="s">
        <v>152</v>
      </c>
      <c r="J255" s="382" t="s">
        <v>348</v>
      </c>
      <c r="K255" s="375"/>
      <c r="L255" s="375"/>
      <c r="M255" s="487"/>
      <c r="N255" s="488"/>
      <c r="O255" s="348"/>
      <c r="P255" s="348"/>
      <c r="Q255" s="348"/>
      <c r="R255" s="348"/>
      <c r="S255" s="348"/>
      <c r="T255" s="348"/>
      <c r="U255" s="348"/>
      <c r="V255" s="348"/>
      <c r="W255" s="348"/>
      <c r="X255" s="348"/>
    </row>
    <row r="256" spans="2:24" ht="45" customHeight="1">
      <c r="B256" s="371">
        <v>5</v>
      </c>
      <c r="C256" s="371" t="s">
        <v>156</v>
      </c>
      <c r="D256" s="372" t="s">
        <v>355</v>
      </c>
      <c r="E256" s="376">
        <v>42264</v>
      </c>
      <c r="F256" s="375" t="s">
        <v>152</v>
      </c>
      <c r="G256" s="382" t="s">
        <v>348</v>
      </c>
      <c r="H256" s="376">
        <v>42304</v>
      </c>
      <c r="I256" s="375" t="s">
        <v>152</v>
      </c>
      <c r="J256" s="382" t="s">
        <v>348</v>
      </c>
      <c r="K256" s="375"/>
      <c r="L256" s="375"/>
      <c r="M256" s="487"/>
      <c r="N256" s="488"/>
      <c r="O256" s="348"/>
      <c r="P256" s="348"/>
      <c r="Q256" s="348"/>
      <c r="R256" s="348"/>
      <c r="S256" s="348"/>
      <c r="T256" s="348"/>
      <c r="U256" s="348"/>
      <c r="V256" s="348"/>
      <c r="W256" s="348"/>
      <c r="X256" s="348"/>
    </row>
    <row r="257" spans="2:24" ht="20.100000000000001" customHeight="1">
      <c r="B257" s="348"/>
      <c r="C257" s="348"/>
      <c r="D257" s="348"/>
      <c r="E257" s="349"/>
      <c r="F257" s="349"/>
      <c r="G257" s="348"/>
      <c r="H257" s="349"/>
      <c r="I257" s="349"/>
      <c r="J257" s="348"/>
      <c r="K257" s="349"/>
      <c r="L257" s="349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</row>
    <row r="258" spans="2:24" ht="20.100000000000001" customHeight="1">
      <c r="B258" s="348"/>
      <c r="C258" s="348"/>
      <c r="D258" s="348"/>
      <c r="E258" s="349"/>
      <c r="F258" s="349"/>
      <c r="G258" s="348"/>
      <c r="H258" s="349"/>
      <c r="I258" s="349"/>
      <c r="J258" s="348"/>
      <c r="K258" s="349"/>
      <c r="L258" s="349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</row>
    <row r="259" spans="2:24" ht="20.100000000000001" customHeight="1">
      <c r="B259" s="348"/>
      <c r="C259" s="348"/>
      <c r="D259" s="348"/>
      <c r="E259" s="349"/>
      <c r="F259" s="349"/>
      <c r="G259" s="348"/>
      <c r="H259" s="349"/>
      <c r="I259" s="349"/>
      <c r="J259" s="348"/>
      <c r="K259" s="349"/>
      <c r="L259" s="349"/>
      <c r="M259" s="348"/>
      <c r="N259" s="348"/>
      <c r="O259" s="348"/>
      <c r="P259" s="348"/>
      <c r="Q259" s="348"/>
      <c r="R259" s="348"/>
      <c r="S259" s="348"/>
      <c r="T259" s="348"/>
      <c r="U259" s="348"/>
      <c r="V259" s="348"/>
      <c r="W259" s="348"/>
      <c r="X259" s="348"/>
    </row>
    <row r="260" spans="2:24" ht="20.100000000000001" customHeight="1">
      <c r="B260" s="348"/>
      <c r="C260" s="348"/>
      <c r="D260" s="348"/>
      <c r="E260" s="349"/>
      <c r="F260" s="349"/>
      <c r="G260" s="348"/>
      <c r="H260" s="349"/>
      <c r="I260" s="349"/>
      <c r="J260" s="348"/>
      <c r="K260" s="349"/>
      <c r="L260" s="349"/>
      <c r="M260" s="348"/>
      <c r="N260" s="348"/>
      <c r="O260" s="348"/>
      <c r="P260" s="348"/>
      <c r="Q260" s="348"/>
      <c r="R260" s="348"/>
      <c r="S260" s="348"/>
      <c r="T260" s="348"/>
      <c r="U260" s="348"/>
      <c r="V260" s="348"/>
      <c r="W260" s="348"/>
      <c r="X260" s="348"/>
    </row>
    <row r="261" spans="2:24" ht="20.100000000000001" customHeight="1">
      <c r="B261" s="348"/>
      <c r="C261" s="348"/>
      <c r="D261" s="348"/>
      <c r="E261" s="349"/>
      <c r="F261" s="349"/>
      <c r="G261" s="348"/>
      <c r="H261" s="349"/>
      <c r="I261" s="349"/>
      <c r="J261" s="348"/>
      <c r="K261" s="349"/>
      <c r="L261" s="349"/>
      <c r="M261" s="348"/>
      <c r="N261" s="348"/>
      <c r="O261" s="348"/>
      <c r="P261" s="348"/>
      <c r="Q261" s="348"/>
      <c r="R261" s="348"/>
      <c r="S261" s="348"/>
      <c r="T261" s="348"/>
      <c r="U261" s="348"/>
      <c r="V261" s="348"/>
      <c r="W261" s="348"/>
      <c r="X261" s="348"/>
    </row>
    <row r="262" spans="2:24" ht="20.100000000000001" customHeight="1">
      <c r="B262" s="348"/>
      <c r="C262" s="348"/>
      <c r="D262" s="348"/>
      <c r="E262" s="349"/>
      <c r="F262" s="349"/>
      <c r="G262" s="348"/>
      <c r="H262" s="349"/>
      <c r="I262" s="349"/>
      <c r="J262" s="348"/>
      <c r="K262" s="349"/>
      <c r="L262" s="349"/>
      <c r="M262" s="348"/>
      <c r="N262" s="348"/>
      <c r="O262" s="348"/>
      <c r="P262" s="348"/>
      <c r="Q262" s="348"/>
      <c r="R262" s="348"/>
      <c r="S262" s="348"/>
      <c r="T262" s="348"/>
      <c r="U262" s="348"/>
      <c r="V262" s="348"/>
      <c r="W262" s="348"/>
      <c r="X262" s="348"/>
    </row>
    <row r="263" spans="2:24" ht="20.100000000000001" customHeight="1">
      <c r="B263" s="348"/>
      <c r="C263" s="348"/>
      <c r="D263" s="348"/>
      <c r="E263" s="349"/>
      <c r="F263" s="349"/>
      <c r="G263" s="348"/>
      <c r="H263" s="349"/>
      <c r="I263" s="349"/>
      <c r="J263" s="348"/>
      <c r="K263" s="349"/>
      <c r="L263" s="349"/>
      <c r="M263" s="348"/>
      <c r="N263" s="348"/>
      <c r="O263" s="348"/>
      <c r="P263" s="348"/>
      <c r="Q263" s="348"/>
      <c r="R263" s="348"/>
      <c r="S263" s="348"/>
      <c r="T263" s="348"/>
      <c r="U263" s="348"/>
      <c r="V263" s="348"/>
      <c r="W263" s="348"/>
      <c r="X263" s="348"/>
    </row>
    <row r="264" spans="2:24" ht="20.100000000000001" customHeight="1">
      <c r="B264" s="348"/>
      <c r="C264" s="348"/>
      <c r="D264" s="348"/>
      <c r="E264" s="349"/>
      <c r="F264" s="349"/>
      <c r="G264" s="348"/>
      <c r="H264" s="349"/>
      <c r="I264" s="349"/>
      <c r="J264" s="348"/>
      <c r="K264" s="349"/>
      <c r="L264" s="349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</row>
    <row r="265" spans="2:24" ht="20.100000000000001" customHeight="1">
      <c r="B265" s="348"/>
      <c r="C265" s="348"/>
      <c r="D265" s="348"/>
      <c r="E265" s="349"/>
      <c r="F265" s="349"/>
      <c r="G265" s="348"/>
      <c r="H265" s="349"/>
      <c r="I265" s="349"/>
      <c r="J265" s="348"/>
      <c r="K265" s="349"/>
      <c r="L265" s="349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</row>
    <row r="266" spans="2:24" ht="20.100000000000001" customHeight="1">
      <c r="B266" s="348"/>
      <c r="C266" s="348"/>
      <c r="D266" s="348"/>
      <c r="E266" s="349"/>
      <c r="F266" s="349"/>
      <c r="G266" s="348"/>
      <c r="H266" s="349"/>
      <c r="I266" s="349"/>
      <c r="J266" s="348"/>
      <c r="K266" s="349"/>
      <c r="L266" s="349"/>
      <c r="M266" s="348"/>
      <c r="N266" s="348"/>
      <c r="O266" s="348"/>
      <c r="P266" s="348"/>
      <c r="Q266" s="348"/>
      <c r="R266" s="348"/>
      <c r="S266" s="348"/>
      <c r="T266" s="348"/>
      <c r="U266" s="348"/>
      <c r="V266" s="348"/>
      <c r="W266" s="348"/>
      <c r="X266" s="348"/>
    </row>
    <row r="267" spans="2:24" ht="20.100000000000001" customHeight="1">
      <c r="B267" s="348"/>
      <c r="C267" s="348"/>
      <c r="D267" s="348"/>
      <c r="E267" s="349"/>
      <c r="F267" s="349"/>
      <c r="G267" s="348"/>
      <c r="H267" s="349"/>
      <c r="I267" s="349"/>
      <c r="J267" s="348"/>
      <c r="K267" s="349"/>
      <c r="L267" s="349"/>
      <c r="M267" s="348"/>
      <c r="N267" s="348"/>
      <c r="O267" s="348"/>
      <c r="P267" s="348"/>
      <c r="Q267" s="348"/>
      <c r="R267" s="348"/>
      <c r="S267" s="348"/>
      <c r="T267" s="348"/>
      <c r="U267" s="348"/>
      <c r="V267" s="348"/>
      <c r="W267" s="348"/>
      <c r="X267" s="348"/>
    </row>
    <row r="268" spans="2:24" ht="20.100000000000001" customHeight="1">
      <c r="B268" s="348"/>
      <c r="C268" s="348"/>
      <c r="D268" s="348"/>
      <c r="E268" s="349"/>
      <c r="F268" s="349"/>
      <c r="G268" s="348"/>
      <c r="H268" s="349"/>
      <c r="I268" s="349"/>
      <c r="J268" s="348"/>
      <c r="K268" s="349"/>
      <c r="L268" s="349"/>
      <c r="M268" s="348"/>
      <c r="N268" s="348"/>
      <c r="O268" s="348"/>
      <c r="P268" s="348"/>
      <c r="Q268" s="348"/>
      <c r="R268" s="348"/>
      <c r="S268" s="348"/>
      <c r="T268" s="348"/>
      <c r="U268" s="348"/>
      <c r="V268" s="348"/>
      <c r="W268" s="348"/>
      <c r="X268" s="348"/>
    </row>
    <row r="269" spans="2:24" ht="20.100000000000001" customHeight="1">
      <c r="B269" s="348"/>
      <c r="C269" s="348"/>
      <c r="D269" s="348"/>
      <c r="E269" s="349"/>
      <c r="F269" s="349"/>
      <c r="G269" s="348"/>
      <c r="H269" s="349"/>
      <c r="I269" s="349"/>
      <c r="J269" s="348"/>
      <c r="K269" s="349"/>
      <c r="L269" s="349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</row>
    <row r="270" spans="2:24" ht="20.100000000000001" customHeight="1">
      <c r="B270" s="348"/>
      <c r="C270" s="348"/>
      <c r="D270" s="348"/>
      <c r="E270" s="349"/>
      <c r="F270" s="349"/>
      <c r="G270" s="348"/>
      <c r="H270" s="349"/>
      <c r="I270" s="349"/>
      <c r="J270" s="348"/>
      <c r="K270" s="349"/>
      <c r="L270" s="349"/>
      <c r="M270" s="348"/>
      <c r="N270" s="348"/>
      <c r="O270" s="348"/>
      <c r="P270" s="348"/>
      <c r="Q270" s="348"/>
      <c r="R270" s="348"/>
      <c r="S270" s="348"/>
      <c r="T270" s="348"/>
      <c r="U270" s="348"/>
      <c r="V270" s="348"/>
      <c r="W270" s="348"/>
      <c r="X270" s="348"/>
    </row>
    <row r="271" spans="2:24" ht="20.100000000000001" customHeight="1">
      <c r="B271" s="348"/>
      <c r="C271" s="348"/>
      <c r="D271" s="348"/>
      <c r="E271" s="349"/>
      <c r="F271" s="349"/>
      <c r="G271" s="348"/>
      <c r="H271" s="349"/>
      <c r="I271" s="349"/>
      <c r="J271" s="348"/>
      <c r="K271" s="349"/>
      <c r="L271" s="349"/>
      <c r="M271" s="348"/>
      <c r="N271" s="348"/>
      <c r="O271" s="348"/>
      <c r="P271" s="348"/>
      <c r="Q271" s="348"/>
      <c r="R271" s="348"/>
      <c r="S271" s="348"/>
      <c r="T271" s="348"/>
      <c r="U271" s="348"/>
      <c r="V271" s="348"/>
      <c r="W271" s="348"/>
      <c r="X271" s="348"/>
    </row>
    <row r="272" spans="2:24" ht="20.100000000000001" customHeight="1">
      <c r="B272" s="348"/>
      <c r="C272" s="348"/>
      <c r="D272" s="348"/>
      <c r="E272" s="349"/>
      <c r="F272" s="349"/>
      <c r="G272" s="348"/>
      <c r="H272" s="349"/>
      <c r="I272" s="349"/>
      <c r="J272" s="348"/>
      <c r="K272" s="349"/>
      <c r="L272" s="349"/>
      <c r="M272" s="348"/>
      <c r="N272" s="348"/>
      <c r="O272" s="348"/>
      <c r="P272" s="348"/>
      <c r="Q272" s="348"/>
      <c r="R272" s="348"/>
      <c r="S272" s="348"/>
      <c r="T272" s="348"/>
      <c r="U272" s="348"/>
      <c r="V272" s="348"/>
      <c r="W272" s="348"/>
      <c r="X272" s="348"/>
    </row>
    <row r="273" spans="2:24" ht="20.100000000000001" customHeight="1">
      <c r="B273" s="348"/>
      <c r="C273" s="348"/>
      <c r="D273" s="348"/>
      <c r="E273" s="349"/>
      <c r="F273" s="349"/>
      <c r="G273" s="348"/>
      <c r="H273" s="349"/>
      <c r="I273" s="349"/>
      <c r="J273" s="348"/>
      <c r="K273" s="349"/>
      <c r="L273" s="349"/>
      <c r="M273" s="348"/>
      <c r="N273" s="348"/>
      <c r="O273" s="348"/>
      <c r="P273" s="348"/>
      <c r="Q273" s="348"/>
      <c r="R273" s="348"/>
      <c r="S273" s="348"/>
      <c r="T273" s="348"/>
      <c r="U273" s="348"/>
      <c r="V273" s="348"/>
      <c r="W273" s="348"/>
      <c r="X273" s="348"/>
    </row>
    <row r="274" spans="2:24" ht="20.100000000000001" customHeight="1">
      <c r="B274" s="348"/>
      <c r="C274" s="348"/>
      <c r="D274" s="348"/>
      <c r="E274" s="349"/>
      <c r="F274" s="349"/>
      <c r="G274" s="348"/>
      <c r="H274" s="349"/>
      <c r="I274" s="349"/>
      <c r="J274" s="348"/>
      <c r="K274" s="349"/>
      <c r="L274" s="349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</row>
    <row r="275" spans="2:24" ht="20.100000000000001" customHeight="1">
      <c r="B275" s="348"/>
      <c r="C275" s="348"/>
      <c r="D275" s="348"/>
      <c r="E275" s="349"/>
      <c r="F275" s="349"/>
      <c r="G275" s="348"/>
      <c r="H275" s="349"/>
      <c r="I275" s="349"/>
      <c r="J275" s="348"/>
      <c r="K275" s="349"/>
      <c r="L275" s="349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</row>
    <row r="276" spans="2:24" ht="20.100000000000001" customHeight="1">
      <c r="B276" s="348"/>
      <c r="C276" s="348"/>
      <c r="D276" s="348"/>
      <c r="E276" s="349"/>
      <c r="F276" s="349"/>
      <c r="G276" s="348"/>
      <c r="H276" s="349"/>
      <c r="I276" s="349"/>
      <c r="J276" s="348"/>
      <c r="K276" s="349"/>
      <c r="L276" s="349"/>
      <c r="M276" s="348"/>
      <c r="N276" s="348"/>
      <c r="O276" s="348"/>
      <c r="P276" s="348"/>
      <c r="Q276" s="348"/>
      <c r="R276" s="348"/>
      <c r="S276" s="348"/>
      <c r="T276" s="348"/>
      <c r="U276" s="348"/>
      <c r="V276" s="348"/>
      <c r="W276" s="348"/>
      <c r="X276" s="348"/>
    </row>
    <row r="277" spans="2:24" ht="20.100000000000001" customHeight="1">
      <c r="B277" s="348"/>
      <c r="C277" s="348"/>
      <c r="D277" s="348"/>
      <c r="E277" s="349"/>
      <c r="F277" s="349"/>
      <c r="G277" s="348"/>
      <c r="H277" s="349"/>
      <c r="I277" s="349"/>
      <c r="J277" s="348"/>
      <c r="K277" s="349"/>
      <c r="L277" s="349"/>
      <c r="M277" s="348"/>
      <c r="N277" s="348"/>
      <c r="O277" s="348"/>
      <c r="P277" s="348"/>
      <c r="Q277" s="348"/>
      <c r="R277" s="348"/>
      <c r="S277" s="348"/>
      <c r="T277" s="348"/>
      <c r="U277" s="348"/>
      <c r="V277" s="348"/>
      <c r="W277" s="348"/>
      <c r="X277" s="348"/>
    </row>
    <row r="278" spans="2:24" ht="20.100000000000001" customHeight="1">
      <c r="B278" s="348"/>
      <c r="C278" s="348"/>
      <c r="D278" s="348"/>
      <c r="E278" s="349"/>
      <c r="F278" s="349"/>
      <c r="G278" s="348"/>
      <c r="H278" s="349"/>
      <c r="I278" s="349"/>
      <c r="J278" s="348"/>
      <c r="K278" s="349"/>
      <c r="L278" s="349"/>
      <c r="M278" s="348"/>
      <c r="N278" s="348"/>
      <c r="O278" s="348"/>
      <c r="P278" s="348"/>
      <c r="Q278" s="348"/>
      <c r="R278" s="348"/>
      <c r="S278" s="348"/>
      <c r="T278" s="348"/>
      <c r="U278" s="348"/>
      <c r="V278" s="348"/>
      <c r="W278" s="348"/>
      <c r="X278" s="348"/>
    </row>
    <row r="279" spans="2:24" ht="20.100000000000001" customHeight="1">
      <c r="B279" s="348"/>
      <c r="C279" s="348"/>
      <c r="D279" s="348"/>
      <c r="E279" s="349"/>
      <c r="F279" s="349"/>
      <c r="G279" s="348"/>
      <c r="H279" s="349"/>
      <c r="I279" s="349"/>
      <c r="J279" s="348"/>
      <c r="K279" s="349"/>
      <c r="L279" s="349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</row>
    <row r="280" spans="2:24">
      <c r="B280" s="348"/>
      <c r="C280" s="348"/>
      <c r="D280" s="348"/>
      <c r="E280" s="349"/>
      <c r="F280" s="349"/>
      <c r="G280" s="348"/>
      <c r="H280" s="349"/>
      <c r="I280" s="349"/>
      <c r="J280" s="348"/>
      <c r="K280" s="349"/>
      <c r="L280" s="349"/>
      <c r="M280" s="348"/>
      <c r="N280" s="348"/>
      <c r="O280" s="348"/>
      <c r="P280" s="348"/>
      <c r="Q280" s="348"/>
      <c r="R280" s="348"/>
      <c r="S280" s="348"/>
      <c r="T280" s="348"/>
      <c r="U280" s="348"/>
      <c r="V280" s="348"/>
      <c r="W280" s="348"/>
      <c r="X280" s="348"/>
    </row>
    <row r="281" spans="2:24">
      <c r="B281" s="348"/>
      <c r="C281" s="348"/>
      <c r="D281" s="348"/>
      <c r="E281" s="349"/>
      <c r="F281" s="349"/>
      <c r="G281" s="348"/>
      <c r="H281" s="349"/>
      <c r="I281" s="349"/>
      <c r="J281" s="348"/>
      <c r="K281" s="349"/>
      <c r="L281" s="349"/>
      <c r="M281" s="348"/>
      <c r="N281" s="348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</row>
    <row r="282" spans="2:24">
      <c r="B282" s="348"/>
      <c r="C282" s="348"/>
      <c r="D282" s="348"/>
      <c r="E282" s="349"/>
      <c r="F282" s="349"/>
      <c r="G282" s="348"/>
      <c r="H282" s="349"/>
      <c r="I282" s="349"/>
      <c r="J282" s="348"/>
      <c r="K282" s="349"/>
      <c r="L282" s="349"/>
      <c r="M282" s="348"/>
      <c r="N282" s="348"/>
      <c r="O282" s="348"/>
      <c r="P282" s="348"/>
      <c r="Q282" s="348"/>
      <c r="R282" s="348"/>
      <c r="S282" s="348"/>
      <c r="T282" s="348"/>
      <c r="U282" s="348"/>
      <c r="V282" s="348"/>
      <c r="W282" s="348"/>
      <c r="X282" s="348"/>
    </row>
    <row r="283" spans="2:24">
      <c r="B283" s="348"/>
      <c r="C283" s="348"/>
      <c r="D283" s="348"/>
      <c r="E283" s="349"/>
      <c r="F283" s="349"/>
      <c r="G283" s="348"/>
      <c r="H283" s="349"/>
      <c r="I283" s="349"/>
      <c r="J283" s="348"/>
      <c r="K283" s="349"/>
      <c r="L283" s="349"/>
      <c r="M283" s="348"/>
      <c r="N283" s="348"/>
      <c r="O283" s="348"/>
      <c r="P283" s="348"/>
      <c r="Q283" s="348"/>
      <c r="R283" s="348"/>
      <c r="S283" s="348"/>
      <c r="T283" s="348"/>
      <c r="U283" s="348"/>
      <c r="V283" s="348"/>
      <c r="W283" s="348"/>
      <c r="X283" s="348"/>
    </row>
    <row r="284" spans="2:24">
      <c r="B284" s="348"/>
      <c r="C284" s="348"/>
      <c r="D284" s="348"/>
      <c r="E284" s="349"/>
      <c r="F284" s="349"/>
      <c r="G284" s="348"/>
      <c r="H284" s="349"/>
      <c r="I284" s="349"/>
      <c r="J284" s="348"/>
      <c r="K284" s="349"/>
      <c r="L284" s="349"/>
      <c r="M284" s="348"/>
      <c r="N284" s="348"/>
      <c r="O284" s="348"/>
      <c r="P284" s="348"/>
      <c r="Q284" s="348"/>
      <c r="R284" s="348"/>
      <c r="S284" s="348"/>
      <c r="T284" s="348"/>
      <c r="U284" s="348"/>
      <c r="V284" s="348"/>
      <c r="W284" s="348"/>
      <c r="X284" s="348"/>
    </row>
    <row r="285" spans="2:24">
      <c r="B285" s="348"/>
      <c r="C285" s="348"/>
      <c r="D285" s="348"/>
      <c r="E285" s="349"/>
      <c r="F285" s="349"/>
      <c r="G285" s="348"/>
      <c r="H285" s="349"/>
      <c r="I285" s="349"/>
      <c r="J285" s="348"/>
      <c r="K285" s="349"/>
      <c r="L285" s="349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</row>
  </sheetData>
  <mergeCells count="299">
    <mergeCell ref="B239:E239"/>
    <mergeCell ref="F239:N239"/>
    <mergeCell ref="B245:E245"/>
    <mergeCell ref="F245:N245"/>
    <mergeCell ref="B251:E251"/>
    <mergeCell ref="F251:N251"/>
    <mergeCell ref="M241:N241"/>
    <mergeCell ref="M242:N242"/>
    <mergeCell ref="M243:N243"/>
    <mergeCell ref="M244:N244"/>
    <mergeCell ref="B220:E220"/>
    <mergeCell ref="F220:N220"/>
    <mergeCell ref="B226:E226"/>
    <mergeCell ref="F226:N226"/>
    <mergeCell ref="B232:N232"/>
    <mergeCell ref="B233:E233"/>
    <mergeCell ref="F233:N233"/>
    <mergeCell ref="M222:N222"/>
    <mergeCell ref="M223:N223"/>
    <mergeCell ref="M224:N224"/>
    <mergeCell ref="M229:N229"/>
    <mergeCell ref="M230:N230"/>
    <mergeCell ref="M231:N231"/>
    <mergeCell ref="B202:E202"/>
    <mergeCell ref="F202:N202"/>
    <mergeCell ref="B208:E208"/>
    <mergeCell ref="F208:N208"/>
    <mergeCell ref="B214:E214"/>
    <mergeCell ref="F214:N214"/>
    <mergeCell ref="M203:N203"/>
    <mergeCell ref="M204:N204"/>
    <mergeCell ref="M205:N205"/>
    <mergeCell ref="M206:N206"/>
    <mergeCell ref="M212:N212"/>
    <mergeCell ref="M213:N213"/>
    <mergeCell ref="B189:E189"/>
    <mergeCell ref="F189:N189"/>
    <mergeCell ref="B195:N195"/>
    <mergeCell ref="B196:E196"/>
    <mergeCell ref="F196:N196"/>
    <mergeCell ref="M184:N184"/>
    <mergeCell ref="M185:N185"/>
    <mergeCell ref="M186:N186"/>
    <mergeCell ref="M192:N192"/>
    <mergeCell ref="M193:N193"/>
    <mergeCell ref="M194:N194"/>
    <mergeCell ref="B177:E177"/>
    <mergeCell ref="F177:N177"/>
    <mergeCell ref="M166:N166"/>
    <mergeCell ref="M167:N167"/>
    <mergeCell ref="M168:N168"/>
    <mergeCell ref="M174:N174"/>
    <mergeCell ref="M175:N175"/>
    <mergeCell ref="M176:N176"/>
    <mergeCell ref="B183:E183"/>
    <mergeCell ref="F183:N183"/>
    <mergeCell ref="B146:E146"/>
    <mergeCell ref="F146:N146"/>
    <mergeCell ref="B152:E152"/>
    <mergeCell ref="F152:N152"/>
    <mergeCell ref="B158:E158"/>
    <mergeCell ref="F158:N158"/>
    <mergeCell ref="M153:N153"/>
    <mergeCell ref="M154:N154"/>
    <mergeCell ref="M155:N155"/>
    <mergeCell ref="M156:N156"/>
    <mergeCell ref="M151:N151"/>
    <mergeCell ref="M157:N157"/>
    <mergeCell ref="B133:N133"/>
    <mergeCell ref="B134:E134"/>
    <mergeCell ref="F134:N134"/>
    <mergeCell ref="B140:E140"/>
    <mergeCell ref="F140:N140"/>
    <mergeCell ref="M135:N135"/>
    <mergeCell ref="M136:N136"/>
    <mergeCell ref="M137:N137"/>
    <mergeCell ref="M138:N138"/>
    <mergeCell ref="M139:N139"/>
    <mergeCell ref="B115:E115"/>
    <mergeCell ref="F115:N115"/>
    <mergeCell ref="B121:E121"/>
    <mergeCell ref="F121:N121"/>
    <mergeCell ref="M114:N114"/>
    <mergeCell ref="M116:N116"/>
    <mergeCell ref="M117:N117"/>
    <mergeCell ref="M118:N118"/>
    <mergeCell ref="B127:E127"/>
    <mergeCell ref="F127:N127"/>
    <mergeCell ref="J7:K7"/>
    <mergeCell ref="J9:K9"/>
    <mergeCell ref="J11:K11"/>
    <mergeCell ref="L7:M7"/>
    <mergeCell ref="L9:M9"/>
    <mergeCell ref="L11:M11"/>
    <mergeCell ref="C8:C9"/>
    <mergeCell ref="D8:D9"/>
    <mergeCell ref="B109:E109"/>
    <mergeCell ref="F109:N109"/>
    <mergeCell ref="W14:Z14"/>
    <mergeCell ref="N14:O14"/>
    <mergeCell ref="S14:U14"/>
    <mergeCell ref="B18:E18"/>
    <mergeCell ref="F18:N18"/>
    <mergeCell ref="W10:Z10"/>
    <mergeCell ref="W12:Z12"/>
    <mergeCell ref="C13:F13"/>
    <mergeCell ref="C14:F14"/>
    <mergeCell ref="H14:J14"/>
    <mergeCell ref="M16:N16"/>
    <mergeCell ref="K14:M14"/>
    <mergeCell ref="B24:E24"/>
    <mergeCell ref="F24:N24"/>
    <mergeCell ref="B30:E30"/>
    <mergeCell ref="F30:N30"/>
    <mergeCell ref="M19:N19"/>
    <mergeCell ref="M20:N20"/>
    <mergeCell ref="M21:N21"/>
    <mergeCell ref="M22:N22"/>
    <mergeCell ref="B36:E36"/>
    <mergeCell ref="F36:N36"/>
    <mergeCell ref="M38:N38"/>
    <mergeCell ref="M39:N39"/>
    <mergeCell ref="M40:N40"/>
    <mergeCell ref="M41:N41"/>
    <mergeCell ref="B54:E54"/>
    <mergeCell ref="F54:N54"/>
    <mergeCell ref="M47:N47"/>
    <mergeCell ref="M49:N49"/>
    <mergeCell ref="M50:N50"/>
    <mergeCell ref="M51:N51"/>
    <mergeCell ref="M52:N52"/>
    <mergeCell ref="M53:N53"/>
    <mergeCell ref="B73:E73"/>
    <mergeCell ref="F73:N73"/>
    <mergeCell ref="M70:N70"/>
    <mergeCell ref="M71:N71"/>
    <mergeCell ref="M72:N72"/>
    <mergeCell ref="B42:E42"/>
    <mergeCell ref="F42:N42"/>
    <mergeCell ref="B48:E48"/>
    <mergeCell ref="F48:N48"/>
    <mergeCell ref="B79:E79"/>
    <mergeCell ref="F79:N79"/>
    <mergeCell ref="B85:E85"/>
    <mergeCell ref="F85:N85"/>
    <mergeCell ref="M76:N76"/>
    <mergeCell ref="M77:N77"/>
    <mergeCell ref="M78:N78"/>
    <mergeCell ref="M80:N80"/>
    <mergeCell ref="B91:E91"/>
    <mergeCell ref="F91:N91"/>
    <mergeCell ref="M89:N89"/>
    <mergeCell ref="M90:N90"/>
    <mergeCell ref="B97:E97"/>
    <mergeCell ref="F97:N97"/>
    <mergeCell ref="B103:E103"/>
    <mergeCell ref="F103:N103"/>
    <mergeCell ref="M95:N95"/>
    <mergeCell ref="M96:N96"/>
    <mergeCell ref="M98:N98"/>
    <mergeCell ref="M99:N99"/>
    <mergeCell ref="M23:N23"/>
    <mergeCell ref="M25:N25"/>
    <mergeCell ref="M26:N26"/>
    <mergeCell ref="M27:N27"/>
    <mergeCell ref="M28:N28"/>
    <mergeCell ref="M29:N29"/>
    <mergeCell ref="M31:N31"/>
    <mergeCell ref="M32:N32"/>
    <mergeCell ref="M33:N33"/>
    <mergeCell ref="M34:N34"/>
    <mergeCell ref="M35:N35"/>
    <mergeCell ref="M37:N37"/>
    <mergeCell ref="M43:N43"/>
    <mergeCell ref="M44:N44"/>
    <mergeCell ref="M45:N45"/>
    <mergeCell ref="M46:N46"/>
    <mergeCell ref="M55:N55"/>
    <mergeCell ref="M56:N56"/>
    <mergeCell ref="M62:N62"/>
    <mergeCell ref="M63:N63"/>
    <mergeCell ref="M64:N64"/>
    <mergeCell ref="M65:N65"/>
    <mergeCell ref="M66:N66"/>
    <mergeCell ref="M68:N68"/>
    <mergeCell ref="M69:N69"/>
    <mergeCell ref="B60:N60"/>
    <mergeCell ref="B61:E61"/>
    <mergeCell ref="F61:N61"/>
    <mergeCell ref="B67:E67"/>
    <mergeCell ref="F67:N67"/>
    <mergeCell ref="M57:N57"/>
    <mergeCell ref="M58:N58"/>
    <mergeCell ref="M59:N59"/>
    <mergeCell ref="M74:N74"/>
    <mergeCell ref="M75:N75"/>
    <mergeCell ref="M81:N81"/>
    <mergeCell ref="M82:N82"/>
    <mergeCell ref="M83:N83"/>
    <mergeCell ref="M84:N84"/>
    <mergeCell ref="M86:N86"/>
    <mergeCell ref="M87:N87"/>
    <mergeCell ref="M88:N88"/>
    <mergeCell ref="M92:N92"/>
    <mergeCell ref="M93:N93"/>
    <mergeCell ref="M94:N94"/>
    <mergeCell ref="M100:N100"/>
    <mergeCell ref="M101:N101"/>
    <mergeCell ref="M102:N102"/>
    <mergeCell ref="M104:N104"/>
    <mergeCell ref="M105:N105"/>
    <mergeCell ref="M106:N106"/>
    <mergeCell ref="M107:N107"/>
    <mergeCell ref="M108:N108"/>
    <mergeCell ref="M110:N110"/>
    <mergeCell ref="M111:N111"/>
    <mergeCell ref="M112:N112"/>
    <mergeCell ref="M113:N113"/>
    <mergeCell ref="M119:N119"/>
    <mergeCell ref="M120:N120"/>
    <mergeCell ref="M122:N122"/>
    <mergeCell ref="M123:N123"/>
    <mergeCell ref="M124:N124"/>
    <mergeCell ref="M125:N125"/>
    <mergeCell ref="M126:N126"/>
    <mergeCell ref="M128:N128"/>
    <mergeCell ref="M129:N129"/>
    <mergeCell ref="M130:N130"/>
    <mergeCell ref="M131:N131"/>
    <mergeCell ref="M132:N132"/>
    <mergeCell ref="M141:N141"/>
    <mergeCell ref="M142:N142"/>
    <mergeCell ref="M143:N143"/>
    <mergeCell ref="M144:N144"/>
    <mergeCell ref="M145:N145"/>
    <mergeCell ref="M147:N147"/>
    <mergeCell ref="M148:N148"/>
    <mergeCell ref="M149:N149"/>
    <mergeCell ref="M150:N150"/>
    <mergeCell ref="M159:N159"/>
    <mergeCell ref="M160:N160"/>
    <mergeCell ref="M161:N161"/>
    <mergeCell ref="M162:N162"/>
    <mergeCell ref="M163:N163"/>
    <mergeCell ref="M169:N169"/>
    <mergeCell ref="M170:N170"/>
    <mergeCell ref="M172:N172"/>
    <mergeCell ref="M173:N173"/>
    <mergeCell ref="B164:N164"/>
    <mergeCell ref="B165:E165"/>
    <mergeCell ref="F165:N165"/>
    <mergeCell ref="B171:E171"/>
    <mergeCell ref="F171:N171"/>
    <mergeCell ref="M178:N178"/>
    <mergeCell ref="M179:N179"/>
    <mergeCell ref="M180:N180"/>
    <mergeCell ref="M181:N181"/>
    <mergeCell ref="M182:N182"/>
    <mergeCell ref="M187:N187"/>
    <mergeCell ref="M188:N188"/>
    <mergeCell ref="M190:N190"/>
    <mergeCell ref="M191:N191"/>
    <mergeCell ref="M221:N221"/>
    <mergeCell ref="M225:N225"/>
    <mergeCell ref="M227:N227"/>
    <mergeCell ref="M228:N228"/>
    <mergeCell ref="M197:N197"/>
    <mergeCell ref="M198:N198"/>
    <mergeCell ref="M199:N199"/>
    <mergeCell ref="M200:N200"/>
    <mergeCell ref="M201:N201"/>
    <mergeCell ref="M207:N207"/>
    <mergeCell ref="M209:N209"/>
    <mergeCell ref="M210:N210"/>
    <mergeCell ref="M211:N211"/>
    <mergeCell ref="M256:N256"/>
    <mergeCell ref="M246:N246"/>
    <mergeCell ref="M247:N247"/>
    <mergeCell ref="M248:N248"/>
    <mergeCell ref="M249:N249"/>
    <mergeCell ref="M250:N250"/>
    <mergeCell ref="M252:N252"/>
    <mergeCell ref="A1:N5"/>
    <mergeCell ref="B17:D17"/>
    <mergeCell ref="F17:N17"/>
    <mergeCell ref="M234:N234"/>
    <mergeCell ref="M235:N235"/>
    <mergeCell ref="M236:N236"/>
    <mergeCell ref="M237:N237"/>
    <mergeCell ref="M238:N238"/>
    <mergeCell ref="M240:N240"/>
    <mergeCell ref="M253:N253"/>
    <mergeCell ref="M254:N254"/>
    <mergeCell ref="M255:N255"/>
    <mergeCell ref="M215:N215"/>
    <mergeCell ref="M216:N216"/>
    <mergeCell ref="M217:N217"/>
    <mergeCell ref="M218:N218"/>
    <mergeCell ref="M219:N219"/>
  </mergeCells>
  <phoneticPr fontId="33" type="noConversion"/>
  <dataValidations count="1">
    <dataValidation type="list" allowBlank="1" showInputMessage="1" showErrorMessage="1" sqref="C49:C53 C19:C23 C25:C29 C31:C35 C37:C41 C43:C47 C55:C59 C62:C66 C68:C72 C74:C78 C80:C84 C86:C90 C92:C96 C98:C102 C104:C108 C110:C114 C116:C120 C122:C126 C128:C132 C135:C139 C141:C145 C147:C151 C153:C157 C159:C163 C166:C170 C172:C176 C178:C182 C184:C188 C190:C194 C197:C201 C203:C207 C209:C213 C215:C219 C221:C225 C227:C231 C234:C238 C240:C244 C246:C250 C252:C256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ignoredErrors>
    <ignoredError sqref="J9 J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F252:F256 F19:F23 F25:F29 F31:F35 F37:F41 F43:F47 F49:F53 F55:F59 F62:F66 F68:F72 F74:F78 F80:F84 F86:F90 F92:F96 F98:F102 F104:F108 F110:F114 F116:F120 F122:F126 F128:F132 F135:F139 F141:F145 F147:F151 F153:F157 F159:F163 F166:F170 F172:F176 F178:F182 F184:F188 F190:F194 F197:F201 F203:F207 F209:F213 F215:F219 F221:F225 F227:F231 F234:F238 F240:F244 F246:F250 I252:I256 I246:I250 I240:I244 L240:L244 L246:L250 L252:L256 L234:L238 I234:I238 I227:I231 L227:L231 L221:L225 I221:I225 I215:I219 L215:L219 I209:I213 L209:L213 I203:I207 L203:L207 L197:L201 I197:I201 I190:I194 L190:L194 L184:L188 I184:I188 I178:I182 L178:L182 L172:L176 I172:I176 I166:I170 L166:L170 I159:I163 L159:L163 I153:I157 L153:L157 I147:I151 L147:L151 L141:L145 I141:I145 I135:I139 L135:L139 I128:I132 L128:L132 I122:I126 I116:I120 L122:L126 L116:L120 L110:L114 I110:I114 I104:I108 L104:L108 I98:I102 L98:L102 I92:I96 L92:L96 L86:L90 I86:I90 I80:I84 L80:L84 L74:L78 I74:I78 I68:I72 L68:L72 I62:I66 L62:L66 I55:I59 L55:L59 L49:L53 I49:I53 I43:I47 L43:L47 L37:L41 I37:I41 I31:I35 I25:I29 L31:L35 L25:L29 L19:L23 I19:I23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48" customWidth="1"/>
    <col min="2" max="2" width="3.7109375" style="249" customWidth="1"/>
    <col min="3" max="3" width="20.140625" style="249" customWidth="1"/>
    <col min="4" max="4" width="40.5703125" style="249" customWidth="1"/>
    <col min="5" max="5" width="6.85546875" style="249" hidden="1" customWidth="1"/>
    <col min="6" max="6" width="6.42578125" style="249" hidden="1" customWidth="1"/>
    <col min="7" max="7" width="11.42578125" style="248"/>
    <col min="8" max="8" width="8.7109375" style="248" customWidth="1"/>
    <col min="9" max="10" width="15.7109375" style="248" customWidth="1"/>
    <col min="11" max="11" width="5" style="262" hidden="1" customWidth="1"/>
    <col min="12" max="12" width="5.140625" style="262" hidden="1" customWidth="1"/>
    <col min="13" max="13" width="8.7109375" style="266" customWidth="1"/>
    <col min="14" max="14" width="13.5703125" style="248" customWidth="1"/>
    <col min="15" max="15" width="14.5703125" style="248" customWidth="1"/>
    <col min="16" max="16" width="5.28515625" style="262" hidden="1" customWidth="1"/>
    <col min="17" max="17" width="5.42578125" style="262" hidden="1" customWidth="1"/>
    <col min="18" max="18" width="12.7109375" style="266" customWidth="1"/>
    <col min="19" max="19" width="20.140625" style="248" bestFit="1" customWidth="1"/>
    <col min="20" max="20" width="13.5703125" style="248" customWidth="1"/>
    <col min="21" max="21" width="13.42578125" style="248" customWidth="1"/>
    <col min="22" max="22" width="6.7109375" style="248" customWidth="1"/>
    <col min="23" max="23" width="7.7109375" style="248" customWidth="1"/>
    <col min="24" max="24" width="5.7109375" style="248" customWidth="1"/>
    <col min="25" max="25" width="9.5703125" style="248" customWidth="1"/>
    <col min="26" max="26" width="12.7109375" style="252" customWidth="1"/>
    <col min="27" max="37" width="11.42578125" style="253"/>
    <col min="38" max="16384" width="11.42578125" style="244"/>
  </cols>
  <sheetData>
    <row r="1" spans="1:37">
      <c r="M1" s="248"/>
    </row>
    <row r="2" spans="1:37" ht="15.75">
      <c r="A2" s="242"/>
      <c r="B2" s="444" t="s">
        <v>56</v>
      </c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243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</row>
    <row r="3" spans="1:37">
      <c r="A3" s="245"/>
      <c r="B3" s="245"/>
      <c r="C3" s="245"/>
      <c r="D3" s="245"/>
      <c r="E3" s="320"/>
      <c r="F3" s="320"/>
      <c r="G3" s="245"/>
      <c r="H3" s="245"/>
      <c r="I3" s="245"/>
      <c r="J3" s="245"/>
      <c r="K3" s="320"/>
      <c r="L3" s="320"/>
      <c r="M3" s="245"/>
      <c r="N3" s="245"/>
      <c r="O3" s="245"/>
      <c r="P3" s="320"/>
      <c r="Q3" s="320"/>
      <c r="R3" s="267"/>
      <c r="S3" s="245"/>
      <c r="T3" s="243"/>
      <c r="U3" s="243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</row>
    <row r="4" spans="1:37">
      <c r="A4" s="242"/>
      <c r="B4" s="242"/>
      <c r="C4" s="77" t="s">
        <v>239</v>
      </c>
      <c r="D4" s="246" t="str">
        <f>Inicio!D4</f>
        <v>EVOLUTIVO FRONT END</v>
      </c>
      <c r="E4" s="320"/>
      <c r="F4" s="320"/>
      <c r="G4" s="245"/>
      <c r="H4" s="245"/>
      <c r="I4" s="245"/>
      <c r="J4" s="77" t="s">
        <v>59</v>
      </c>
      <c r="K4" s="323"/>
      <c r="L4" s="323"/>
      <c r="M4" s="245"/>
      <c r="N4" s="77" t="s">
        <v>95</v>
      </c>
      <c r="O4" s="462" t="s">
        <v>62</v>
      </c>
      <c r="P4" s="462"/>
      <c r="Q4" s="462"/>
      <c r="R4" s="462"/>
      <c r="S4" s="77" t="s">
        <v>57</v>
      </c>
      <c r="T4" s="86" t="s">
        <v>58</v>
      </c>
      <c r="U4" s="243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</row>
    <row r="5" spans="1:37">
      <c r="A5" s="242"/>
      <c r="B5" s="242"/>
      <c r="C5" s="463" t="s">
        <v>163</v>
      </c>
      <c r="D5" s="484">
        <f>Inicio!D5</f>
        <v>0</v>
      </c>
      <c r="E5" s="322"/>
      <c r="F5" s="322"/>
      <c r="G5" s="247"/>
      <c r="H5" s="247"/>
      <c r="I5" s="245"/>
      <c r="J5" s="245"/>
      <c r="K5" s="324"/>
      <c r="L5" s="324"/>
      <c r="M5" s="245"/>
      <c r="N5" s="245"/>
      <c r="O5" s="245"/>
      <c r="P5" s="320"/>
      <c r="Q5" s="320"/>
      <c r="R5" s="267"/>
      <c r="S5" s="245"/>
      <c r="T5" s="243"/>
      <c r="U5" s="243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</row>
    <row r="6" spans="1:37">
      <c r="A6" s="242"/>
      <c r="B6" s="242"/>
      <c r="C6" s="464"/>
      <c r="D6" s="485"/>
      <c r="E6" s="322"/>
      <c r="F6" s="322"/>
      <c r="G6" s="247"/>
      <c r="H6" s="247"/>
      <c r="I6" s="245"/>
      <c r="J6" s="77" t="s">
        <v>60</v>
      </c>
      <c r="K6" s="323"/>
      <c r="L6" s="323"/>
      <c r="M6" s="245"/>
      <c r="N6" s="77" t="s">
        <v>95</v>
      </c>
      <c r="O6" s="462" t="s">
        <v>62</v>
      </c>
      <c r="P6" s="462"/>
      <c r="Q6" s="462"/>
      <c r="R6" s="462"/>
      <c r="S6" s="77" t="s">
        <v>57</v>
      </c>
      <c r="T6" s="86" t="s">
        <v>58</v>
      </c>
      <c r="U6" s="243"/>
      <c r="V6" s="242"/>
      <c r="W6" s="242"/>
      <c r="X6" s="242"/>
      <c r="Y6" s="242"/>
      <c r="Z6" s="242"/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2"/>
    </row>
    <row r="7" spans="1:37">
      <c r="A7" s="242"/>
      <c r="B7" s="242"/>
      <c r="C7" s="77" t="s">
        <v>2</v>
      </c>
      <c r="D7" s="246">
        <f>Inicio!D7</f>
        <v>0</v>
      </c>
      <c r="E7" s="322"/>
      <c r="F7" s="322"/>
      <c r="G7" s="247"/>
      <c r="H7" s="247"/>
      <c r="I7" s="245"/>
      <c r="J7" s="245"/>
      <c r="K7" s="324"/>
      <c r="L7" s="324"/>
      <c r="M7" s="245"/>
      <c r="N7" s="245"/>
      <c r="O7" s="245"/>
      <c r="P7" s="320"/>
      <c r="Q7" s="320"/>
      <c r="R7" s="267"/>
      <c r="S7" s="245"/>
      <c r="T7" s="243"/>
      <c r="U7" s="243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</row>
    <row r="8" spans="1:37">
      <c r="A8" s="242"/>
      <c r="B8" s="242"/>
      <c r="C8" s="77" t="s">
        <v>164</v>
      </c>
      <c r="D8" s="246">
        <f>Inicio!D8</f>
        <v>0</v>
      </c>
      <c r="E8" s="322"/>
      <c r="F8" s="322"/>
      <c r="G8" s="247"/>
      <c r="H8" s="247"/>
      <c r="I8" s="245"/>
      <c r="J8" s="77" t="s">
        <v>61</v>
      </c>
      <c r="K8" s="323"/>
      <c r="L8" s="323"/>
      <c r="M8" s="245"/>
      <c r="N8" s="77" t="s">
        <v>95</v>
      </c>
      <c r="O8" s="462" t="s">
        <v>62</v>
      </c>
      <c r="P8" s="462"/>
      <c r="Q8" s="462"/>
      <c r="R8" s="462"/>
      <c r="S8" s="77" t="s">
        <v>57</v>
      </c>
      <c r="T8" s="86" t="s">
        <v>58</v>
      </c>
      <c r="U8" s="243"/>
      <c r="V8" s="242"/>
      <c r="W8" s="242"/>
      <c r="X8" s="242"/>
      <c r="Y8" s="24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</row>
    <row r="9" spans="1:37">
      <c r="M9" s="248"/>
    </row>
    <row r="10" spans="1:37">
      <c r="C10" s="486"/>
      <c r="D10" s="486"/>
      <c r="E10" s="486"/>
      <c r="G10" s="250">
        <f>IF((COUNTIF(F16:F62,"Si")=0)*AND(COUNTIF(E16:E62,"No")=0),0,((COUNTIF(F16:F62,"Si")))/((COUNTIF(F16:F62,"Si")+COUNTIF(E16:E62,"No"))))</f>
        <v>1</v>
      </c>
      <c r="H10" s="251"/>
      <c r="I10" s="242"/>
      <c r="M10" s="250">
        <f>IF((COUNTIF(L16:L62,"Si")=0)*AND(COUNTIF(K16:K62,"No")=0),0,((COUNTIF(L16:L62,"Si")))/((COUNTIF(L16:L62,"Si")+COUNTIF(K16:K62,"No"))))</f>
        <v>0.75</v>
      </c>
      <c r="N10" s="242"/>
      <c r="R10" s="250">
        <f>IF((COUNTIF(Q16:Q62,"Si")=0)*AND(COUNTIF(P16:P62,"No")=0),0,((COUNTIF(Q16:Q62,"Si")))/((COUNTIF(Q16:Q62,"Si")+COUNTIF(P16:P62,"No"))))</f>
        <v>0.75</v>
      </c>
      <c r="S10" s="251"/>
      <c r="T10" s="242"/>
    </row>
    <row r="11" spans="1:37" ht="13.5" hidden="1" thickBot="1">
      <c r="C11" s="468"/>
      <c r="D11" s="468"/>
      <c r="E11" s="469"/>
      <c r="G11" s="449" t="s">
        <v>96</v>
      </c>
      <c r="H11" s="434"/>
      <c r="I11" s="435"/>
      <c r="M11" s="449" t="s">
        <v>96</v>
      </c>
      <c r="N11" s="435"/>
      <c r="R11" s="449" t="s">
        <v>96</v>
      </c>
      <c r="S11" s="434"/>
      <c r="T11" s="435"/>
    </row>
    <row r="12" spans="1:37">
      <c r="B12" s="419" t="s">
        <v>89</v>
      </c>
      <c r="C12" s="429" t="s">
        <v>75</v>
      </c>
      <c r="D12" s="419" t="s">
        <v>90</v>
      </c>
      <c r="E12" s="268"/>
      <c r="F12" s="268"/>
      <c r="G12" s="428" t="s">
        <v>139</v>
      </c>
      <c r="H12" s="428" t="s">
        <v>138</v>
      </c>
      <c r="I12" s="428"/>
      <c r="J12" s="437" t="s">
        <v>127</v>
      </c>
      <c r="K12" s="311"/>
      <c r="L12" s="311"/>
      <c r="M12" s="428" t="s">
        <v>140</v>
      </c>
      <c r="N12" s="428" t="s">
        <v>138</v>
      </c>
      <c r="O12" s="437" t="s">
        <v>127</v>
      </c>
      <c r="P12" s="311"/>
      <c r="Q12" s="311"/>
      <c r="R12" s="428" t="s">
        <v>141</v>
      </c>
      <c r="S12" s="437" t="s">
        <v>138</v>
      </c>
      <c r="T12" s="437" t="s">
        <v>127</v>
      </c>
    </row>
    <row r="13" spans="1:37" ht="13.5" thickBot="1">
      <c r="A13" s="254"/>
      <c r="B13" s="420"/>
      <c r="C13" s="430"/>
      <c r="D13" s="470"/>
      <c r="E13" s="326"/>
      <c r="F13" s="327"/>
      <c r="G13" s="452"/>
      <c r="H13" s="427"/>
      <c r="I13" s="427"/>
      <c r="J13" s="438"/>
      <c r="K13" s="271"/>
      <c r="L13" s="271"/>
      <c r="M13" s="427"/>
      <c r="N13" s="427"/>
      <c r="O13" s="438"/>
      <c r="P13" s="271"/>
      <c r="Q13" s="271"/>
      <c r="R13" s="427"/>
      <c r="S13" s="438"/>
      <c r="T13" s="438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6"/>
      <c r="AH13" s="256"/>
      <c r="AI13" s="256"/>
      <c r="AJ13" s="256"/>
      <c r="AK13" s="256"/>
    </row>
    <row r="14" spans="1:37" ht="13.5" thickBot="1">
      <c r="A14" s="254"/>
      <c r="B14" s="460" t="s">
        <v>170</v>
      </c>
      <c r="C14" s="461"/>
      <c r="D14" s="471"/>
      <c r="E14" s="316"/>
      <c r="F14" s="317"/>
      <c r="G14" s="202"/>
      <c r="H14" s="116"/>
      <c r="I14" s="116"/>
      <c r="J14" s="109"/>
      <c r="K14" s="312"/>
      <c r="L14" s="312"/>
      <c r="M14" s="116"/>
      <c r="N14" s="116"/>
      <c r="O14" s="109"/>
      <c r="P14" s="312"/>
      <c r="Q14" s="312"/>
      <c r="R14" s="116"/>
      <c r="S14" s="109"/>
      <c r="T14" s="117"/>
      <c r="U14" s="255"/>
      <c r="V14" s="255"/>
      <c r="W14" s="255"/>
      <c r="X14" s="255"/>
      <c r="Y14" s="255"/>
      <c r="Z14" s="255"/>
      <c r="AA14" s="255"/>
      <c r="AB14" s="255"/>
      <c r="AC14" s="255"/>
      <c r="AD14" s="255"/>
      <c r="AE14" s="255"/>
      <c r="AF14" s="255"/>
      <c r="AG14" s="256"/>
      <c r="AH14" s="256"/>
      <c r="AI14" s="256"/>
      <c r="AJ14" s="256"/>
      <c r="AK14" s="256"/>
    </row>
    <row r="15" spans="1:37" ht="53.25" customHeight="1" thickBot="1">
      <c r="A15" s="254"/>
      <c r="B15" s="110"/>
      <c r="C15" s="457" t="s">
        <v>174</v>
      </c>
      <c r="D15" s="457"/>
      <c r="E15" s="457"/>
      <c r="F15" s="457"/>
      <c r="G15" s="457"/>
      <c r="H15" s="457"/>
      <c r="I15" s="457"/>
      <c r="J15" s="457"/>
      <c r="K15" s="313"/>
      <c r="L15" s="313"/>
      <c r="M15" s="112"/>
      <c r="N15" s="112"/>
      <c r="O15" s="111"/>
      <c r="P15" s="313"/>
      <c r="Q15" s="313"/>
      <c r="R15" s="112"/>
      <c r="S15" s="111"/>
      <c r="T15" s="113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  <c r="AG15" s="256"/>
      <c r="AH15" s="256"/>
      <c r="AI15" s="256"/>
      <c r="AJ15" s="256"/>
      <c r="AK15" s="256"/>
    </row>
    <row r="16" spans="1:37" ht="36">
      <c r="A16" s="254"/>
      <c r="B16" s="200">
        <v>1</v>
      </c>
      <c r="C16" s="257" t="s">
        <v>157</v>
      </c>
      <c r="D16" s="258" t="s">
        <v>257</v>
      </c>
      <c r="E16" s="235" t="str">
        <f>IF(((C16="Auditoría de gestión de la configuración")*AND(G16="No")),"No","")</f>
        <v/>
      </c>
      <c r="F16" s="235" t="str">
        <f>IF(((C16="Auditoría de gestión de la configuración")*AND(G16="Si")),"Si","")</f>
        <v>Si</v>
      </c>
      <c r="G16" s="235" t="s">
        <v>152</v>
      </c>
      <c r="H16" s="458"/>
      <c r="I16" s="459"/>
      <c r="J16" s="108"/>
      <c r="K16" s="235" t="str">
        <f>IF(((C16="Auditoría de gestión de la configuración")*AND(M16="No")),"No","")</f>
        <v/>
      </c>
      <c r="L16" s="235" t="str">
        <f>IF(((C16="Auditoría de gestión de la configuración")*AND(M16="Si")),"Si","")</f>
        <v>Si</v>
      </c>
      <c r="M16" s="235" t="s">
        <v>152</v>
      </c>
      <c r="N16" s="210"/>
      <c r="O16" s="108"/>
      <c r="P16" s="235" t="str">
        <f>IF(((C16="Auditoría de gestión de la configuración")*AND(R16="No")),"No","")</f>
        <v/>
      </c>
      <c r="Q16" s="235" t="str">
        <f>IF(((C16="Auditoría de gestión de la configuración")*AND(R16="Si")),"Si","")</f>
        <v>Si</v>
      </c>
      <c r="R16" s="235" t="s">
        <v>152</v>
      </c>
      <c r="S16" s="108"/>
      <c r="T16" s="108"/>
      <c r="U16" s="255"/>
      <c r="V16" s="255"/>
      <c r="W16" s="255"/>
      <c r="X16" s="255"/>
      <c r="Y16" s="255"/>
      <c r="Z16" s="255"/>
      <c r="AA16" s="255"/>
      <c r="AB16" s="255"/>
      <c r="AC16" s="255"/>
      <c r="AD16" s="255"/>
      <c r="AE16" s="255"/>
      <c r="AF16" s="255"/>
      <c r="AG16" s="256"/>
      <c r="AH16" s="256"/>
      <c r="AI16" s="256"/>
      <c r="AJ16" s="256"/>
      <c r="AK16" s="256"/>
    </row>
    <row r="17" spans="1:37" ht="48">
      <c r="A17" s="254"/>
      <c r="B17" s="200">
        <f>1+B16</f>
        <v>2</v>
      </c>
      <c r="C17" s="257" t="s">
        <v>156</v>
      </c>
      <c r="D17" s="258" t="s">
        <v>259</v>
      </c>
      <c r="E17" s="235" t="str">
        <f>IF(((C17="Auditoría de Calidad")*AND(G17="No")),"No","")</f>
        <v/>
      </c>
      <c r="F17" s="235" t="str">
        <f>IF(((C17="Auditoría de Calidad")*AND(G17="Si")),"Si","")</f>
        <v/>
      </c>
      <c r="G17" s="235"/>
      <c r="H17" s="458"/>
      <c r="I17" s="459"/>
      <c r="J17" s="108"/>
      <c r="K17" s="235" t="str">
        <f>IF(((C17="Auditoría de Calidad")*AND(M17="No")),"No","")</f>
        <v/>
      </c>
      <c r="L17" s="235" t="str">
        <f>IF(((C17="Auditoría de Calidad")*AND(M17="Si")),"Si","")</f>
        <v/>
      </c>
      <c r="M17" s="235"/>
      <c r="N17" s="209"/>
      <c r="O17" s="108"/>
      <c r="P17" s="235" t="str">
        <f>IF(((C17="Auditoría de Calidad")*AND(R17="No")),"No","")</f>
        <v/>
      </c>
      <c r="Q17" s="235" t="str">
        <f>IF(((C17="Auditoría de Calidad")*AND(R17="Si")),"Si","")</f>
        <v/>
      </c>
      <c r="R17" s="235"/>
      <c r="S17" s="108"/>
      <c r="T17" s="108"/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6"/>
      <c r="AH17" s="256"/>
      <c r="AI17" s="256"/>
      <c r="AJ17" s="256"/>
      <c r="AK17" s="256"/>
    </row>
    <row r="18" spans="1:37" ht="48">
      <c r="A18" s="254"/>
      <c r="B18" s="200">
        <f t="shared" ref="B18:B30" si="0">1+B17</f>
        <v>3</v>
      </c>
      <c r="C18" s="257" t="s">
        <v>156</v>
      </c>
      <c r="D18" s="258" t="s">
        <v>260</v>
      </c>
      <c r="E18" s="235" t="str">
        <f t="shared" ref="E18:E30" si="1">IF(((C18="Auditoría de Calidad")*AND(G18="No")),"No","")</f>
        <v/>
      </c>
      <c r="F18" s="235" t="str">
        <f t="shared" ref="F18:F30" si="2">IF(((C18="Auditoría de Calidad")*AND(G18="Si")),"Si","")</f>
        <v/>
      </c>
      <c r="G18" s="235"/>
      <c r="H18" s="458"/>
      <c r="I18" s="459"/>
      <c r="J18" s="108"/>
      <c r="K18" s="235" t="str">
        <f t="shared" ref="K18:K30" si="3">IF(((C18="Auditoría de Calidad")*AND(M18="No")),"No","")</f>
        <v/>
      </c>
      <c r="L18" s="235" t="str">
        <f t="shared" ref="L18:L30" si="4">IF(((C18="Auditoría de Calidad")*AND(M18="Si")),"Si","")</f>
        <v/>
      </c>
      <c r="M18" s="235"/>
      <c r="N18" s="209"/>
      <c r="O18" s="108"/>
      <c r="P18" s="235" t="str">
        <f t="shared" ref="P18:P30" si="5">IF(((C18="Auditoría de Calidad")*AND(R18="No")),"No","")</f>
        <v/>
      </c>
      <c r="Q18" s="235" t="str">
        <f t="shared" ref="Q18:Q30" si="6">IF(((C18="Auditoría de Calidad")*AND(R18="Si")),"Si","")</f>
        <v/>
      </c>
      <c r="R18" s="235"/>
      <c r="S18" s="108"/>
      <c r="T18" s="108"/>
      <c r="U18" s="255"/>
      <c r="V18" s="255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6"/>
      <c r="AH18" s="256"/>
      <c r="AI18" s="256"/>
      <c r="AJ18" s="256"/>
      <c r="AK18" s="256"/>
    </row>
    <row r="19" spans="1:37" ht="48">
      <c r="A19" s="254"/>
      <c r="B19" s="200">
        <f t="shared" si="0"/>
        <v>4</v>
      </c>
      <c r="C19" s="257" t="s">
        <v>156</v>
      </c>
      <c r="D19" s="258" t="s">
        <v>0</v>
      </c>
      <c r="E19" s="235" t="str">
        <f t="shared" si="1"/>
        <v/>
      </c>
      <c r="F19" s="235" t="str">
        <f t="shared" si="2"/>
        <v/>
      </c>
      <c r="G19" s="235"/>
      <c r="H19" s="458"/>
      <c r="I19" s="459"/>
      <c r="J19" s="108"/>
      <c r="K19" s="235" t="str">
        <f t="shared" si="3"/>
        <v/>
      </c>
      <c r="L19" s="235" t="str">
        <f t="shared" si="4"/>
        <v/>
      </c>
      <c r="M19" s="235"/>
      <c r="N19" s="209"/>
      <c r="O19" s="108"/>
      <c r="P19" s="235" t="str">
        <f t="shared" si="5"/>
        <v/>
      </c>
      <c r="Q19" s="235" t="str">
        <f t="shared" si="6"/>
        <v/>
      </c>
      <c r="R19" s="235"/>
      <c r="S19" s="108"/>
      <c r="T19" s="108"/>
      <c r="U19" s="255"/>
      <c r="V19" s="255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256"/>
      <c r="AH19" s="256"/>
      <c r="AI19" s="256"/>
      <c r="AJ19" s="256"/>
      <c r="AK19" s="256"/>
    </row>
    <row r="20" spans="1:37" ht="60">
      <c r="A20" s="254"/>
      <c r="B20" s="200">
        <f t="shared" si="0"/>
        <v>5</v>
      </c>
      <c r="C20" s="257" t="s">
        <v>156</v>
      </c>
      <c r="D20" s="258" t="s">
        <v>1</v>
      </c>
      <c r="E20" s="235" t="str">
        <f t="shared" si="1"/>
        <v/>
      </c>
      <c r="F20" s="235" t="str">
        <f t="shared" si="2"/>
        <v/>
      </c>
      <c r="G20" s="235"/>
      <c r="H20" s="458"/>
      <c r="I20" s="459"/>
      <c r="J20" s="108"/>
      <c r="K20" s="235" t="str">
        <f t="shared" si="3"/>
        <v/>
      </c>
      <c r="L20" s="235" t="str">
        <f t="shared" si="4"/>
        <v/>
      </c>
      <c r="M20" s="235"/>
      <c r="N20" s="209"/>
      <c r="O20" s="108"/>
      <c r="P20" s="235" t="str">
        <f t="shared" si="5"/>
        <v/>
      </c>
      <c r="Q20" s="235" t="str">
        <f t="shared" si="6"/>
        <v/>
      </c>
      <c r="R20" s="235"/>
      <c r="S20" s="108"/>
      <c r="T20" s="108"/>
      <c r="U20" s="255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  <c r="AG20" s="256"/>
      <c r="AH20" s="256"/>
      <c r="AI20" s="256"/>
      <c r="AJ20" s="256"/>
      <c r="AK20" s="256"/>
    </row>
    <row r="21" spans="1:37" ht="24">
      <c r="A21" s="254"/>
      <c r="B21" s="200">
        <f t="shared" si="0"/>
        <v>6</v>
      </c>
      <c r="C21" s="257" t="s">
        <v>156</v>
      </c>
      <c r="D21" s="258" t="s">
        <v>251</v>
      </c>
      <c r="E21" s="235" t="str">
        <f t="shared" si="1"/>
        <v/>
      </c>
      <c r="F21" s="235" t="str">
        <f t="shared" si="2"/>
        <v/>
      </c>
      <c r="G21" s="235"/>
      <c r="H21" s="458"/>
      <c r="I21" s="459"/>
      <c r="J21" s="108"/>
      <c r="K21" s="235" t="str">
        <f t="shared" si="3"/>
        <v/>
      </c>
      <c r="L21" s="235" t="str">
        <f t="shared" si="4"/>
        <v/>
      </c>
      <c r="M21" s="235"/>
      <c r="N21" s="209"/>
      <c r="O21" s="108"/>
      <c r="P21" s="235" t="str">
        <f t="shared" si="5"/>
        <v/>
      </c>
      <c r="Q21" s="235" t="str">
        <f t="shared" si="6"/>
        <v/>
      </c>
      <c r="R21" s="235"/>
      <c r="S21" s="108"/>
      <c r="T21" s="108"/>
      <c r="U21" s="255"/>
      <c r="V21" s="255"/>
      <c r="W21" s="255"/>
      <c r="X21" s="255"/>
      <c r="Y21" s="255"/>
      <c r="Z21" s="255"/>
      <c r="AA21" s="255"/>
      <c r="AB21" s="255"/>
      <c r="AC21" s="255"/>
      <c r="AD21" s="255"/>
      <c r="AE21" s="255"/>
      <c r="AF21" s="255"/>
      <c r="AG21" s="256"/>
      <c r="AH21" s="256"/>
      <c r="AI21" s="256"/>
      <c r="AJ21" s="256"/>
      <c r="AK21" s="256"/>
    </row>
    <row r="22" spans="1:37" ht="36">
      <c r="A22" s="254"/>
      <c r="B22" s="200">
        <f t="shared" si="0"/>
        <v>7</v>
      </c>
      <c r="C22" s="257" t="s">
        <v>156</v>
      </c>
      <c r="D22" s="258" t="s">
        <v>190</v>
      </c>
      <c r="E22" s="235" t="str">
        <f t="shared" si="1"/>
        <v/>
      </c>
      <c r="F22" s="235" t="str">
        <f t="shared" si="2"/>
        <v/>
      </c>
      <c r="G22" s="235"/>
      <c r="H22" s="458"/>
      <c r="I22" s="459"/>
      <c r="J22" s="108"/>
      <c r="K22" s="235" t="str">
        <f t="shared" si="3"/>
        <v/>
      </c>
      <c r="L22" s="235" t="str">
        <f t="shared" si="4"/>
        <v/>
      </c>
      <c r="M22" s="235"/>
      <c r="N22" s="209"/>
      <c r="O22" s="108"/>
      <c r="P22" s="235" t="str">
        <f t="shared" si="5"/>
        <v/>
      </c>
      <c r="Q22" s="235" t="str">
        <f t="shared" si="6"/>
        <v/>
      </c>
      <c r="R22" s="235"/>
      <c r="S22" s="108"/>
      <c r="T22" s="108"/>
      <c r="U22" s="255"/>
      <c r="V22" s="255"/>
      <c r="W22" s="255"/>
      <c r="X22" s="255"/>
      <c r="Y22" s="255"/>
      <c r="Z22" s="255"/>
      <c r="AA22" s="255"/>
      <c r="AB22" s="255"/>
      <c r="AC22" s="255"/>
      <c r="AD22" s="255"/>
      <c r="AE22" s="255"/>
      <c r="AF22" s="255"/>
      <c r="AG22" s="256"/>
      <c r="AH22" s="256"/>
      <c r="AI22" s="256"/>
      <c r="AJ22" s="256"/>
      <c r="AK22" s="256"/>
    </row>
    <row r="23" spans="1:37">
      <c r="A23" s="254"/>
      <c r="B23" s="200">
        <f t="shared" si="0"/>
        <v>8</v>
      </c>
      <c r="C23" s="257" t="s">
        <v>156</v>
      </c>
      <c r="D23" s="258" t="s">
        <v>191</v>
      </c>
      <c r="E23" s="235" t="str">
        <f t="shared" si="1"/>
        <v/>
      </c>
      <c r="F23" s="235" t="str">
        <f t="shared" si="2"/>
        <v/>
      </c>
      <c r="G23" s="235"/>
      <c r="H23" s="458"/>
      <c r="I23" s="459"/>
      <c r="J23" s="108"/>
      <c r="K23" s="235" t="str">
        <f t="shared" si="3"/>
        <v/>
      </c>
      <c r="L23" s="235" t="str">
        <f t="shared" si="4"/>
        <v/>
      </c>
      <c r="M23" s="235"/>
      <c r="N23" s="209"/>
      <c r="O23" s="108"/>
      <c r="P23" s="235" t="str">
        <f t="shared" si="5"/>
        <v/>
      </c>
      <c r="Q23" s="235" t="str">
        <f t="shared" si="6"/>
        <v/>
      </c>
      <c r="R23" s="235"/>
      <c r="S23" s="108"/>
      <c r="T23" s="108"/>
      <c r="U23" s="255"/>
      <c r="V23" s="255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6"/>
      <c r="AH23" s="256"/>
      <c r="AI23" s="256"/>
      <c r="AJ23" s="256"/>
      <c r="AK23" s="256"/>
    </row>
    <row r="24" spans="1:37" ht="24">
      <c r="A24" s="254"/>
      <c r="B24" s="200">
        <f t="shared" si="0"/>
        <v>9</v>
      </c>
      <c r="C24" s="257" t="s">
        <v>156</v>
      </c>
      <c r="D24" s="258" t="s">
        <v>252</v>
      </c>
      <c r="E24" s="235" t="str">
        <f t="shared" si="1"/>
        <v/>
      </c>
      <c r="F24" s="235" t="str">
        <f t="shared" si="2"/>
        <v/>
      </c>
      <c r="G24" s="235"/>
      <c r="H24" s="458"/>
      <c r="I24" s="459"/>
      <c r="J24" s="108"/>
      <c r="K24" s="235" t="str">
        <f t="shared" si="3"/>
        <v/>
      </c>
      <c r="L24" s="235" t="str">
        <f t="shared" si="4"/>
        <v/>
      </c>
      <c r="M24" s="235"/>
      <c r="N24" s="209"/>
      <c r="O24" s="108"/>
      <c r="P24" s="235" t="str">
        <f t="shared" si="5"/>
        <v/>
      </c>
      <c r="Q24" s="235" t="str">
        <f t="shared" si="6"/>
        <v/>
      </c>
      <c r="R24" s="235"/>
      <c r="S24" s="108"/>
      <c r="T24" s="108"/>
      <c r="U24" s="255"/>
      <c r="V24" s="255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6"/>
      <c r="AH24" s="256"/>
      <c r="AI24" s="256"/>
      <c r="AJ24" s="256"/>
      <c r="AK24" s="256"/>
    </row>
    <row r="25" spans="1:37" ht="24">
      <c r="A25" s="254"/>
      <c r="B25" s="200">
        <f t="shared" si="0"/>
        <v>10</v>
      </c>
      <c r="C25" s="257" t="s">
        <v>156</v>
      </c>
      <c r="D25" s="258" t="s">
        <v>253</v>
      </c>
      <c r="E25" s="235" t="str">
        <f t="shared" si="1"/>
        <v/>
      </c>
      <c r="F25" s="235" t="str">
        <f t="shared" si="2"/>
        <v/>
      </c>
      <c r="G25" s="235"/>
      <c r="H25" s="458"/>
      <c r="I25" s="459"/>
      <c r="J25" s="108"/>
      <c r="K25" s="235" t="str">
        <f t="shared" si="3"/>
        <v/>
      </c>
      <c r="L25" s="235" t="str">
        <f t="shared" si="4"/>
        <v/>
      </c>
      <c r="M25" s="235"/>
      <c r="N25" s="209"/>
      <c r="O25" s="108"/>
      <c r="P25" s="235" t="str">
        <f t="shared" si="5"/>
        <v/>
      </c>
      <c r="Q25" s="235" t="str">
        <f t="shared" si="6"/>
        <v/>
      </c>
      <c r="R25" s="235"/>
      <c r="S25" s="108"/>
      <c r="T25" s="108"/>
      <c r="U25" s="255"/>
      <c r="V25" s="255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6"/>
      <c r="AH25" s="256"/>
      <c r="AI25" s="256"/>
      <c r="AJ25" s="256"/>
      <c r="AK25" s="256"/>
    </row>
    <row r="26" spans="1:37" ht="24">
      <c r="A26" s="254"/>
      <c r="B26" s="200">
        <f t="shared" si="0"/>
        <v>11</v>
      </c>
      <c r="C26" s="257" t="s">
        <v>156</v>
      </c>
      <c r="D26" s="258" t="s">
        <v>254</v>
      </c>
      <c r="E26" s="235" t="str">
        <f t="shared" si="1"/>
        <v/>
      </c>
      <c r="F26" s="235" t="str">
        <f t="shared" si="2"/>
        <v/>
      </c>
      <c r="G26" s="235"/>
      <c r="H26" s="458"/>
      <c r="I26" s="459"/>
      <c r="J26" s="108"/>
      <c r="K26" s="235" t="str">
        <f t="shared" si="3"/>
        <v/>
      </c>
      <c r="L26" s="235" t="str">
        <f t="shared" si="4"/>
        <v/>
      </c>
      <c r="M26" s="235"/>
      <c r="N26" s="209"/>
      <c r="O26" s="108"/>
      <c r="P26" s="235" t="str">
        <f t="shared" si="5"/>
        <v/>
      </c>
      <c r="Q26" s="235" t="str">
        <f t="shared" si="6"/>
        <v/>
      </c>
      <c r="R26" s="235"/>
      <c r="S26" s="108"/>
      <c r="T26" s="108"/>
      <c r="U26" s="255"/>
      <c r="V26" s="255"/>
      <c r="W26" s="255"/>
      <c r="X26" s="255"/>
      <c r="Y26" s="255"/>
      <c r="Z26" s="255"/>
      <c r="AA26" s="255"/>
      <c r="AB26" s="255"/>
      <c r="AC26" s="255"/>
      <c r="AD26" s="255"/>
      <c r="AE26" s="255"/>
      <c r="AF26" s="255"/>
      <c r="AG26" s="256"/>
      <c r="AH26" s="256"/>
      <c r="AI26" s="256"/>
      <c r="AJ26" s="256"/>
      <c r="AK26" s="256"/>
    </row>
    <row r="27" spans="1:37" ht="24">
      <c r="A27" s="254"/>
      <c r="B27" s="200">
        <f t="shared" si="0"/>
        <v>12</v>
      </c>
      <c r="C27" s="257" t="s">
        <v>156</v>
      </c>
      <c r="D27" s="99" t="s">
        <v>255</v>
      </c>
      <c r="E27" s="235" t="str">
        <f t="shared" si="1"/>
        <v/>
      </c>
      <c r="F27" s="235" t="str">
        <f t="shared" si="2"/>
        <v/>
      </c>
      <c r="G27" s="235"/>
      <c r="H27" s="458"/>
      <c r="I27" s="459"/>
      <c r="J27" s="108"/>
      <c r="K27" s="235" t="str">
        <f t="shared" si="3"/>
        <v/>
      </c>
      <c r="L27" s="235" t="str">
        <f t="shared" si="4"/>
        <v/>
      </c>
      <c r="M27" s="235"/>
      <c r="N27" s="209"/>
      <c r="O27" s="108"/>
      <c r="P27" s="235" t="str">
        <f t="shared" si="5"/>
        <v/>
      </c>
      <c r="Q27" s="235" t="str">
        <f t="shared" si="6"/>
        <v/>
      </c>
      <c r="R27" s="235"/>
      <c r="S27" s="108"/>
      <c r="T27" s="108"/>
      <c r="U27" s="255"/>
      <c r="V27" s="255"/>
      <c r="W27" s="255"/>
      <c r="X27" s="255"/>
      <c r="Y27" s="255"/>
      <c r="Z27" s="255"/>
      <c r="AA27" s="255"/>
      <c r="AB27" s="255"/>
      <c r="AC27" s="255"/>
      <c r="AD27" s="255"/>
      <c r="AE27" s="255"/>
      <c r="AF27" s="255"/>
      <c r="AG27" s="256"/>
      <c r="AH27" s="256"/>
      <c r="AI27" s="256"/>
      <c r="AJ27" s="256"/>
      <c r="AK27" s="256"/>
    </row>
    <row r="28" spans="1:37">
      <c r="A28" s="254"/>
      <c r="B28" s="200">
        <f t="shared" si="0"/>
        <v>13</v>
      </c>
      <c r="C28" s="257" t="s">
        <v>156</v>
      </c>
      <c r="D28" s="258" t="s">
        <v>256</v>
      </c>
      <c r="E28" s="235" t="str">
        <f t="shared" si="1"/>
        <v/>
      </c>
      <c r="F28" s="235" t="str">
        <f t="shared" si="2"/>
        <v/>
      </c>
      <c r="G28" s="235"/>
      <c r="H28" s="458"/>
      <c r="I28" s="459"/>
      <c r="J28" s="108"/>
      <c r="K28" s="235" t="str">
        <f t="shared" si="3"/>
        <v/>
      </c>
      <c r="L28" s="235" t="str">
        <f t="shared" si="4"/>
        <v/>
      </c>
      <c r="M28" s="235"/>
      <c r="N28" s="209"/>
      <c r="O28" s="108"/>
      <c r="P28" s="235" t="str">
        <f t="shared" si="5"/>
        <v/>
      </c>
      <c r="Q28" s="235" t="str">
        <f t="shared" si="6"/>
        <v/>
      </c>
      <c r="R28" s="235"/>
      <c r="S28" s="108"/>
      <c r="T28" s="108"/>
      <c r="U28" s="255"/>
      <c r="V28" s="255"/>
      <c r="W28" s="255"/>
      <c r="X28" s="255"/>
      <c r="Y28" s="255"/>
      <c r="Z28" s="255"/>
      <c r="AA28" s="255"/>
      <c r="AB28" s="255"/>
      <c r="AC28" s="255"/>
      <c r="AD28" s="255"/>
      <c r="AE28" s="255"/>
      <c r="AF28" s="255"/>
      <c r="AG28" s="256"/>
      <c r="AH28" s="256"/>
      <c r="AI28" s="256"/>
      <c r="AJ28" s="256"/>
      <c r="AK28" s="256"/>
    </row>
    <row r="29" spans="1:37" ht="24">
      <c r="A29" s="254"/>
      <c r="B29" s="200">
        <f t="shared" si="0"/>
        <v>14</v>
      </c>
      <c r="C29" s="257" t="s">
        <v>156</v>
      </c>
      <c r="D29" s="258" t="s">
        <v>258</v>
      </c>
      <c r="E29" s="235" t="str">
        <f t="shared" si="1"/>
        <v/>
      </c>
      <c r="F29" s="235" t="str">
        <f t="shared" si="2"/>
        <v/>
      </c>
      <c r="G29" s="235"/>
      <c r="H29" s="458"/>
      <c r="I29" s="459"/>
      <c r="J29" s="108"/>
      <c r="K29" s="235" t="str">
        <f t="shared" si="3"/>
        <v/>
      </c>
      <c r="L29" s="235" t="str">
        <f t="shared" si="4"/>
        <v/>
      </c>
      <c r="M29" s="235"/>
      <c r="N29" s="209"/>
      <c r="O29" s="108"/>
      <c r="P29" s="235" t="str">
        <f t="shared" si="5"/>
        <v/>
      </c>
      <c r="Q29" s="235" t="str">
        <f t="shared" si="6"/>
        <v/>
      </c>
      <c r="R29" s="235"/>
      <c r="S29" s="108"/>
      <c r="T29" s="108"/>
      <c r="U29" s="255"/>
      <c r="V29" s="255"/>
      <c r="W29" s="255"/>
      <c r="X29" s="255"/>
      <c r="Y29" s="255"/>
      <c r="Z29" s="255"/>
      <c r="AA29" s="255"/>
      <c r="AB29" s="255"/>
      <c r="AC29" s="255"/>
      <c r="AD29" s="255"/>
      <c r="AE29" s="255"/>
      <c r="AF29" s="255"/>
      <c r="AG29" s="256"/>
      <c r="AH29" s="256"/>
      <c r="AI29" s="256"/>
      <c r="AJ29" s="256"/>
      <c r="AK29" s="256"/>
    </row>
    <row r="30" spans="1:37" ht="24.75" thickBot="1">
      <c r="A30" s="254"/>
      <c r="B30" s="200">
        <f t="shared" si="0"/>
        <v>15</v>
      </c>
      <c r="C30" s="257" t="s">
        <v>156</v>
      </c>
      <c r="D30" s="258" t="s">
        <v>192</v>
      </c>
      <c r="E30" s="235" t="str">
        <f t="shared" si="1"/>
        <v/>
      </c>
      <c r="F30" s="235" t="str">
        <f t="shared" si="2"/>
        <v/>
      </c>
      <c r="G30" s="235"/>
      <c r="H30" s="458"/>
      <c r="I30" s="459"/>
      <c r="J30" s="108"/>
      <c r="K30" s="235" t="str">
        <f t="shared" si="3"/>
        <v/>
      </c>
      <c r="L30" s="235" t="str">
        <f t="shared" si="4"/>
        <v/>
      </c>
      <c r="M30" s="235"/>
      <c r="N30" s="103"/>
      <c r="O30" s="108"/>
      <c r="P30" s="235" t="str">
        <f t="shared" si="5"/>
        <v/>
      </c>
      <c r="Q30" s="235" t="str">
        <f t="shared" si="6"/>
        <v/>
      </c>
      <c r="R30" s="235"/>
      <c r="S30" s="108"/>
      <c r="T30" s="108"/>
      <c r="U30" s="255"/>
      <c r="V30" s="255"/>
      <c r="W30" s="255"/>
      <c r="X30" s="255"/>
      <c r="Y30" s="255"/>
      <c r="Z30" s="255"/>
      <c r="AA30" s="255"/>
      <c r="AB30" s="255"/>
      <c r="AC30" s="255"/>
      <c r="AD30" s="255"/>
      <c r="AE30" s="255"/>
      <c r="AF30" s="255"/>
      <c r="AG30" s="256"/>
      <c r="AH30" s="256"/>
      <c r="AI30" s="256"/>
      <c r="AJ30" s="256"/>
      <c r="AK30" s="256"/>
    </row>
    <row r="31" spans="1:37" ht="55.5" customHeight="1" thickBot="1">
      <c r="A31" s="254"/>
      <c r="B31" s="110"/>
      <c r="C31" s="457" t="s">
        <v>171</v>
      </c>
      <c r="D31" s="457"/>
      <c r="E31" s="457"/>
      <c r="F31" s="457"/>
      <c r="G31" s="457"/>
      <c r="H31" s="457"/>
      <c r="I31" s="457"/>
      <c r="J31" s="457"/>
      <c r="K31" s="313"/>
      <c r="L31" s="313"/>
      <c r="M31" s="112"/>
      <c r="N31" s="112"/>
      <c r="O31" s="111"/>
      <c r="P31" s="313"/>
      <c r="Q31" s="313"/>
      <c r="R31" s="112"/>
      <c r="S31" s="111"/>
      <c r="T31" s="113"/>
      <c r="U31" s="255"/>
      <c r="V31" s="255"/>
      <c r="W31" s="255"/>
      <c r="X31" s="255"/>
      <c r="Y31" s="255"/>
      <c r="Z31" s="255"/>
      <c r="AA31" s="255"/>
      <c r="AB31" s="255"/>
      <c r="AC31" s="255"/>
      <c r="AD31" s="255"/>
      <c r="AE31" s="255"/>
      <c r="AF31" s="255"/>
      <c r="AG31" s="256"/>
      <c r="AH31" s="256"/>
      <c r="AI31" s="256"/>
      <c r="AJ31" s="256"/>
      <c r="AK31" s="256"/>
    </row>
    <row r="32" spans="1:37" ht="36">
      <c r="A32" s="254"/>
      <c r="B32" s="200">
        <v>1</v>
      </c>
      <c r="C32" s="257" t="s">
        <v>157</v>
      </c>
      <c r="D32" s="258" t="s">
        <v>257</v>
      </c>
      <c r="E32" s="235" t="str">
        <f>IF(((C32="Auditoría de gestión de la configuración")*AND(G32="No")),"No","")</f>
        <v/>
      </c>
      <c r="F32" s="235" t="str">
        <f>IF(((C32="Auditoría de gestión de la configuración")*AND(G32="Si")),"Si","")</f>
        <v>Si</v>
      </c>
      <c r="G32" s="235" t="s">
        <v>152</v>
      </c>
      <c r="H32" s="458"/>
      <c r="I32" s="459"/>
      <c r="J32" s="108"/>
      <c r="K32" s="235" t="str">
        <f>IF(((C32="Auditoría de gestión de la configuración")*AND(M32="No")),"No","")</f>
        <v/>
      </c>
      <c r="L32" s="235" t="str">
        <f>IF(((C32="Auditoría de gestión de la configuración")*AND(M32="Si")),"Si","")</f>
        <v>Si</v>
      </c>
      <c r="M32" s="235" t="s">
        <v>152</v>
      </c>
      <c r="N32" s="210"/>
      <c r="O32" s="108"/>
      <c r="P32" s="235" t="str">
        <f>IF(((C32="Auditoría de gestión de la configuración")*AND(R32="No")),"No","")</f>
        <v/>
      </c>
      <c r="Q32" s="235" t="str">
        <f>IF(((C32="Auditoría de gestión de la configuración")*AND(R32="Si")),"Si","")</f>
        <v>Si</v>
      </c>
      <c r="R32" s="235" t="s">
        <v>152</v>
      </c>
      <c r="S32" s="108"/>
      <c r="T32" s="108"/>
      <c r="U32" s="255"/>
      <c r="V32" s="255"/>
      <c r="W32" s="255"/>
      <c r="X32" s="255"/>
      <c r="Y32" s="255"/>
      <c r="Z32" s="255"/>
      <c r="AA32" s="255"/>
      <c r="AB32" s="255"/>
      <c r="AC32" s="255"/>
      <c r="AD32" s="255"/>
      <c r="AE32" s="255"/>
      <c r="AF32" s="255"/>
      <c r="AG32" s="256"/>
      <c r="AH32" s="256"/>
      <c r="AI32" s="256"/>
      <c r="AJ32" s="256"/>
      <c r="AK32" s="256"/>
    </row>
    <row r="33" spans="1:40" ht="48">
      <c r="A33" s="254"/>
      <c r="B33" s="200">
        <f>1+B32</f>
        <v>2</v>
      </c>
      <c r="C33" s="257" t="s">
        <v>156</v>
      </c>
      <c r="D33" s="258" t="s">
        <v>259</v>
      </c>
      <c r="E33" s="235" t="str">
        <f>IF(((C33="Auditoría de Calidad")*AND(G33="No")),"No","")</f>
        <v/>
      </c>
      <c r="F33" s="235" t="str">
        <f>IF(((C33="Auditoría de Calidad")*AND(G33="Si")),"Si","")</f>
        <v/>
      </c>
      <c r="G33" s="235"/>
      <c r="H33" s="458"/>
      <c r="I33" s="459"/>
      <c r="J33" s="108"/>
      <c r="K33" s="235" t="str">
        <f>IF(((C33="Auditoría de Calidad")*AND(M33="No")),"No","")</f>
        <v/>
      </c>
      <c r="L33" s="235" t="str">
        <f>IF(((C33="Auditoría de Calidad")*AND(M33="Si")),"Si","")</f>
        <v/>
      </c>
      <c r="M33" s="235"/>
      <c r="N33" s="209"/>
      <c r="O33" s="108"/>
      <c r="P33" s="235" t="str">
        <f>IF(((C33="Auditoría de Calidad")*AND(R33="No")),"No","")</f>
        <v/>
      </c>
      <c r="Q33" s="235" t="str">
        <f>IF(((C33="Auditoría de Calidad")*AND(R33="Si")),"Si","")</f>
        <v/>
      </c>
      <c r="R33" s="235"/>
      <c r="S33" s="108"/>
      <c r="T33" s="108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255"/>
      <c r="AF33" s="255"/>
      <c r="AG33" s="256"/>
      <c r="AH33" s="256"/>
      <c r="AI33" s="256"/>
      <c r="AJ33" s="256"/>
      <c r="AK33" s="256"/>
    </row>
    <row r="34" spans="1:40" ht="36">
      <c r="A34" s="254"/>
      <c r="B34" s="200">
        <f>1+B33</f>
        <v>3</v>
      </c>
      <c r="C34" s="257" t="s">
        <v>156</v>
      </c>
      <c r="D34" s="258" t="s">
        <v>154</v>
      </c>
      <c r="E34" s="235" t="str">
        <f t="shared" ref="E34:E46" si="7">IF(((C34="Auditoría de Calidad")*AND(G34="No")),"No","")</f>
        <v/>
      </c>
      <c r="F34" s="235" t="str">
        <f t="shared" ref="F34:F46" si="8">IF(((C34="Auditoría de Calidad")*AND(G34="Si")),"Si","")</f>
        <v/>
      </c>
      <c r="G34" s="235"/>
      <c r="H34" s="458"/>
      <c r="I34" s="459"/>
      <c r="J34" s="240"/>
      <c r="K34" s="235" t="str">
        <f t="shared" ref="K34:K46" si="9">IF(((C34="Auditoría de Calidad")*AND(M34="No")),"No","")</f>
        <v/>
      </c>
      <c r="L34" s="235" t="str">
        <f t="shared" ref="L34:L46" si="10">IF(((C34="Auditoría de Calidad")*AND(M34="Si")),"Si","")</f>
        <v/>
      </c>
      <c r="M34" s="235"/>
      <c r="N34" s="209"/>
      <c r="O34" s="108"/>
      <c r="P34" s="235" t="str">
        <f t="shared" ref="P34:P46" si="11">IF(((C34="Auditoría de Calidad")*AND(R34="No")),"No","")</f>
        <v/>
      </c>
      <c r="Q34" s="235" t="str">
        <f t="shared" ref="Q34:Q46" si="12">IF(((C34="Auditoría de Calidad")*AND(R34="Si")),"Si","")</f>
        <v/>
      </c>
      <c r="R34" s="235"/>
      <c r="S34" s="108"/>
      <c r="T34" s="108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  <c r="AG34" s="256"/>
      <c r="AH34" s="256"/>
      <c r="AI34" s="256"/>
      <c r="AJ34" s="256"/>
      <c r="AK34" s="256"/>
    </row>
    <row r="35" spans="1:40" ht="48">
      <c r="A35" s="254"/>
      <c r="B35" s="200">
        <f>1+B34</f>
        <v>4</v>
      </c>
      <c r="C35" s="257" t="s">
        <v>156</v>
      </c>
      <c r="D35" s="258" t="s">
        <v>155</v>
      </c>
      <c r="E35" s="235" t="str">
        <f t="shared" si="7"/>
        <v/>
      </c>
      <c r="F35" s="235" t="str">
        <f t="shared" si="8"/>
        <v/>
      </c>
      <c r="G35" s="235"/>
      <c r="H35" s="458"/>
      <c r="I35" s="459"/>
      <c r="J35" s="240"/>
      <c r="K35" s="235" t="str">
        <f t="shared" si="9"/>
        <v/>
      </c>
      <c r="L35" s="235" t="str">
        <f t="shared" si="10"/>
        <v/>
      </c>
      <c r="M35" s="235"/>
      <c r="N35" s="269"/>
      <c r="O35" s="108"/>
      <c r="P35" s="235" t="str">
        <f t="shared" si="11"/>
        <v/>
      </c>
      <c r="Q35" s="235" t="str">
        <f t="shared" si="12"/>
        <v/>
      </c>
      <c r="R35" s="235"/>
      <c r="S35" s="108"/>
      <c r="T35" s="108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255"/>
      <c r="AF35" s="255"/>
      <c r="AG35" s="256"/>
      <c r="AH35" s="256"/>
      <c r="AI35" s="256"/>
      <c r="AJ35" s="256"/>
      <c r="AK35" s="256"/>
    </row>
    <row r="36" spans="1:40" ht="48">
      <c r="A36" s="254"/>
      <c r="B36" s="200">
        <f>1+B35</f>
        <v>5</v>
      </c>
      <c r="C36" s="257" t="s">
        <v>156</v>
      </c>
      <c r="D36" s="258" t="s">
        <v>0</v>
      </c>
      <c r="E36" s="235" t="str">
        <f t="shared" si="7"/>
        <v/>
      </c>
      <c r="F36" s="235" t="str">
        <f t="shared" si="8"/>
        <v/>
      </c>
      <c r="G36" s="235"/>
      <c r="H36" s="458"/>
      <c r="I36" s="459"/>
      <c r="J36" s="108"/>
      <c r="K36" s="235" t="str">
        <f t="shared" si="9"/>
        <v/>
      </c>
      <c r="L36" s="235" t="str">
        <f t="shared" si="10"/>
        <v/>
      </c>
      <c r="M36" s="235"/>
      <c r="N36" s="209"/>
      <c r="O36" s="108"/>
      <c r="P36" s="235" t="str">
        <f t="shared" si="11"/>
        <v/>
      </c>
      <c r="Q36" s="235" t="str">
        <f t="shared" si="12"/>
        <v/>
      </c>
      <c r="R36" s="235"/>
      <c r="S36" s="108"/>
      <c r="T36" s="108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255"/>
      <c r="AF36" s="255"/>
      <c r="AG36" s="256"/>
      <c r="AH36" s="256"/>
      <c r="AI36" s="256"/>
      <c r="AJ36" s="256"/>
      <c r="AK36" s="256"/>
    </row>
    <row r="37" spans="1:40" ht="60">
      <c r="A37" s="254"/>
      <c r="B37" s="200">
        <f t="shared" ref="B37:B46" si="13">1+B36</f>
        <v>6</v>
      </c>
      <c r="C37" s="257" t="s">
        <v>156</v>
      </c>
      <c r="D37" s="258" t="s">
        <v>1</v>
      </c>
      <c r="E37" s="235" t="str">
        <f t="shared" si="7"/>
        <v/>
      </c>
      <c r="F37" s="235" t="str">
        <f t="shared" si="8"/>
        <v/>
      </c>
      <c r="G37" s="235"/>
      <c r="H37" s="458"/>
      <c r="I37" s="459"/>
      <c r="J37" s="108"/>
      <c r="K37" s="235" t="str">
        <f t="shared" si="9"/>
        <v/>
      </c>
      <c r="L37" s="235" t="str">
        <f t="shared" si="10"/>
        <v/>
      </c>
      <c r="M37" s="235"/>
      <c r="N37" s="209"/>
      <c r="O37" s="108"/>
      <c r="P37" s="235" t="str">
        <f t="shared" si="11"/>
        <v/>
      </c>
      <c r="Q37" s="235" t="str">
        <f t="shared" si="12"/>
        <v/>
      </c>
      <c r="R37" s="235"/>
      <c r="S37" s="108"/>
      <c r="T37" s="108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255"/>
      <c r="AF37" s="255"/>
      <c r="AG37" s="256"/>
      <c r="AH37" s="256"/>
      <c r="AI37" s="256"/>
      <c r="AJ37" s="256"/>
      <c r="AK37" s="256"/>
    </row>
    <row r="38" spans="1:40" ht="24">
      <c r="A38" s="254"/>
      <c r="B38" s="200">
        <f t="shared" si="13"/>
        <v>7</v>
      </c>
      <c r="C38" s="257" t="s">
        <v>156</v>
      </c>
      <c r="D38" s="258" t="s">
        <v>251</v>
      </c>
      <c r="E38" s="235" t="str">
        <f t="shared" si="7"/>
        <v/>
      </c>
      <c r="F38" s="235" t="str">
        <f t="shared" si="8"/>
        <v/>
      </c>
      <c r="G38" s="235"/>
      <c r="H38" s="458"/>
      <c r="I38" s="459"/>
      <c r="J38" s="108"/>
      <c r="K38" s="235" t="str">
        <f t="shared" si="9"/>
        <v/>
      </c>
      <c r="L38" s="235" t="str">
        <f t="shared" si="10"/>
        <v/>
      </c>
      <c r="M38" s="235"/>
      <c r="N38" s="209"/>
      <c r="O38" s="108"/>
      <c r="P38" s="235" t="str">
        <f t="shared" si="11"/>
        <v/>
      </c>
      <c r="Q38" s="235" t="str">
        <f t="shared" si="12"/>
        <v/>
      </c>
      <c r="R38" s="235"/>
      <c r="S38" s="108"/>
      <c r="T38" s="108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255"/>
      <c r="AF38" s="255"/>
      <c r="AG38" s="256"/>
      <c r="AH38" s="256"/>
      <c r="AI38" s="256"/>
      <c r="AJ38" s="256"/>
      <c r="AK38" s="256"/>
    </row>
    <row r="39" spans="1:40" ht="36">
      <c r="A39" s="254"/>
      <c r="B39" s="200">
        <f t="shared" si="13"/>
        <v>8</v>
      </c>
      <c r="C39" s="257" t="s">
        <v>156</v>
      </c>
      <c r="D39" s="258" t="s">
        <v>190</v>
      </c>
      <c r="E39" s="235" t="str">
        <f t="shared" si="7"/>
        <v/>
      </c>
      <c r="F39" s="235" t="str">
        <f t="shared" si="8"/>
        <v/>
      </c>
      <c r="G39" s="235"/>
      <c r="H39" s="458"/>
      <c r="I39" s="459"/>
      <c r="J39" s="108"/>
      <c r="K39" s="235" t="str">
        <f t="shared" si="9"/>
        <v/>
      </c>
      <c r="L39" s="235" t="str">
        <f t="shared" si="10"/>
        <v/>
      </c>
      <c r="M39" s="235"/>
      <c r="N39" s="209"/>
      <c r="O39" s="108"/>
      <c r="P39" s="235" t="str">
        <f t="shared" si="11"/>
        <v/>
      </c>
      <c r="Q39" s="235" t="str">
        <f t="shared" si="12"/>
        <v/>
      </c>
      <c r="R39" s="235"/>
      <c r="S39" s="108"/>
      <c r="T39" s="108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255"/>
      <c r="AF39" s="255"/>
      <c r="AG39" s="256"/>
      <c r="AH39" s="256"/>
      <c r="AI39" s="256"/>
      <c r="AJ39" s="256"/>
      <c r="AK39" s="256"/>
    </row>
    <row r="40" spans="1:40">
      <c r="A40" s="254"/>
      <c r="B40" s="200">
        <f t="shared" si="13"/>
        <v>9</v>
      </c>
      <c r="C40" s="257" t="s">
        <v>156</v>
      </c>
      <c r="D40" s="258" t="s">
        <v>191</v>
      </c>
      <c r="E40" s="235" t="str">
        <f t="shared" si="7"/>
        <v/>
      </c>
      <c r="F40" s="235" t="str">
        <f t="shared" si="8"/>
        <v/>
      </c>
      <c r="G40" s="235"/>
      <c r="H40" s="458"/>
      <c r="I40" s="459"/>
      <c r="J40" s="108"/>
      <c r="K40" s="235" t="str">
        <f t="shared" si="9"/>
        <v/>
      </c>
      <c r="L40" s="235" t="str">
        <f t="shared" si="10"/>
        <v/>
      </c>
      <c r="M40" s="235"/>
      <c r="N40" s="209"/>
      <c r="O40" s="108"/>
      <c r="P40" s="235" t="str">
        <f t="shared" si="11"/>
        <v/>
      </c>
      <c r="Q40" s="235" t="str">
        <f t="shared" si="12"/>
        <v/>
      </c>
      <c r="R40" s="235"/>
      <c r="S40" s="108"/>
      <c r="T40" s="108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255"/>
      <c r="AF40" s="255"/>
      <c r="AG40" s="256"/>
      <c r="AH40" s="256"/>
      <c r="AI40" s="256"/>
      <c r="AJ40" s="256"/>
      <c r="AK40" s="256"/>
    </row>
    <row r="41" spans="1:40" ht="24">
      <c r="A41" s="254"/>
      <c r="B41" s="200">
        <f t="shared" si="13"/>
        <v>10</v>
      </c>
      <c r="C41" s="257" t="s">
        <v>156</v>
      </c>
      <c r="D41" s="258" t="s">
        <v>252</v>
      </c>
      <c r="E41" s="235" t="str">
        <f t="shared" si="7"/>
        <v/>
      </c>
      <c r="F41" s="235" t="str">
        <f t="shared" si="8"/>
        <v/>
      </c>
      <c r="G41" s="235"/>
      <c r="H41" s="458"/>
      <c r="I41" s="459"/>
      <c r="J41" s="108"/>
      <c r="K41" s="235" t="str">
        <f t="shared" si="9"/>
        <v/>
      </c>
      <c r="L41" s="235" t="str">
        <f t="shared" si="10"/>
        <v/>
      </c>
      <c r="M41" s="235"/>
      <c r="N41" s="209"/>
      <c r="O41" s="108"/>
      <c r="P41" s="235" t="str">
        <f t="shared" si="11"/>
        <v/>
      </c>
      <c r="Q41" s="235" t="str">
        <f t="shared" si="12"/>
        <v/>
      </c>
      <c r="R41" s="235"/>
      <c r="S41" s="108"/>
      <c r="T41" s="108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255"/>
      <c r="AF41" s="255"/>
      <c r="AG41" s="256"/>
      <c r="AH41" s="256"/>
      <c r="AI41" s="256"/>
      <c r="AJ41" s="256"/>
      <c r="AK41" s="256"/>
    </row>
    <row r="42" spans="1:40" ht="24">
      <c r="A42" s="254"/>
      <c r="B42" s="200">
        <f t="shared" si="13"/>
        <v>11</v>
      </c>
      <c r="C42" s="257" t="s">
        <v>156</v>
      </c>
      <c r="D42" s="258" t="s">
        <v>253</v>
      </c>
      <c r="E42" s="235" t="str">
        <f t="shared" si="7"/>
        <v/>
      </c>
      <c r="F42" s="235" t="str">
        <f t="shared" si="8"/>
        <v/>
      </c>
      <c r="G42" s="235"/>
      <c r="H42" s="458"/>
      <c r="I42" s="459"/>
      <c r="J42" s="108"/>
      <c r="K42" s="235" t="str">
        <f t="shared" si="9"/>
        <v/>
      </c>
      <c r="L42" s="235" t="str">
        <f t="shared" si="10"/>
        <v/>
      </c>
      <c r="M42" s="235"/>
      <c r="N42" s="209"/>
      <c r="O42" s="108"/>
      <c r="P42" s="235" t="str">
        <f t="shared" si="11"/>
        <v/>
      </c>
      <c r="Q42" s="235" t="str">
        <f t="shared" si="12"/>
        <v/>
      </c>
      <c r="R42" s="235"/>
      <c r="S42" s="108"/>
      <c r="T42" s="108"/>
      <c r="U42" s="255"/>
      <c r="V42" s="255"/>
      <c r="W42" s="255"/>
      <c r="X42" s="255"/>
      <c r="Y42" s="255"/>
      <c r="Z42" s="255"/>
      <c r="AA42" s="255"/>
      <c r="AB42" s="255"/>
      <c r="AC42" s="255"/>
      <c r="AD42" s="255"/>
      <c r="AE42" s="255"/>
      <c r="AF42" s="255"/>
      <c r="AG42" s="256"/>
      <c r="AH42" s="256"/>
      <c r="AI42" s="256"/>
      <c r="AJ42" s="256"/>
      <c r="AK42" s="256"/>
    </row>
    <row r="43" spans="1:40" ht="24">
      <c r="A43" s="254"/>
      <c r="B43" s="200">
        <f t="shared" si="13"/>
        <v>12</v>
      </c>
      <c r="C43" s="257" t="s">
        <v>156</v>
      </c>
      <c r="D43" s="258" t="s">
        <v>254</v>
      </c>
      <c r="E43" s="235" t="str">
        <f t="shared" si="7"/>
        <v/>
      </c>
      <c r="F43" s="235" t="str">
        <f t="shared" si="8"/>
        <v/>
      </c>
      <c r="G43" s="235"/>
      <c r="H43" s="458"/>
      <c r="I43" s="459"/>
      <c r="J43" s="108"/>
      <c r="K43" s="235" t="str">
        <f t="shared" si="9"/>
        <v/>
      </c>
      <c r="L43" s="235" t="str">
        <f t="shared" si="10"/>
        <v/>
      </c>
      <c r="M43" s="235"/>
      <c r="N43" s="209"/>
      <c r="O43" s="108"/>
      <c r="P43" s="235" t="str">
        <f t="shared" si="11"/>
        <v/>
      </c>
      <c r="Q43" s="235" t="str">
        <f t="shared" si="12"/>
        <v/>
      </c>
      <c r="R43" s="235"/>
      <c r="S43" s="108"/>
      <c r="T43" s="108"/>
      <c r="U43" s="255"/>
      <c r="V43" s="255"/>
      <c r="W43" s="255"/>
      <c r="X43" s="255"/>
      <c r="Y43" s="255"/>
      <c r="Z43" s="255"/>
      <c r="AA43" s="255"/>
      <c r="AB43" s="255"/>
      <c r="AC43" s="255"/>
      <c r="AD43" s="255"/>
      <c r="AE43" s="255"/>
      <c r="AF43" s="255"/>
      <c r="AG43" s="256"/>
      <c r="AH43" s="256"/>
      <c r="AI43" s="256"/>
      <c r="AJ43" s="256"/>
      <c r="AK43" s="256"/>
    </row>
    <row r="44" spans="1:40" ht="24">
      <c r="A44" s="254"/>
      <c r="B44" s="200">
        <f t="shared" si="13"/>
        <v>13</v>
      </c>
      <c r="C44" s="257" t="s">
        <v>156</v>
      </c>
      <c r="D44" s="258" t="s">
        <v>255</v>
      </c>
      <c r="E44" s="235" t="str">
        <f t="shared" si="7"/>
        <v/>
      </c>
      <c r="F44" s="235" t="str">
        <f t="shared" si="8"/>
        <v/>
      </c>
      <c r="G44" s="235"/>
      <c r="H44" s="458"/>
      <c r="I44" s="459"/>
      <c r="J44" s="108"/>
      <c r="K44" s="235" t="str">
        <f t="shared" si="9"/>
        <v/>
      </c>
      <c r="L44" s="235" t="str">
        <f t="shared" si="10"/>
        <v/>
      </c>
      <c r="M44" s="235"/>
      <c r="N44" s="209"/>
      <c r="O44" s="108"/>
      <c r="P44" s="235" t="str">
        <f t="shared" si="11"/>
        <v/>
      </c>
      <c r="Q44" s="235" t="str">
        <f t="shared" si="12"/>
        <v/>
      </c>
      <c r="R44" s="235"/>
      <c r="S44" s="108"/>
      <c r="T44" s="108"/>
      <c r="U44" s="255"/>
      <c r="V44" s="255"/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6"/>
      <c r="AH44" s="256"/>
      <c r="AI44" s="256"/>
      <c r="AJ44" s="256"/>
      <c r="AK44" s="256"/>
    </row>
    <row r="45" spans="1:40">
      <c r="A45" s="254"/>
      <c r="B45" s="200">
        <f t="shared" si="13"/>
        <v>14</v>
      </c>
      <c r="C45" s="257" t="s">
        <v>156</v>
      </c>
      <c r="D45" s="258" t="s">
        <v>256</v>
      </c>
      <c r="E45" s="235" t="str">
        <f t="shared" si="7"/>
        <v/>
      </c>
      <c r="F45" s="235" t="str">
        <f t="shared" si="8"/>
        <v/>
      </c>
      <c r="G45" s="235"/>
      <c r="H45" s="458"/>
      <c r="I45" s="459"/>
      <c r="J45" s="108"/>
      <c r="K45" s="235" t="str">
        <f t="shared" si="9"/>
        <v/>
      </c>
      <c r="L45" s="235" t="str">
        <f t="shared" si="10"/>
        <v/>
      </c>
      <c r="M45" s="235"/>
      <c r="N45" s="209"/>
      <c r="O45" s="108"/>
      <c r="P45" s="235" t="str">
        <f t="shared" si="11"/>
        <v/>
      </c>
      <c r="Q45" s="235" t="str">
        <f t="shared" si="12"/>
        <v/>
      </c>
      <c r="R45" s="235"/>
      <c r="S45" s="108"/>
      <c r="T45" s="108"/>
      <c r="U45" s="255"/>
      <c r="V45" s="255"/>
      <c r="W45" s="255"/>
      <c r="X45" s="255"/>
      <c r="Y45" s="255"/>
      <c r="Z45" s="255"/>
      <c r="AA45" s="255"/>
      <c r="AB45" s="255"/>
      <c r="AC45" s="255"/>
      <c r="AD45" s="255"/>
      <c r="AE45" s="255"/>
      <c r="AF45" s="255"/>
      <c r="AG45" s="256"/>
      <c r="AH45" s="256"/>
      <c r="AI45" s="256"/>
      <c r="AJ45" s="256"/>
      <c r="AK45" s="256"/>
    </row>
    <row r="46" spans="1:40" ht="24.75" thickBot="1">
      <c r="A46" s="254"/>
      <c r="B46" s="200">
        <f t="shared" si="13"/>
        <v>15</v>
      </c>
      <c r="C46" s="257" t="s">
        <v>156</v>
      </c>
      <c r="D46" s="258" t="s">
        <v>258</v>
      </c>
      <c r="E46" s="319" t="str">
        <f t="shared" si="7"/>
        <v/>
      </c>
      <c r="F46" s="319" t="str">
        <f t="shared" si="8"/>
        <v/>
      </c>
      <c r="G46" s="235"/>
      <c r="H46" s="458"/>
      <c r="I46" s="459"/>
      <c r="J46" s="108"/>
      <c r="K46" s="235" t="str">
        <f t="shared" si="9"/>
        <v/>
      </c>
      <c r="L46" s="235" t="str">
        <f t="shared" si="10"/>
        <v/>
      </c>
      <c r="M46" s="235"/>
      <c r="N46" s="211"/>
      <c r="O46" s="108"/>
      <c r="P46" s="235" t="str">
        <f t="shared" si="11"/>
        <v/>
      </c>
      <c r="Q46" s="235" t="str">
        <f t="shared" si="12"/>
        <v/>
      </c>
      <c r="R46" s="235"/>
      <c r="S46" s="108"/>
      <c r="T46" s="108"/>
      <c r="U46" s="255"/>
      <c r="V46" s="255"/>
      <c r="W46" s="255"/>
      <c r="X46" s="255"/>
      <c r="Y46" s="255"/>
      <c r="Z46" s="255"/>
      <c r="AA46" s="255"/>
      <c r="AB46" s="255"/>
      <c r="AC46" s="255"/>
      <c r="AD46" s="255"/>
      <c r="AE46" s="255"/>
      <c r="AF46" s="255"/>
      <c r="AG46" s="256"/>
      <c r="AH46" s="256"/>
      <c r="AI46" s="256"/>
      <c r="AJ46" s="256"/>
      <c r="AK46" s="256"/>
    </row>
    <row r="47" spans="1:40" ht="13.5" customHeight="1" thickBot="1">
      <c r="A47" s="254"/>
      <c r="B47" s="460" t="s">
        <v>169</v>
      </c>
      <c r="C47" s="461"/>
      <c r="D47" s="461"/>
      <c r="E47" s="316"/>
      <c r="F47" s="317"/>
      <c r="G47" s="116"/>
      <c r="H47" s="116"/>
      <c r="I47" s="116"/>
      <c r="J47" s="109"/>
      <c r="K47" s="312"/>
      <c r="L47" s="312"/>
      <c r="M47" s="116"/>
      <c r="N47" s="116"/>
      <c r="O47" s="109"/>
      <c r="P47" s="312"/>
      <c r="Q47" s="312"/>
      <c r="R47" s="116"/>
      <c r="S47" s="109"/>
      <c r="T47" s="117"/>
      <c r="U47" s="255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  <c r="AG47" s="256"/>
      <c r="AH47" s="256"/>
      <c r="AI47" s="256"/>
      <c r="AJ47" s="256"/>
      <c r="AK47" s="256"/>
      <c r="AL47" s="256"/>
      <c r="AM47" s="256"/>
      <c r="AN47" s="256"/>
    </row>
    <row r="48" spans="1:40" ht="59.25" customHeight="1" thickBot="1">
      <c r="A48" s="254"/>
      <c r="B48" s="110"/>
      <c r="C48" s="457" t="s">
        <v>55</v>
      </c>
      <c r="D48" s="457"/>
      <c r="E48" s="457"/>
      <c r="F48" s="457"/>
      <c r="G48" s="457"/>
      <c r="H48" s="457"/>
      <c r="I48" s="457"/>
      <c r="J48" s="457"/>
      <c r="K48" s="313"/>
      <c r="L48" s="313"/>
      <c r="M48" s="112"/>
      <c r="N48" s="112"/>
      <c r="O48" s="111"/>
      <c r="P48" s="313"/>
      <c r="Q48" s="313"/>
      <c r="R48" s="112"/>
      <c r="S48" s="111"/>
      <c r="T48" s="113"/>
      <c r="U48" s="255"/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  <c r="AG48" s="256"/>
      <c r="AH48" s="256"/>
      <c r="AI48" s="256"/>
      <c r="AJ48" s="256"/>
      <c r="AK48" s="256"/>
    </row>
    <row r="49" spans="1:37" ht="36">
      <c r="A49" s="254"/>
      <c r="B49" s="114">
        <v>1</v>
      </c>
      <c r="C49" s="257" t="s">
        <v>157</v>
      </c>
      <c r="D49" s="258" t="s">
        <v>102</v>
      </c>
      <c r="E49" s="235" t="str">
        <f>IF(((C49="Auditoría de gestión de la configuración")*AND(G49="No")),"No","")</f>
        <v/>
      </c>
      <c r="F49" s="235" t="str">
        <f>IF(((C49="Auditoría de gestión de la configuración")*AND(G49="Si")),"Si","")</f>
        <v>Si</v>
      </c>
      <c r="G49" s="235" t="s">
        <v>152</v>
      </c>
      <c r="H49" s="450"/>
      <c r="I49" s="450"/>
      <c r="J49" s="108"/>
      <c r="K49" s="235" t="str">
        <f>IF(((C49="Auditoría de gestión de la configuración")*AND(M49="No")),"No","")</f>
        <v/>
      </c>
      <c r="L49" s="235" t="str">
        <f>IF(((C49="Auditoría de gestión de la configuración")*AND(M49="Si")),"Si","")</f>
        <v>Si</v>
      </c>
      <c r="M49" s="235" t="s">
        <v>152</v>
      </c>
      <c r="N49" s="96"/>
      <c r="O49" s="108"/>
      <c r="P49" s="235" t="str">
        <f>IF(((C49="Auditoría de gestión de la configuración")*AND(R49="No")),"No","")</f>
        <v>No</v>
      </c>
      <c r="Q49" s="235" t="str">
        <f>IF(((C49="Auditoría de gestión de la configuración")*AND(R49="Si")),"Si","")</f>
        <v/>
      </c>
      <c r="R49" s="235" t="s">
        <v>153</v>
      </c>
      <c r="S49" s="94"/>
      <c r="T49" s="94"/>
      <c r="U49" s="255"/>
      <c r="V49" s="255"/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  <c r="AG49" s="256"/>
      <c r="AH49" s="256"/>
      <c r="AI49" s="256"/>
      <c r="AJ49" s="256"/>
      <c r="AK49" s="256"/>
    </row>
    <row r="50" spans="1:37" ht="24">
      <c r="A50" s="254"/>
      <c r="B50" s="114">
        <f t="shared" ref="B50:B62" si="14">B49+1</f>
        <v>2</v>
      </c>
      <c r="C50" s="257" t="s">
        <v>157</v>
      </c>
      <c r="D50" s="259" t="s">
        <v>103</v>
      </c>
      <c r="E50" s="235" t="str">
        <f>IF(((C50="Auditoría de gestión de la configuración")*AND(G50="No")),"No","")</f>
        <v/>
      </c>
      <c r="F50" s="235" t="str">
        <f>IF(((C50="Auditoría de gestión de la configuración")*AND(G50="Si")),"Si","")</f>
        <v>Si</v>
      </c>
      <c r="G50" s="235" t="s">
        <v>152</v>
      </c>
      <c r="H50" s="450"/>
      <c r="I50" s="450"/>
      <c r="J50" s="108"/>
      <c r="K50" s="235" t="str">
        <f>IF(((C50="Auditoría de gestión de la configuración")*AND(M50="No")),"No","")</f>
        <v>No</v>
      </c>
      <c r="L50" s="235" t="str">
        <f>IF(((C50="Auditoría de gestión de la configuración")*AND(M50="Si")),"Si","")</f>
        <v/>
      </c>
      <c r="M50" s="235" t="s">
        <v>153</v>
      </c>
      <c r="N50" s="96"/>
      <c r="O50" s="101"/>
      <c r="P50" s="235" t="str">
        <f>IF(((C50="Auditoría de gestión de la configuración")*AND(R50="No")),"No","")</f>
        <v/>
      </c>
      <c r="Q50" s="235" t="str">
        <f>IF(((C50="Auditoría de gestión de la configuración")*AND(R50="Si")),"Si","")</f>
        <v>Si</v>
      </c>
      <c r="R50" s="235" t="s">
        <v>152</v>
      </c>
      <c r="S50" s="94"/>
      <c r="T50" s="94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6"/>
      <c r="AH50" s="256"/>
      <c r="AI50" s="256"/>
      <c r="AJ50" s="256"/>
      <c r="AK50" s="256"/>
    </row>
    <row r="51" spans="1:37" ht="24">
      <c r="A51" s="260"/>
      <c r="B51" s="114">
        <f t="shared" si="14"/>
        <v>3</v>
      </c>
      <c r="C51" s="257" t="s">
        <v>156</v>
      </c>
      <c r="D51" s="98" t="s">
        <v>232</v>
      </c>
      <c r="E51" s="235" t="str">
        <f>IF(((C51="Auditoría de Calidad")*AND(G51="No")),"No","")</f>
        <v/>
      </c>
      <c r="F51" s="235" t="str">
        <f>IF(((C51="Auditoría de Calidad")*AND(G51="Si")),"Si","")</f>
        <v/>
      </c>
      <c r="G51" s="235"/>
      <c r="H51" s="450"/>
      <c r="I51" s="450"/>
      <c r="J51" s="108"/>
      <c r="K51" s="235" t="str">
        <f>IF(((C51="Auditoría de Calidad")*AND(M51="No")),"No","")</f>
        <v/>
      </c>
      <c r="L51" s="235" t="str">
        <f>IF(((C51="Auditoría de Calidad")*AND(M51="Si")),"Si","")</f>
        <v/>
      </c>
      <c r="M51" s="235"/>
      <c r="N51" s="96"/>
      <c r="O51" s="101"/>
      <c r="P51" s="235" t="str">
        <f>IF(((C51="Auditoría de Calidad")*AND(R51="No")),"No","")</f>
        <v/>
      </c>
      <c r="Q51" s="235" t="str">
        <f>IF(((C51="Auditoría de Calidad")*AND(R51="Si")),"Si","")</f>
        <v/>
      </c>
      <c r="R51" s="235"/>
      <c r="S51" s="94"/>
      <c r="T51" s="94"/>
      <c r="U51" s="261"/>
      <c r="V51" s="260"/>
      <c r="W51" s="260"/>
      <c r="X51" s="260"/>
      <c r="Y51" s="260"/>
      <c r="Z51" s="260"/>
      <c r="AA51" s="260"/>
      <c r="AB51" s="260"/>
      <c r="AC51" s="260"/>
      <c r="AD51" s="260"/>
      <c r="AE51" s="260"/>
      <c r="AF51" s="260"/>
      <c r="AG51" s="260"/>
      <c r="AH51" s="260"/>
      <c r="AI51" s="260"/>
      <c r="AJ51" s="260"/>
      <c r="AK51" s="260"/>
    </row>
    <row r="52" spans="1:37" ht="24">
      <c r="A52" s="260"/>
      <c r="B52" s="114">
        <f t="shared" si="14"/>
        <v>4</v>
      </c>
      <c r="C52" s="257" t="s">
        <v>156</v>
      </c>
      <c r="D52" s="98" t="s">
        <v>233</v>
      </c>
      <c r="E52" s="235" t="str">
        <f t="shared" ref="E52:E62" si="15">IF(((C52="Auditoría de Calidad")*AND(G52="No")),"No","")</f>
        <v/>
      </c>
      <c r="F52" s="235" t="str">
        <f t="shared" ref="F52:F62" si="16">IF(((C52="Auditoría de Calidad")*AND(G52="Si")),"Si","")</f>
        <v/>
      </c>
      <c r="G52" s="235"/>
      <c r="H52" s="450"/>
      <c r="I52" s="450"/>
      <c r="J52" s="108"/>
      <c r="K52" s="235" t="str">
        <f t="shared" ref="K52:K62" si="17">IF(((C52="Auditoría de Calidad")*AND(M52="No")),"No","")</f>
        <v/>
      </c>
      <c r="L52" s="235" t="str">
        <f t="shared" ref="L52:L62" si="18">IF(((C52="Auditoría de Calidad")*AND(M52="Si")),"Si","")</f>
        <v/>
      </c>
      <c r="M52" s="235"/>
      <c r="N52" s="96"/>
      <c r="O52" s="101"/>
      <c r="P52" s="235" t="str">
        <f t="shared" ref="P52:P62" si="19">IF(((C52="Auditoría de Calidad")*AND(R52="No")),"No","")</f>
        <v/>
      </c>
      <c r="Q52" s="235" t="str">
        <f t="shared" ref="Q52:Q62" si="20">IF(((C52="Auditoría de Calidad")*AND(R52="Si")),"Si","")</f>
        <v/>
      </c>
      <c r="R52" s="235"/>
      <c r="S52" s="94"/>
      <c r="T52" s="94"/>
      <c r="U52" s="261"/>
      <c r="V52" s="260"/>
      <c r="W52" s="260"/>
      <c r="X52" s="260"/>
      <c r="Y52" s="260"/>
      <c r="Z52" s="260"/>
      <c r="AA52" s="260"/>
      <c r="AB52" s="260"/>
      <c r="AC52" s="260"/>
      <c r="AD52" s="260"/>
      <c r="AE52" s="260"/>
      <c r="AF52" s="260"/>
      <c r="AG52" s="260"/>
      <c r="AH52" s="260"/>
      <c r="AI52" s="260"/>
      <c r="AJ52" s="260"/>
      <c r="AK52" s="260"/>
    </row>
    <row r="53" spans="1:37" ht="36">
      <c r="A53" s="260"/>
      <c r="B53" s="114">
        <f t="shared" si="14"/>
        <v>5</v>
      </c>
      <c r="C53" s="257" t="s">
        <v>156</v>
      </c>
      <c r="D53" s="98" t="s">
        <v>104</v>
      </c>
      <c r="E53" s="235" t="str">
        <f t="shared" si="15"/>
        <v/>
      </c>
      <c r="F53" s="235" t="str">
        <f t="shared" si="16"/>
        <v/>
      </c>
      <c r="G53" s="235"/>
      <c r="H53" s="450"/>
      <c r="I53" s="450"/>
      <c r="J53" s="108"/>
      <c r="K53" s="235" t="str">
        <f t="shared" si="17"/>
        <v/>
      </c>
      <c r="L53" s="235" t="str">
        <f t="shared" si="18"/>
        <v/>
      </c>
      <c r="M53" s="235"/>
      <c r="N53" s="96"/>
      <c r="O53" s="101"/>
      <c r="P53" s="235" t="str">
        <f t="shared" si="19"/>
        <v/>
      </c>
      <c r="Q53" s="235" t="str">
        <f t="shared" si="20"/>
        <v/>
      </c>
      <c r="R53" s="235"/>
      <c r="S53" s="94"/>
      <c r="T53" s="94"/>
      <c r="U53" s="261"/>
      <c r="V53" s="260"/>
      <c r="W53" s="260"/>
      <c r="X53" s="260"/>
      <c r="Y53" s="260"/>
      <c r="Z53" s="260"/>
      <c r="AA53" s="260"/>
      <c r="AB53" s="260"/>
      <c r="AC53" s="260"/>
      <c r="AD53" s="260"/>
      <c r="AE53" s="260"/>
      <c r="AF53" s="260"/>
      <c r="AG53" s="260"/>
      <c r="AH53" s="260"/>
      <c r="AI53" s="260"/>
      <c r="AJ53" s="260"/>
      <c r="AK53" s="260"/>
    </row>
    <row r="54" spans="1:37" ht="24">
      <c r="A54" s="260"/>
      <c r="B54" s="114">
        <f t="shared" si="14"/>
        <v>6</v>
      </c>
      <c r="C54" s="257" t="s">
        <v>156</v>
      </c>
      <c r="D54" s="98" t="s">
        <v>105</v>
      </c>
      <c r="E54" s="235" t="str">
        <f t="shared" si="15"/>
        <v/>
      </c>
      <c r="F54" s="235" t="str">
        <f t="shared" si="16"/>
        <v/>
      </c>
      <c r="G54" s="235"/>
      <c r="H54" s="450"/>
      <c r="I54" s="450"/>
      <c r="J54" s="108"/>
      <c r="K54" s="235" t="str">
        <f t="shared" si="17"/>
        <v/>
      </c>
      <c r="L54" s="235" t="str">
        <f t="shared" si="18"/>
        <v/>
      </c>
      <c r="M54" s="235"/>
      <c r="N54" s="96"/>
      <c r="O54" s="101"/>
      <c r="P54" s="235" t="str">
        <f t="shared" si="19"/>
        <v/>
      </c>
      <c r="Q54" s="235" t="str">
        <f t="shared" si="20"/>
        <v/>
      </c>
      <c r="R54" s="235"/>
      <c r="S54" s="94"/>
      <c r="T54" s="94"/>
      <c r="U54" s="261"/>
      <c r="V54" s="260"/>
      <c r="W54" s="260"/>
      <c r="X54" s="260"/>
      <c r="Y54" s="260"/>
      <c r="Z54" s="260"/>
      <c r="AA54" s="260"/>
      <c r="AB54" s="260"/>
      <c r="AC54" s="260"/>
      <c r="AD54" s="260"/>
      <c r="AE54" s="260"/>
      <c r="AF54" s="260"/>
      <c r="AG54" s="260"/>
      <c r="AH54" s="260"/>
      <c r="AI54" s="260"/>
      <c r="AJ54" s="260"/>
      <c r="AK54" s="260"/>
    </row>
    <row r="55" spans="1:37" ht="48">
      <c r="A55" s="260"/>
      <c r="B55" s="114">
        <f t="shared" si="14"/>
        <v>7</v>
      </c>
      <c r="C55" s="257" t="s">
        <v>156</v>
      </c>
      <c r="D55" s="98" t="s">
        <v>106</v>
      </c>
      <c r="E55" s="235" t="str">
        <f t="shared" si="15"/>
        <v/>
      </c>
      <c r="F55" s="235" t="str">
        <f t="shared" si="16"/>
        <v/>
      </c>
      <c r="G55" s="235"/>
      <c r="H55" s="450"/>
      <c r="I55" s="450"/>
      <c r="J55" s="108"/>
      <c r="K55" s="235" t="str">
        <f t="shared" si="17"/>
        <v/>
      </c>
      <c r="L55" s="235" t="str">
        <f t="shared" si="18"/>
        <v/>
      </c>
      <c r="M55" s="235"/>
      <c r="N55" s="96"/>
      <c r="O55" s="101"/>
      <c r="P55" s="235" t="str">
        <f t="shared" si="19"/>
        <v/>
      </c>
      <c r="Q55" s="235" t="str">
        <f t="shared" si="20"/>
        <v/>
      </c>
      <c r="R55" s="235"/>
      <c r="S55" s="94"/>
      <c r="T55" s="94"/>
      <c r="U55" s="261"/>
      <c r="V55" s="260"/>
      <c r="W55" s="260"/>
      <c r="X55" s="260"/>
      <c r="Y55" s="260"/>
      <c r="Z55" s="260"/>
      <c r="AA55" s="260"/>
      <c r="AB55" s="260"/>
      <c r="AC55" s="260"/>
      <c r="AD55" s="260"/>
      <c r="AE55" s="260"/>
      <c r="AF55" s="260"/>
      <c r="AG55" s="260"/>
      <c r="AH55" s="260"/>
      <c r="AI55" s="260"/>
      <c r="AJ55" s="260"/>
      <c r="AK55" s="260"/>
    </row>
    <row r="56" spans="1:37" ht="36">
      <c r="A56" s="260"/>
      <c r="B56" s="114">
        <f t="shared" si="14"/>
        <v>8</v>
      </c>
      <c r="C56" s="257" t="s">
        <v>156</v>
      </c>
      <c r="D56" s="98" t="s">
        <v>107</v>
      </c>
      <c r="E56" s="235" t="str">
        <f t="shared" si="15"/>
        <v/>
      </c>
      <c r="F56" s="235" t="str">
        <f t="shared" si="16"/>
        <v/>
      </c>
      <c r="G56" s="235"/>
      <c r="H56" s="450"/>
      <c r="I56" s="450"/>
      <c r="J56" s="108"/>
      <c r="K56" s="235" t="str">
        <f t="shared" si="17"/>
        <v/>
      </c>
      <c r="L56" s="235" t="str">
        <f t="shared" si="18"/>
        <v/>
      </c>
      <c r="M56" s="235"/>
      <c r="N56" s="96"/>
      <c r="O56" s="101"/>
      <c r="P56" s="235" t="str">
        <f t="shared" si="19"/>
        <v/>
      </c>
      <c r="Q56" s="235" t="str">
        <f t="shared" si="20"/>
        <v/>
      </c>
      <c r="R56" s="235"/>
      <c r="S56" s="94"/>
      <c r="T56" s="94"/>
      <c r="U56" s="261"/>
      <c r="V56" s="260"/>
      <c r="W56" s="260"/>
      <c r="X56" s="260"/>
      <c r="Y56" s="260"/>
      <c r="Z56" s="260"/>
      <c r="AA56" s="260"/>
      <c r="AB56" s="260"/>
      <c r="AC56" s="260"/>
      <c r="AD56" s="260"/>
      <c r="AE56" s="260"/>
      <c r="AF56" s="260"/>
      <c r="AG56" s="260"/>
      <c r="AH56" s="260"/>
      <c r="AI56" s="260"/>
      <c r="AJ56" s="260"/>
      <c r="AK56" s="260"/>
    </row>
    <row r="57" spans="1:37" ht="36">
      <c r="A57" s="260"/>
      <c r="B57" s="114">
        <f t="shared" si="14"/>
        <v>9</v>
      </c>
      <c r="C57" s="257" t="s">
        <v>156</v>
      </c>
      <c r="D57" s="98" t="s">
        <v>108</v>
      </c>
      <c r="E57" s="235" t="str">
        <f t="shared" si="15"/>
        <v/>
      </c>
      <c r="F57" s="235" t="str">
        <f t="shared" si="16"/>
        <v/>
      </c>
      <c r="G57" s="235"/>
      <c r="H57" s="450"/>
      <c r="I57" s="450"/>
      <c r="J57" s="108"/>
      <c r="K57" s="235" t="str">
        <f t="shared" si="17"/>
        <v/>
      </c>
      <c r="L57" s="235" t="str">
        <f t="shared" si="18"/>
        <v/>
      </c>
      <c r="M57" s="235"/>
      <c r="N57" s="96"/>
      <c r="O57" s="101"/>
      <c r="P57" s="235" t="str">
        <f t="shared" si="19"/>
        <v/>
      </c>
      <c r="Q57" s="235" t="str">
        <f t="shared" si="20"/>
        <v/>
      </c>
      <c r="R57" s="235"/>
      <c r="S57" s="94"/>
      <c r="T57" s="94"/>
      <c r="U57" s="261"/>
      <c r="V57" s="260"/>
      <c r="W57" s="260"/>
      <c r="X57" s="260"/>
      <c r="Y57" s="260"/>
      <c r="Z57" s="260"/>
      <c r="AA57" s="260"/>
      <c r="AB57" s="260"/>
      <c r="AC57" s="260"/>
      <c r="AD57" s="260"/>
      <c r="AE57" s="260"/>
      <c r="AF57" s="260"/>
      <c r="AG57" s="260"/>
      <c r="AH57" s="260"/>
      <c r="AI57" s="260"/>
      <c r="AJ57" s="260"/>
      <c r="AK57" s="260"/>
    </row>
    <row r="58" spans="1:37" ht="60">
      <c r="A58" s="260"/>
      <c r="B58" s="114">
        <f t="shared" si="14"/>
        <v>10</v>
      </c>
      <c r="C58" s="257" t="s">
        <v>156</v>
      </c>
      <c r="D58" s="98" t="s">
        <v>109</v>
      </c>
      <c r="E58" s="235" t="str">
        <f t="shared" si="15"/>
        <v/>
      </c>
      <c r="F58" s="235" t="str">
        <f t="shared" si="16"/>
        <v/>
      </c>
      <c r="G58" s="235"/>
      <c r="H58" s="450"/>
      <c r="I58" s="450"/>
      <c r="J58" s="108"/>
      <c r="K58" s="235" t="str">
        <f t="shared" si="17"/>
        <v/>
      </c>
      <c r="L58" s="235" t="str">
        <f t="shared" si="18"/>
        <v/>
      </c>
      <c r="M58" s="235"/>
      <c r="N58" s="96"/>
      <c r="O58" s="101"/>
      <c r="P58" s="235" t="str">
        <f t="shared" si="19"/>
        <v/>
      </c>
      <c r="Q58" s="235" t="str">
        <f t="shared" si="20"/>
        <v/>
      </c>
      <c r="R58" s="235"/>
      <c r="S58" s="94"/>
      <c r="T58" s="94"/>
      <c r="U58" s="261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60"/>
      <c r="AJ58" s="260"/>
      <c r="AK58" s="260"/>
    </row>
    <row r="59" spans="1:37">
      <c r="A59" s="260"/>
      <c r="B59" s="114">
        <f t="shared" si="14"/>
        <v>11</v>
      </c>
      <c r="C59" s="257" t="s">
        <v>156</v>
      </c>
      <c r="D59" s="98" t="s">
        <v>234</v>
      </c>
      <c r="E59" s="235" t="str">
        <f t="shared" si="15"/>
        <v/>
      </c>
      <c r="F59" s="235" t="str">
        <f t="shared" si="16"/>
        <v/>
      </c>
      <c r="G59" s="235"/>
      <c r="H59" s="450"/>
      <c r="I59" s="450"/>
      <c r="J59" s="108"/>
      <c r="K59" s="235" t="str">
        <f t="shared" si="17"/>
        <v/>
      </c>
      <c r="L59" s="235" t="str">
        <f t="shared" si="18"/>
        <v/>
      </c>
      <c r="M59" s="235"/>
      <c r="N59" s="96"/>
      <c r="O59" s="101"/>
      <c r="P59" s="235" t="str">
        <f t="shared" si="19"/>
        <v/>
      </c>
      <c r="Q59" s="235" t="str">
        <f t="shared" si="20"/>
        <v/>
      </c>
      <c r="R59" s="235"/>
      <c r="S59" s="94"/>
      <c r="T59" s="94"/>
      <c r="U59" s="261"/>
      <c r="V59" s="260"/>
      <c r="W59" s="260"/>
      <c r="X59" s="260"/>
      <c r="Y59" s="260"/>
      <c r="Z59" s="260"/>
      <c r="AA59" s="260"/>
      <c r="AB59" s="260"/>
      <c r="AC59" s="260"/>
      <c r="AD59" s="260"/>
      <c r="AE59" s="260"/>
      <c r="AF59" s="260"/>
      <c r="AG59" s="260"/>
      <c r="AH59" s="260"/>
      <c r="AI59" s="260"/>
      <c r="AJ59" s="260"/>
      <c r="AK59" s="260"/>
    </row>
    <row r="60" spans="1:37" ht="24">
      <c r="A60" s="260"/>
      <c r="B60" s="114">
        <f t="shared" si="14"/>
        <v>12</v>
      </c>
      <c r="C60" s="257" t="s">
        <v>156</v>
      </c>
      <c r="D60" s="98" t="s">
        <v>112</v>
      </c>
      <c r="E60" s="235" t="str">
        <f t="shared" si="15"/>
        <v/>
      </c>
      <c r="F60" s="235" t="str">
        <f t="shared" si="16"/>
        <v/>
      </c>
      <c r="G60" s="235"/>
      <c r="H60" s="450"/>
      <c r="I60" s="450"/>
      <c r="J60" s="108"/>
      <c r="K60" s="235" t="str">
        <f t="shared" si="17"/>
        <v/>
      </c>
      <c r="L60" s="235" t="str">
        <f t="shared" si="18"/>
        <v/>
      </c>
      <c r="M60" s="235"/>
      <c r="N60" s="96"/>
      <c r="O60" s="101"/>
      <c r="P60" s="235" t="str">
        <f t="shared" si="19"/>
        <v/>
      </c>
      <c r="Q60" s="235" t="str">
        <f t="shared" si="20"/>
        <v/>
      </c>
      <c r="R60" s="235"/>
      <c r="S60" s="94"/>
      <c r="T60" s="94"/>
      <c r="U60" s="261"/>
      <c r="V60" s="260"/>
      <c r="W60" s="260"/>
      <c r="X60" s="260"/>
      <c r="Y60" s="260"/>
      <c r="Z60" s="260"/>
      <c r="AA60" s="260"/>
      <c r="AB60" s="260"/>
      <c r="AC60" s="260"/>
      <c r="AD60" s="260"/>
      <c r="AE60" s="260"/>
      <c r="AF60" s="260"/>
      <c r="AG60" s="260"/>
      <c r="AH60" s="260"/>
      <c r="AI60" s="260"/>
      <c r="AJ60" s="260"/>
      <c r="AK60" s="260"/>
    </row>
    <row r="61" spans="1:37" ht="36">
      <c r="A61" s="260"/>
      <c r="B61" s="114">
        <f t="shared" si="14"/>
        <v>13</v>
      </c>
      <c r="C61" s="257" t="s">
        <v>156</v>
      </c>
      <c r="D61" s="98" t="s">
        <v>111</v>
      </c>
      <c r="E61" s="235" t="str">
        <f t="shared" si="15"/>
        <v/>
      </c>
      <c r="F61" s="235" t="str">
        <f t="shared" si="16"/>
        <v/>
      </c>
      <c r="G61" s="235"/>
      <c r="H61" s="450"/>
      <c r="I61" s="450"/>
      <c r="J61" s="108"/>
      <c r="K61" s="235" t="str">
        <f t="shared" si="17"/>
        <v/>
      </c>
      <c r="L61" s="235" t="str">
        <f t="shared" si="18"/>
        <v/>
      </c>
      <c r="M61" s="235"/>
      <c r="N61" s="96"/>
      <c r="O61" s="101"/>
      <c r="P61" s="235" t="str">
        <f t="shared" si="19"/>
        <v/>
      </c>
      <c r="Q61" s="235" t="str">
        <f t="shared" si="20"/>
        <v/>
      </c>
      <c r="R61" s="235"/>
      <c r="S61" s="94"/>
      <c r="T61" s="94"/>
      <c r="U61" s="261"/>
      <c r="V61" s="260"/>
      <c r="W61" s="260"/>
      <c r="X61" s="260"/>
      <c r="Y61" s="260"/>
      <c r="Z61" s="260"/>
      <c r="AA61" s="260"/>
      <c r="AB61" s="260"/>
      <c r="AC61" s="260"/>
      <c r="AD61" s="260"/>
      <c r="AE61" s="260"/>
      <c r="AF61" s="260"/>
      <c r="AG61" s="260"/>
      <c r="AH61" s="260"/>
      <c r="AI61" s="260"/>
      <c r="AJ61" s="260"/>
      <c r="AK61" s="260"/>
    </row>
    <row r="62" spans="1:37" ht="48.75" thickBot="1">
      <c r="A62" s="260"/>
      <c r="B62" s="114">
        <f t="shared" si="14"/>
        <v>14</v>
      </c>
      <c r="C62" s="257" t="s">
        <v>156</v>
      </c>
      <c r="D62" s="98" t="s">
        <v>110</v>
      </c>
      <c r="E62" s="235" t="str">
        <f t="shared" si="15"/>
        <v/>
      </c>
      <c r="F62" s="235" t="str">
        <f t="shared" si="16"/>
        <v/>
      </c>
      <c r="G62" s="235"/>
      <c r="H62" s="450"/>
      <c r="I62" s="450"/>
      <c r="J62" s="108"/>
      <c r="K62" s="235" t="str">
        <f t="shared" si="17"/>
        <v/>
      </c>
      <c r="L62" s="235" t="str">
        <f t="shared" si="18"/>
        <v/>
      </c>
      <c r="M62" s="235"/>
      <c r="N62" s="96"/>
      <c r="O62" s="208"/>
      <c r="P62" s="235" t="str">
        <f t="shared" si="19"/>
        <v/>
      </c>
      <c r="Q62" s="235" t="str">
        <f t="shared" si="20"/>
        <v/>
      </c>
      <c r="R62" s="235"/>
      <c r="S62" s="94"/>
      <c r="T62" s="94"/>
      <c r="U62" s="261"/>
      <c r="V62" s="260"/>
      <c r="W62" s="260"/>
      <c r="X62" s="260"/>
      <c r="Y62" s="260"/>
      <c r="Z62" s="260"/>
      <c r="AA62" s="260"/>
      <c r="AB62" s="260"/>
      <c r="AC62" s="260"/>
      <c r="AD62" s="260"/>
      <c r="AE62" s="260"/>
      <c r="AF62" s="260"/>
      <c r="AG62" s="260"/>
      <c r="AH62" s="260"/>
      <c r="AI62" s="260"/>
      <c r="AJ62" s="260"/>
      <c r="AK62" s="260"/>
    </row>
  </sheetData>
  <mergeCells count="72"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  <mergeCell ref="B2:T2"/>
    <mergeCell ref="O4:R4"/>
    <mergeCell ref="C5:C6"/>
    <mergeCell ref="D5:D6"/>
    <mergeCell ref="O6:R6"/>
    <mergeCell ref="B14:D14"/>
    <mergeCell ref="C15:J15"/>
    <mergeCell ref="H16:I16"/>
    <mergeCell ref="H17:I17"/>
    <mergeCell ref="H18:I18"/>
    <mergeCell ref="N12:N13"/>
    <mergeCell ref="O12:O13"/>
    <mergeCell ref="H19:I19"/>
    <mergeCell ref="H20:I20"/>
    <mergeCell ref="H21:I21"/>
    <mergeCell ref="H22:I22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0:I50"/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CheckList</vt:lpstr>
      <vt:lpstr>Atención de Incidencias - DD</vt:lpstr>
      <vt:lpstr>Auditoria_Configuracion_Calidad</vt:lpstr>
      <vt:lpstr>Tablas</vt:lpstr>
      <vt:lpstr>TipoProy</vt:lpstr>
      <vt:lpstr>Tipos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Julio César Leonardo Paredes</cp:lastModifiedBy>
  <cp:lastPrinted>2008-05-07T23:44:06Z</cp:lastPrinted>
  <dcterms:created xsi:type="dcterms:W3CDTF">1999-09-29T20:05:53Z</dcterms:created>
  <dcterms:modified xsi:type="dcterms:W3CDTF">2015-10-20T06:25:17Z</dcterms:modified>
</cp:coreProperties>
</file>