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leonardo\Documents\GitHub\UTP-GPS-ALARM\Area_de_Proceso-_PPQA\CHKQA\"/>
    </mc:Choice>
  </mc:AlternateContent>
  <bookViews>
    <workbookView xWindow="0" yWindow="1800" windowWidth="20490" windowHeight="7650" tabRatio="734" activeTab="8"/>
  </bookViews>
  <sheets>
    <sheet name="Historial de Revisiones" sheetId="18" r:id="rId1"/>
    <sheet name="Instructivo" sheetId="16" r:id="rId2"/>
    <sheet name="Inicio" sheetId="13" state="hidden" r:id="rId3"/>
    <sheet name="Seguimiento" sheetId="14" state="hidden" r:id="rId4"/>
    <sheet name="Cierre" sheetId="21" state="hidden" r:id="rId5"/>
    <sheet name="Configuraciones Tipo o Nuevas" sheetId="20" state="hidden" r:id="rId6"/>
    <sheet name="Desarrollos Departamentales" sheetId="25" state="hidden" r:id="rId7"/>
    <sheet name="CheckList Auditoría QA" sheetId="26" r:id="rId8"/>
    <sheet name="CheckList Auditoría CM" sheetId="30" r:id="rId9"/>
    <sheet name="Tablas" sheetId="22" r:id="rId10"/>
    <sheet name="Atención de Incidencias - DD" sheetId="28" state="hidden" r:id="rId11"/>
    <sheet name="Auditoria_Configuracion_Calidad" sheetId="17" state="hidden" r:id="rId12"/>
  </sheets>
  <externalReferences>
    <externalReference r:id="rId13"/>
    <externalReference r:id="rId14"/>
  </externalReferences>
  <definedNames>
    <definedName name="_xlnm._FilterDatabase" localSheetId="4" hidden="1">Cierre!$B$12:$U$17</definedName>
    <definedName name="_xlnm._FilterDatabase" localSheetId="5" hidden="1">'Configuraciones Tipo o Nuevas'!$B$2:$T$47</definedName>
    <definedName name="_xlnm._FilterDatabase" localSheetId="2" hidden="1">Inicio!$B$9:$R$61</definedName>
    <definedName name="_xlnm._FilterDatabase" localSheetId="3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Tablas!$C$3:$C$8</definedName>
    <definedName name="Tipos">Tablas!$A$3:$A$4</definedName>
    <definedName name="TiposCausa" localSheetId="5">[1]Instructivo!$B$38:$B$46</definedName>
    <definedName name="TiposCausa" localSheetId="0">[2]Instructivo!$B$38:$B$46</definedName>
    <definedName name="TipoServicio" localSheetId="0">#REF!</definedName>
  </definedNames>
  <calcPr calcId="152511"/>
</workbook>
</file>

<file path=xl/calcChain.xml><?xml version="1.0" encoding="utf-8"?>
<calcChain xmlns="http://schemas.openxmlformats.org/spreadsheetml/2006/main">
  <c r="I15" i="26" l="1"/>
  <c r="L15" i="26"/>
  <c r="B149" i="26"/>
  <c r="B150" i="26" s="1"/>
  <c r="B151" i="26" s="1"/>
  <c r="B152" i="26" s="1"/>
  <c r="B148" i="30"/>
  <c r="B149" i="30" s="1"/>
  <c r="B150" i="30" s="1"/>
  <c r="B151" i="30" s="1"/>
  <c r="F15" i="26" l="1"/>
  <c r="L15" i="30"/>
  <c r="I15" i="30"/>
  <c r="F15" i="30"/>
  <c r="B247" i="30" l="1"/>
  <c r="B248" i="30" s="1"/>
  <c r="B249" i="30" s="1"/>
  <c r="B250" i="30" s="1"/>
  <c r="B241" i="30"/>
  <c r="B242" i="30" s="1"/>
  <c r="B243" i="30" s="1"/>
  <c r="B244" i="30" s="1"/>
  <c r="B235" i="30"/>
  <c r="B236" i="30" s="1"/>
  <c r="B237" i="30" s="1"/>
  <c r="B238" i="30" s="1"/>
  <c r="B229" i="30"/>
  <c r="B230" i="30" s="1"/>
  <c r="B231" i="30" s="1"/>
  <c r="B232" i="30" s="1"/>
  <c r="B222" i="30"/>
  <c r="B223" i="30" s="1"/>
  <c r="B224" i="30" s="1"/>
  <c r="B225" i="30" s="1"/>
  <c r="B216" i="30"/>
  <c r="B217" i="30" s="1"/>
  <c r="B218" i="30" s="1"/>
  <c r="B219" i="30" s="1"/>
  <c r="B210" i="30"/>
  <c r="B211" i="30" s="1"/>
  <c r="B212" i="30" s="1"/>
  <c r="B213" i="30" s="1"/>
  <c r="B204" i="30"/>
  <c r="B205" i="30" s="1"/>
  <c r="B206" i="30" s="1"/>
  <c r="B207" i="30" s="1"/>
  <c r="B198" i="30"/>
  <c r="B199" i="30" s="1"/>
  <c r="B200" i="30" s="1"/>
  <c r="B201" i="30" s="1"/>
  <c r="B192" i="30"/>
  <c r="B193" i="30" s="1"/>
  <c r="B194" i="30" s="1"/>
  <c r="B195" i="30" s="1"/>
  <c r="B185" i="30"/>
  <c r="B186" i="30" s="1"/>
  <c r="B187" i="30" s="1"/>
  <c r="B188" i="30" s="1"/>
  <c r="B179" i="30"/>
  <c r="B180" i="30" s="1"/>
  <c r="B181" i="30" s="1"/>
  <c r="B182" i="30" s="1"/>
  <c r="B173" i="30"/>
  <c r="B174" i="30" s="1"/>
  <c r="B175" i="30" s="1"/>
  <c r="B176" i="30" s="1"/>
  <c r="B166" i="30"/>
  <c r="B167" i="30" s="1"/>
  <c r="B168" i="30" s="1"/>
  <c r="B169" i="30" s="1"/>
  <c r="B160" i="30"/>
  <c r="B161" i="30" s="1"/>
  <c r="B162" i="30" s="1"/>
  <c r="B163" i="30" s="1"/>
  <c r="B154" i="30"/>
  <c r="B155" i="30" s="1"/>
  <c r="B156" i="30" s="1"/>
  <c r="B157" i="30" s="1"/>
  <c r="B142" i="30"/>
  <c r="B143" i="30" s="1"/>
  <c r="B144" i="30" s="1"/>
  <c r="B145" i="30" s="1"/>
  <c r="B136" i="30"/>
  <c r="B137" i="30" s="1"/>
  <c r="B138" i="30" s="1"/>
  <c r="B139" i="30" s="1"/>
  <c r="B129" i="30"/>
  <c r="B130" i="30" s="1"/>
  <c r="B131" i="30" s="1"/>
  <c r="B132" i="30" s="1"/>
  <c r="B123" i="30"/>
  <c r="B124" i="30" s="1"/>
  <c r="B125" i="30" s="1"/>
  <c r="B126" i="30" s="1"/>
  <c r="B117" i="30"/>
  <c r="B118" i="30" s="1"/>
  <c r="B119" i="30" s="1"/>
  <c r="B120" i="30" s="1"/>
  <c r="B111" i="30"/>
  <c r="B112" i="30" s="1"/>
  <c r="B113" i="30" s="1"/>
  <c r="B114" i="30" s="1"/>
  <c r="B105" i="30"/>
  <c r="B106" i="30" s="1"/>
  <c r="B107" i="30" s="1"/>
  <c r="B108" i="30" s="1"/>
  <c r="B99" i="30"/>
  <c r="B100" i="30" s="1"/>
  <c r="B101" i="30" s="1"/>
  <c r="B102" i="30" s="1"/>
  <c r="B93" i="30"/>
  <c r="B94" i="30" s="1"/>
  <c r="B95" i="30" s="1"/>
  <c r="B96" i="30" s="1"/>
  <c r="B87" i="30"/>
  <c r="B88" i="30" s="1"/>
  <c r="B89" i="30" s="1"/>
  <c r="B90" i="30" s="1"/>
  <c r="B81" i="30"/>
  <c r="B82" i="30" s="1"/>
  <c r="B83" i="30" s="1"/>
  <c r="B84" i="30" s="1"/>
  <c r="B75" i="30"/>
  <c r="B76" i="30" s="1"/>
  <c r="B77" i="30" s="1"/>
  <c r="B78" i="30" s="1"/>
  <c r="B69" i="30"/>
  <c r="B70" i="30" s="1"/>
  <c r="B71" i="30" s="1"/>
  <c r="B72" i="30" s="1"/>
  <c r="B63" i="30"/>
  <c r="B64" i="30" s="1"/>
  <c r="B65" i="30" s="1"/>
  <c r="B66" i="30" s="1"/>
  <c r="B56" i="30"/>
  <c r="B57" i="30" s="1"/>
  <c r="B58" i="30" s="1"/>
  <c r="B59" i="30" s="1"/>
  <c r="B50" i="30"/>
  <c r="B51" i="30" s="1"/>
  <c r="B52" i="30" s="1"/>
  <c r="B53" i="30" s="1"/>
  <c r="B44" i="30"/>
  <c r="B45" i="30" s="1"/>
  <c r="B46" i="30" s="1"/>
  <c r="B47" i="30" s="1"/>
  <c r="B38" i="30"/>
  <c r="B39" i="30" s="1"/>
  <c r="B40" i="30" s="1"/>
  <c r="B41" i="30" s="1"/>
  <c r="B32" i="30"/>
  <c r="B33" i="30" s="1"/>
  <c r="B34" i="30" s="1"/>
  <c r="B35" i="30" s="1"/>
  <c r="B26" i="30"/>
  <c r="B27" i="30" s="1"/>
  <c r="B28" i="30" s="1"/>
  <c r="B29" i="30" s="1"/>
  <c r="B20" i="30"/>
  <c r="B21" i="30" s="1"/>
  <c r="B22" i="30" s="1"/>
  <c r="B23" i="30" s="1"/>
  <c r="J11" i="30"/>
  <c r="J9" i="30"/>
  <c r="J7" i="30"/>
  <c r="B246" i="26" l="1"/>
  <c r="B247" i="26" s="1"/>
  <c r="B248" i="26" s="1"/>
  <c r="B249" i="26" s="1"/>
  <c r="B240" i="26"/>
  <c r="B241" i="26" s="1"/>
  <c r="B242" i="26" s="1"/>
  <c r="B243" i="26" s="1"/>
  <c r="B234" i="26"/>
  <c r="B235" i="26" s="1"/>
  <c r="B236" i="26" s="1"/>
  <c r="B237" i="26" s="1"/>
  <c r="B228" i="26"/>
  <c r="B229" i="26" s="1"/>
  <c r="B230" i="26" s="1"/>
  <c r="B231" i="26" s="1"/>
  <c r="B221" i="26"/>
  <c r="B222" i="26" s="1"/>
  <c r="B223" i="26" s="1"/>
  <c r="B224" i="26" s="1"/>
  <c r="B215" i="26"/>
  <c r="B216" i="26" s="1"/>
  <c r="B217" i="26" s="1"/>
  <c r="B218" i="26" s="1"/>
  <c r="B209" i="26"/>
  <c r="B210" i="26" s="1"/>
  <c r="B211" i="26" s="1"/>
  <c r="B212" i="26" s="1"/>
  <c r="B203" i="26"/>
  <c r="B204" i="26" s="1"/>
  <c r="B205" i="26" s="1"/>
  <c r="B206" i="26" s="1"/>
  <c r="B197" i="26"/>
  <c r="B198" i="26" s="1"/>
  <c r="B199" i="26" s="1"/>
  <c r="B200" i="26" s="1"/>
  <c r="B194" i="26"/>
  <c r="B187" i="26"/>
  <c r="B188" i="26" s="1"/>
  <c r="B189" i="26" s="1"/>
  <c r="B190" i="26" s="1"/>
  <c r="B181" i="26"/>
  <c r="B182" i="26" s="1"/>
  <c r="B183" i="26" s="1"/>
  <c r="B184" i="26" s="1"/>
  <c r="B174" i="26"/>
  <c r="B175" i="26" s="1"/>
  <c r="B176" i="26" s="1"/>
  <c r="B177" i="26" s="1"/>
  <c r="B178" i="26" s="1"/>
  <c r="B167" i="26"/>
  <c r="B168" i="26" s="1"/>
  <c r="B169" i="26" s="1"/>
  <c r="B170" i="26" s="1"/>
  <c r="B161" i="26"/>
  <c r="B162" i="26" s="1"/>
  <c r="B163" i="26" s="1"/>
  <c r="B164" i="26" s="1"/>
  <c r="B155" i="26"/>
  <c r="B156" i="26" s="1"/>
  <c r="B157" i="26" s="1"/>
  <c r="B158" i="26" s="1"/>
  <c r="B142" i="26"/>
  <c r="B143" i="26" s="1"/>
  <c r="B144" i="26" s="1"/>
  <c r="B145" i="26" s="1"/>
  <c r="B146" i="26" s="1"/>
  <c r="B136" i="26"/>
  <c r="B137" i="26" s="1"/>
  <c r="B138" i="26" s="1"/>
  <c r="B139" i="26" s="1"/>
  <c r="B129" i="26"/>
  <c r="B130" i="26" s="1"/>
  <c r="B131" i="26" s="1"/>
  <c r="B132" i="26" s="1"/>
  <c r="B123" i="26"/>
  <c r="B124" i="26" s="1"/>
  <c r="B125" i="26" s="1"/>
  <c r="B126" i="26" s="1"/>
  <c r="B117" i="26"/>
  <c r="B118" i="26" s="1"/>
  <c r="B119" i="26" s="1"/>
  <c r="B120" i="26" s="1"/>
  <c r="B111" i="26"/>
  <c r="B112" i="26" s="1"/>
  <c r="B113" i="26" s="1"/>
  <c r="B114" i="26" s="1"/>
  <c r="B105" i="26"/>
  <c r="B106" i="26" s="1"/>
  <c r="B107" i="26" s="1"/>
  <c r="B108" i="26" s="1"/>
  <c r="B100" i="26"/>
  <c r="B101" i="26" s="1"/>
  <c r="B102" i="26" s="1"/>
  <c r="B95" i="26"/>
  <c r="B96" i="26" s="1"/>
  <c r="B97" i="26" s="1"/>
  <c r="B90" i="26"/>
  <c r="B91" i="26" s="1"/>
  <c r="B92" i="26" s="1"/>
  <c r="B84" i="26"/>
  <c r="B85" i="26" s="1"/>
  <c r="B86" i="26" s="1"/>
  <c r="B87" i="26" s="1"/>
  <c r="B78" i="26"/>
  <c r="B79" i="26" s="1"/>
  <c r="B80" i="26" s="1"/>
  <c r="B81" i="26" s="1"/>
  <c r="B71" i="26"/>
  <c r="B72" i="26" s="1"/>
  <c r="B73" i="26" s="1"/>
  <c r="B74" i="26" s="1"/>
  <c r="B75" i="26" s="1"/>
  <c r="B64" i="26"/>
  <c r="B65" i="26" s="1"/>
  <c r="B66" i="26" s="1"/>
  <c r="B67" i="26" s="1"/>
  <c r="B68" i="26" s="1"/>
  <c r="B46" i="26"/>
  <c r="B47" i="26" s="1"/>
  <c r="B48" i="26" s="1"/>
  <c r="B49" i="26" s="1"/>
  <c r="B50" i="26" s="1"/>
  <c r="B34" i="26"/>
  <c r="B35" i="26" s="1"/>
  <c r="B36" i="26" s="1"/>
  <c r="B39" i="26"/>
  <c r="B40" i="26" s="1"/>
  <c r="B41" i="26" s="1"/>
  <c r="B42" i="26" s="1"/>
  <c r="B43" i="26" s="1"/>
  <c r="B27" i="26"/>
  <c r="B28" i="26" s="1"/>
  <c r="B29" i="26" s="1"/>
  <c r="B30" i="26" s="1"/>
  <c r="B31" i="26" s="1"/>
  <c r="B20" i="26"/>
  <c r="B21" i="26" s="1"/>
  <c r="B22" i="26" s="1"/>
  <c r="B23" i="26" s="1"/>
  <c r="B24" i="26" s="1"/>
  <c r="B58" i="26" l="1"/>
  <c r="B59" i="26" s="1"/>
  <c r="B60" i="26" s="1"/>
  <c r="B53" i="26"/>
  <c r="B54" i="26" s="1"/>
  <c r="B55" i="26" s="1"/>
  <c r="J11" i="26"/>
  <c r="J9" i="26"/>
  <c r="J7" i="26"/>
  <c r="P52" i="28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G10" i="25" s="1"/>
  <c r="E18" i="25"/>
  <c r="E17" i="25"/>
  <c r="F17" i="25"/>
  <c r="F16" i="25"/>
  <c r="E16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G10" i="20" s="1"/>
  <c r="E16" i="20"/>
  <c r="Q17" i="21"/>
  <c r="R17" i="21"/>
  <c r="R16" i="21"/>
  <c r="Q16" i="21"/>
  <c r="K17" i="21"/>
  <c r="L17" i="21"/>
  <c r="L16" i="21"/>
  <c r="M10" i="21" s="1"/>
  <c r="J6" i="17" s="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P15" i="14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L10" i="14" s="1"/>
  <c r="I6" i="17" s="1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F15" i="14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Q10" i="13" s="1"/>
  <c r="H8" i="17" s="1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J17" i="13"/>
  <c r="K17" i="13"/>
  <c r="K16" i="13"/>
  <c r="J16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E20" i="13"/>
  <c r="F20" i="13"/>
  <c r="E21" i="13"/>
  <c r="F21" i="13"/>
  <c r="E22" i="13"/>
  <c r="F22" i="13"/>
  <c r="F18" i="13"/>
  <c r="E18" i="13"/>
  <c r="E17" i="13"/>
  <c r="F17" i="13"/>
  <c r="E16" i="13"/>
  <c r="F16" i="13"/>
  <c r="Q10" i="14"/>
  <c r="I8" i="17" s="1"/>
  <c r="R16" i="25"/>
  <c r="Q16" i="25"/>
  <c r="R17" i="25"/>
  <c r="Q17" i="25"/>
  <c r="R31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L17" i="25"/>
  <c r="K17" i="25"/>
  <c r="L31" i="25"/>
  <c r="K31" i="25"/>
  <c r="L32" i="25"/>
  <c r="K32" i="25"/>
  <c r="L42" i="25"/>
  <c r="K42" i="25"/>
  <c r="L43" i="25"/>
  <c r="K43" i="25"/>
  <c r="L56" i="25"/>
  <c r="K56" i="25"/>
  <c r="L57" i="25"/>
  <c r="K57" i="25"/>
  <c r="D6" i="14"/>
  <c r="B50" i="28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Q50" i="28"/>
  <c r="P50" i="28"/>
  <c r="L50" i="28"/>
  <c r="K50" i="28"/>
  <c r="F50" i="28"/>
  <c r="E50" i="28"/>
  <c r="Q49" i="28"/>
  <c r="P49" i="28"/>
  <c r="L49" i="28"/>
  <c r="K49" i="28"/>
  <c r="F49" i="28"/>
  <c r="E49" i="28"/>
  <c r="B33" i="28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B17" i="28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Q16" i="28"/>
  <c r="R10" i="28"/>
  <c r="P16" i="28"/>
  <c r="L16" i="28"/>
  <c r="K16" i="28"/>
  <c r="F16" i="28"/>
  <c r="E16" i="28"/>
  <c r="D8" i="28"/>
  <c r="D7" i="28"/>
  <c r="D5" i="28"/>
  <c r="D4" i="28"/>
  <c r="M6" i="17"/>
  <c r="M8" i="17"/>
  <c r="B57" i="25"/>
  <c r="B58" i="25"/>
  <c r="B59" i="25" s="1"/>
  <c r="B60" i="25" s="1"/>
  <c r="B61" i="25" s="1"/>
  <c r="B62" i="25" s="1"/>
  <c r="B63" i="25" s="1"/>
  <c r="B64" i="25" s="1"/>
  <c r="B65" i="25" s="1"/>
  <c r="B66" i="25" s="1"/>
  <c r="B67" i="25" s="1"/>
  <c r="B43" i="25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32" i="25"/>
  <c r="B33" i="25" s="1"/>
  <c r="B34" i="25" s="1"/>
  <c r="B35" i="25" s="1"/>
  <c r="B36" i="25" s="1"/>
  <c r="B37" i="25" s="1"/>
  <c r="B38" i="25" s="1"/>
  <c r="B39" i="25" s="1"/>
  <c r="B40" i="25" s="1"/>
  <c r="D8" i="25"/>
  <c r="D7" i="25"/>
  <c r="D5" i="25"/>
  <c r="D4" i="25"/>
  <c r="B34" i="20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S10" i="21"/>
  <c r="J8" i="17" s="1"/>
  <c r="R10" i="20"/>
  <c r="G10" i="21"/>
  <c r="J4" i="17"/>
  <c r="B17" i="13"/>
  <c r="B18" i="13" s="1"/>
  <c r="B19" i="13" s="1"/>
  <c r="B20" i="13" s="1"/>
  <c r="B21" i="13" s="1"/>
  <c r="B22" i="13" s="1"/>
  <c r="B46" i="14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M4" i="17"/>
  <c r="M10" i="20" l="1"/>
  <c r="S10" i="25"/>
  <c r="G10" i="13"/>
  <c r="H4" i="17" s="1"/>
  <c r="F4" i="17" s="1"/>
  <c r="G10" i="14"/>
  <c r="I4" i="17" s="1"/>
  <c r="G10" i="28"/>
  <c r="M10" i="25"/>
  <c r="M10" i="28"/>
  <c r="L10" i="13"/>
  <c r="H6" i="17" s="1"/>
  <c r="F6" i="17" s="1"/>
  <c r="F8" i="17"/>
</calcChain>
</file>

<file path=xl/sharedStrings.xml><?xml version="1.0" encoding="utf-8"?>
<sst xmlns="http://schemas.openxmlformats.org/spreadsheetml/2006/main" count="4399" uniqueCount="479">
  <si>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</si>
  <si>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</si>
  <si>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Nombre del Proyecto:</t>
  </si>
  <si>
    <t>¿Se ha discutido el cronograma con los integrantes del  equipo de proyecto?</t>
  </si>
  <si>
    <t>¿En el Alcance del Proyecto está descrito claramente?</t>
  </si>
  <si>
    <t>¿En el Alcance del Proyecto se ha descrito lo que está dentro del alcance?</t>
  </si>
  <si>
    <t>¿En el Alcance del Proyecto se ha descrito lo que está fuera del alcance?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</si>
  <si>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</si>
  <si>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fases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</si>
  <si>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</si>
  <si>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</si>
  <si>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</si>
  <si>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</si>
  <si>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</si>
  <si>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</si>
  <si>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Cierre, se tiene programada la actividad Acta de Aceptación y Cierre?</t>
  </si>
  <si>
    <t>¿En el Alcance del Proyecto se ha descrito claramente la descripción de procesos del negocio?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</si>
  <si>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</si>
  <si>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</si>
  <si>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</si>
  <si>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¿Se ha descrito en la sección estrategia de ejecución del proyecto; las etapas del proyecto?</t>
  </si>
  <si>
    <t>¿En el Alcance del Proyecto se ha descrito la estructura detallada del trabajo (WBS - Entregables de Gestión)?</t>
  </si>
  <si>
    <t>¿Se ha descrito en la sección estrategia de ejecución del proyecto; la matriz de entregables de ingeniería?</t>
  </si>
  <si>
    <t>¿El Plan contiene un capitulo denominado Alcance de la Propuesta?</t>
  </si>
  <si>
    <t>¿En el presente plan se han identificado a los involucrados por parte del incliente ?</t>
  </si>
  <si>
    <t>¿El Plan contiene la Información del Proyecto (Proyecto, Cliente, Tiempo y líder de la Propuesta)?</t>
  </si>
  <si>
    <t>Esta incluido en el cronograma la recvisión de la documentos de referencia (Fichas de datos y documentos adjuntos a la misma, Reuniones preliminares) ?</t>
  </si>
  <si>
    <t>¿En el proceso de Ingeniería; Esta incluido actividades para elaborar la lista maestra de requerimientos?</t>
  </si>
  <si>
    <t>¿Se han incluido actividades de QA?</t>
  </si>
  <si>
    <t>¿Se han incluido actividades de gestión de la configuración?</t>
  </si>
  <si>
    <t>¿Se han incluido actividades de Revisión de pares?</t>
  </si>
  <si>
    <t>Se ha definido la actividad reuniones con el Cliente?</t>
  </si>
  <si>
    <t>¿En la sección Factores claves de exito del Proyecto; se indican los  riesgos del proyecto, estrategia de respuesta y responsables del riesgo?</t>
  </si>
  <si>
    <t>¿En la sección Equipo de Trabajo; Se muestra el organigrama, roles y funciones del cliente y roles y funciones de GMD?</t>
  </si>
  <si>
    <t>¿El Alcance del Proyecto está claramente descrito?</t>
  </si>
  <si>
    <t>¿Se ha descrito en la sección entregables; la matriz de entregables del proyecto?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</si>
  <si>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</si>
  <si>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</si>
  <si>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</si>
  <si>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¿En el Alcance del Proyecto se ha descrito claramente identificado los procesos del negocio involucrados (MRPL)?</t>
  </si>
  <si>
    <t>¿En la sección Cronograma; se muestra las actividades del proyecto?</t>
  </si>
  <si>
    <t>¿Los beneficios del proyecto están descritos claramente?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</si>
  <si>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</si>
  <si>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</si>
  <si>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</si>
  <si>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</si>
  <si>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</si>
  <si>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Instructivo</t>
  </si>
  <si>
    <t>Esta hoja</t>
  </si>
  <si>
    <t>Cabecera</t>
  </si>
  <si>
    <t>Detalle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</si>
  <si>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</si>
  <si>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</si>
  <si>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</si>
  <si>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</si>
  <si>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</si>
  <si>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CHECK LIST DE ASEGURAMIENTO DE CALIDAD - ATENCIÓN DE INCIDENCIAS - DD</t>
  </si>
  <si>
    <t>Fecha de Revisión:</t>
  </si>
  <si>
    <t>dd/mm/aaaa</t>
  </si>
  <si>
    <t>1era Revisión</t>
  </si>
  <si>
    <t>2da. Revisión</t>
  </si>
  <si>
    <t>3ra. Revisión</t>
  </si>
  <si>
    <t>[Nombre]</t>
  </si>
  <si>
    <t>HISTORIAL DE LAS REVISIONES</t>
  </si>
  <si>
    <t>Item</t>
  </si>
  <si>
    <t>Versión</t>
  </si>
  <si>
    <t>Autor</t>
  </si>
  <si>
    <t>Estado</t>
  </si>
  <si>
    <t>Responsable de Revisión y/o Aprobación</t>
  </si>
  <si>
    <t>Documentar una revisión de aseguramiento de calidad a un proyecto interno</t>
  </si>
  <si>
    <t>Sssss</t>
  </si>
  <si>
    <t>Nombre</t>
  </si>
  <si>
    <t>Revisores</t>
  </si>
  <si>
    <t>Nombre(s) de la(s) persona(s) que ha(n) realizado la verificación del documento</t>
  </si>
  <si>
    <t>Tipo de revisión</t>
  </si>
  <si>
    <t>Nombre del Proyecto</t>
  </si>
  <si>
    <t>1era, 2da y 3ra Revisión</t>
  </si>
  <si>
    <t>Referencia la cantidad de veces que el Artefacto ha sido revisado</t>
  </si>
  <si>
    <t>Fecha de Revisión</t>
  </si>
  <si>
    <t>Indica la fecha en la que se ha realizado la revisión del documento, según el número de revisión realizada</t>
  </si>
  <si>
    <t>Breve descripción de la primera revisión realizada</t>
  </si>
  <si>
    <t>Breve descripción de la segunda revisión realizada</t>
  </si>
  <si>
    <t>Breve descripción de la tercera revisión realizada</t>
  </si>
  <si>
    <t>Referencia si se esta realizado la 1ra Rev (con Si, No o No Aplica)</t>
  </si>
  <si>
    <t>Referencia si se esta realizado la 2da Rev (con Si, No o No Aplica)</t>
  </si>
  <si>
    <t>Referencia si se esta realizado la 3ra Rev (con Si, No o No Aplica)</t>
  </si>
  <si>
    <t>Referencia la fecha en la que ha sido realizada la observación</t>
  </si>
  <si>
    <t>¿El item cumple con el estandar de nomenclatura y esta almacenado el el directorio correspondiente?</t>
  </si>
  <si>
    <t>Nro</t>
  </si>
  <si>
    <t>Descripcion</t>
  </si>
  <si>
    <t>Indicadores de Gestion de Configuracion</t>
  </si>
  <si>
    <t>Codigo de Auditoria de GC</t>
  </si>
  <si>
    <t xml:space="preserve">El historial de revisiones de documento esta correctamente llenado?  </t>
  </si>
  <si>
    <t>[Nombres]</t>
  </si>
  <si>
    <t>Revisores: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</si>
  <si>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</si>
  <si>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</si>
  <si>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</si>
  <si>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 xml:space="preserve">FASE: CIERRE </t>
  </si>
  <si>
    <t>¿Se ha considerado los tiempos necesarios para las actividades de Configuración y QA?</t>
  </si>
  <si>
    <t>¿En el presente plan se ha presentado el Cronograma del Plan de la Propuesta?</t>
  </si>
  <si>
    <t>¿El item cumple con el estandar de nomenclatura y está almacenado en el directorio correspondiente?</t>
  </si>
  <si>
    <t xml:space="preserve">El historial de revisiones de documento está correctamente llenado?  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</si>
  <si>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</si>
  <si>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</si>
  <si>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</si>
  <si>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</si>
  <si>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</si>
  <si>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</si>
  <si>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</si>
  <si>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</si>
  <si>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</si>
  <si>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t>Check list de aseguramiento de calidad</t>
  </si>
  <si>
    <t>Se ha definido actividades para el levantamiento de información?</t>
  </si>
  <si>
    <t>Se ha definido actividades para elaborar la lista maestra de requerimientos?</t>
  </si>
  <si>
    <t>¿En el proceso de Ingeniería; Esta incluido la revisión de la documentación de procesos ? (opcional)</t>
  </si>
  <si>
    <t>¿Se ha definido actividades para la elaboración del Plan de PROPUESTA?</t>
  </si>
  <si>
    <t>¿La introducción contiene el Propósito del Plan / Términos y Definiciones / Referencias?</t>
  </si>
  <si>
    <t>¿Los objetivos contienen a el objetivo general y los objetivos específicos?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</si>
  <si>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</si>
  <si>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</si>
  <si>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</si>
  <si>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</si>
  <si>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</si>
  <si>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</si>
  <si>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</si>
  <si>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Fecha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</si>
  <si>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</si>
  <si>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</si>
  <si>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</si>
  <si>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</si>
  <si>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</si>
  <si>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</si>
  <si>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¿Los tiempos estipulados en el cronograma son los que figuran en el Plan de Propuesta?</t>
  </si>
  <si>
    <t>Descripción</t>
  </si>
  <si>
    <t>Color</t>
  </si>
  <si>
    <t>¿Se realizó la auditoria de gestión de la configuración al Cronograma de Elaboración de Propuesta de Proyecto?</t>
  </si>
  <si>
    <t>Obs.</t>
  </si>
  <si>
    <t>1ra. Rev.</t>
  </si>
  <si>
    <t>2da Rev.</t>
  </si>
  <si>
    <t>3era Rev.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</si>
  <si>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</si>
  <si>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t xml:space="preserve">¿El historial de revisiones del documento esta correctamente llenado?  </t>
  </si>
  <si>
    <t xml:space="preserve">¿El historial de revisiones del documento está correctamente llenado?  </t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</si>
  <si>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</si>
  <si>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t>¿El cronograma esta completo? (Dependencias, Nombre de roles)</t>
  </si>
  <si>
    <t>¿El cronograma tiene los recursos balanceados?</t>
  </si>
  <si>
    <t>¿El Plan contiene un capitulo denominado; Equipo de Trabajo para la Elaboración de Propuesta ?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</si>
  <si>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</si>
  <si>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FASE: Elaborar Propuesta:</t>
  </si>
  <si>
    <t>Tipos</t>
  </si>
  <si>
    <t>Si</t>
  </si>
  <si>
    <t>No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</si>
  <si>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</si>
  <si>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</si>
  <si>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Auditoría de Calidad</t>
  </si>
  <si>
    <t>Auditoría de Gestión de la Configuración</t>
  </si>
  <si>
    <t>Indicadores  de Auditoría de Configuración y de Calidad PI</t>
  </si>
  <si>
    <t>Indicadores de Gestión de Configuración y de Calidad</t>
  </si>
  <si>
    <t>CHECKLIST DE ASEGURAMIENTO DE CALIDAD - CONFIGURACIONES TIPO O NUEVAS</t>
  </si>
  <si>
    <t>Jefe de la Fábrica</t>
  </si>
  <si>
    <t>EVOLUTIVO FRONT END</t>
  </si>
  <si>
    <t>Jefe de la Fábrica:</t>
  </si>
  <si>
    <t>Gestor de Calidad:</t>
  </si>
  <si>
    <t>Tipo Proyecto</t>
  </si>
  <si>
    <t>CHECKLIST DE ASEGURAMIENTO DE CALIDAD - INICIO</t>
  </si>
  <si>
    <t>CHECKLIST DE ASEGURAMIENTO DE CALIDAD - SEGUIMIENTO</t>
  </si>
  <si>
    <t>CHECKLIST DE ASEGURAMIENTO DE CALIDAD - CIERRE</t>
  </si>
  <si>
    <t>FASE: ELABORACIÓN DE LA SOLUCIÓN</t>
  </si>
  <si>
    <t>FASE: ANÁLISIS Y DISEÑO</t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</si>
  <si>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</si>
  <si>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FASE: ANALISIS Y DISEÑO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</si>
  <si>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</si>
  <si>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</si>
  <si>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Revisión 01</t>
  </si>
  <si>
    <t>Revisión 02</t>
  </si>
  <si>
    <t>Revisión 03</t>
  </si>
  <si>
    <t>Definición de Requerimientos</t>
  </si>
  <si>
    <t>Atención de Incidencias</t>
  </si>
  <si>
    <t>CHECK LIST DE ASEGURAMIENTO DE CALIDAD - DESARROLLOS DEPARTAMENTALES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</si>
  <si>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</si>
  <si>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</si>
  <si>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</si>
  <si>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</si>
  <si>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</si>
  <si>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Se ha definido actividades para elaborar la estimación de tiempos?</t>
  </si>
  <si>
    <t>¿Se ha actualizado los porcentajes de avances según corresponda?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</si>
  <si>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</si>
  <si>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</si>
  <si>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¿Los colores de los recuadros para los subprocesos, actividades y tareas, están de acuerdo al estándar?</t>
  </si>
  <si>
    <t>¿El objeto grupo ujtiliza los colores estándares?</t>
  </si>
  <si>
    <t>¿Se han identificado graficamente oportunidades de mejora?</t>
  </si>
  <si>
    <t>¿En la sección Procesos de Gestión, sub sección Cierre, se tiene programada la actividad Revisión de Entregables del Proyecto?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</si>
  <si>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</si>
  <si>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</si>
  <si>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</si>
  <si>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</si>
  <si>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</si>
  <si>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</si>
  <si>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</si>
  <si>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</si>
  <si>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</si>
  <si>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</si>
  <si>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</si>
  <si>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</si>
  <si>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</si>
  <si>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</si>
  <si>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</si>
  <si>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</si>
  <si>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</si>
  <si>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</si>
  <si>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</si>
  <si>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</si>
  <si>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</si>
  <si>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</si>
  <si>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Están planificadas las actividades de elaboración del Plan de Elaboración de propuesta?</t>
  </si>
  <si>
    <t>¿Se ha indicado la versión, unidad organizativa, proyecto y fecha de la presentación?</t>
  </si>
  <si>
    <t>¿Se han identificado los elementos de motivación e identidad?</t>
  </si>
  <si>
    <t>¿Se ha indicado el presupuesto necesario para el uso de los elementos de motivación e identidad?</t>
  </si>
  <si>
    <t>¿Se han identificado los elementos de soporte a la formación?</t>
  </si>
  <si>
    <t>¿Se ha indicado el presupuesto necesario para el uso de los elementos de soporte a la formación?</t>
  </si>
  <si>
    <t>¿Se indica el nombre del servicio, del proyecto y la fecha de actualización del documento?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</si>
  <si>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</si>
  <si>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</si>
  <si>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</si>
  <si>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</si>
  <si>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</si>
  <si>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</si>
  <si>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</si>
  <si>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</si>
  <si>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</si>
  <si>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t>¿Se ha indicado la versión, área, proyecto y fecha de la presentación?</t>
  </si>
  <si>
    <t>¿El documento cuenta con el índice correctamente detallado?</t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</si>
  <si>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</si>
  <si>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</si>
  <si>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</si>
  <si>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</si>
  <si>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t>Las celdas con este color de letra, son celdas que se obtienen mediante fórmula.</t>
  </si>
  <si>
    <t>Fábrica:</t>
  </si>
  <si>
    <t>Tipo de Proyecto</t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</si>
  <si>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</si>
  <si>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</si>
  <si>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</si>
  <si>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</si>
  <si>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</si>
  <si>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</si>
  <si>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</si>
  <si>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</si>
  <si>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</si>
  <si>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</si>
  <si>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¿Se encuentran identificados las entradas y los proveedores del proceso?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</si>
  <si>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</si>
  <si>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</si>
  <si>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</si>
  <si>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</si>
  <si>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</si>
  <si>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¿El item cumple con el estandar de nomenclatura y esta almacenado en el directorio correspondiente?</t>
  </si>
  <si>
    <t>¿Se utiliza solo letras para los conectores de burbujas?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</si>
  <si>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</si>
  <si>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</si>
  <si>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</si>
  <si>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</si>
  <si>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t>Proyecto</t>
  </si>
  <si>
    <t>Mantenimiento</t>
  </si>
  <si>
    <t>Julio Leonardo</t>
  </si>
  <si>
    <t>1.0</t>
  </si>
  <si>
    <t>Roger Apaéstegui</t>
  </si>
  <si>
    <t>Jefe de Proyecto:</t>
  </si>
  <si>
    <t>Analista de Calidad:</t>
  </si>
  <si>
    <t>Nombre del Analista de Calidad</t>
  </si>
  <si>
    <t>Empresa:</t>
  </si>
  <si>
    <t>Nombre de la Empresa</t>
  </si>
  <si>
    <t>UTP-GPS-ALARM</t>
  </si>
  <si>
    <t>Roger Apaéstegui Ortega</t>
  </si>
  <si>
    <t>Julio Leonardo Paredes</t>
  </si>
  <si>
    <t>Nº</t>
  </si>
  <si>
    <t>Tipo de Revisión</t>
  </si>
  <si>
    <t>1ra Revisión</t>
  </si>
  <si>
    <t>Fecha: Del 15/09/2015 al 29/09/2015</t>
  </si>
  <si>
    <t>Observación</t>
  </si>
  <si>
    <t>2da Revisión</t>
  </si>
  <si>
    <t>3ra Revisión</t>
  </si>
  <si>
    <t>Fecha: Del 13/10/2015 al 27/10/2015</t>
  </si>
  <si>
    <t>Área PP-PMC</t>
  </si>
  <si>
    <r>
      <t xml:space="preserve">Documento : Proceso de Gestión PP-PMC                       [PGPROY]_[Versión]_[Año]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GitHub\UTP-GPS-ALARM\tree\master\Area_de_Proceso-_PP-PMC\PGPROY</t>
    </r>
  </si>
  <si>
    <r>
      <t xml:space="preserve">Documento : Plan de Proyecto                                                                                    [PPPROY]_[Versión]_[Año]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GitHub\UTP-GPS-ALARM\tree\master\Area_de_Proceso-_PP-PMC\PPROY</t>
    </r>
  </si>
  <si>
    <r>
      <t xml:space="preserve">Documento : Cronograma de Proyecto                                                                        [CPROY]_[Versión]_[Año]                       </t>
    </r>
    <r>
      <rPr>
        <b/>
        <sz val="10"/>
        <color indexed="8"/>
        <rFont val="Arial"/>
        <family val="2"/>
      </rPr>
      <t xml:space="preserve">                                                            GitHub\UTP-GPS-ALARM\tree\master\Area_de_Proceso-_PP-PMC\CPROY</t>
    </r>
  </si>
  <si>
    <r>
      <t xml:space="preserve">Documento :Registro de Riesgos                                             [REGRI]_[Versión]_[Año]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GitHub\UTP-GPS-ALARM\tree\master\Area_de_Proceso-_PP-PMC\REGRI</t>
    </r>
  </si>
  <si>
    <t>Área REQM</t>
  </si>
  <si>
    <t>Criterios</t>
  </si>
  <si>
    <t xml:space="preserve">No </t>
  </si>
  <si>
    <t>No Aplica</t>
  </si>
  <si>
    <r>
      <t xml:space="preserve">Documento : _Registro de Cambios a Requerimientos                                                               [RCREQM]_[Versión]_[Año]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GitHub\UTP-GPS-ALARM\tree\master\Area_de_Proceso-_REQM\RCREQM</t>
    </r>
  </si>
  <si>
    <r>
      <t xml:space="preserve">Documento : Solicitud de Cambios a Requerimientos                                                               [SOLCREQM]_[Versión]_[Año]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GitHub\UTP-GPS-ALARM\tree\master\Area_de_Proceso-_REQM\SOLCREQM</t>
    </r>
  </si>
  <si>
    <r>
      <t xml:space="preserve">Documento : Matriz de Trazabilidad de Requerimientos                                                                                [MTREQM]_[Versión]_[Año]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GitHub\UTP-GPS-ALARM\tree\master\Area_de_Proceso-_REQM\MTREQM</t>
    </r>
  </si>
  <si>
    <r>
      <t xml:space="preserve">Documento : Lista Maestra de Requerimientos                                                                             [LMREQM]_[Versión]_[Año]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GitHub\UTP-GPS-ALARM\tree\master\Area_de_Proceso-_REQM\LMREQM</t>
    </r>
  </si>
  <si>
    <r>
      <t xml:space="preserve">Documento : Proceso de Gestión de Requerimientos                                                                                [PGREQM]_[Versión]_[Año]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GitHub\UTP-GPS-ALARM\tree\master\Area_de_Proceso-_REQM\PGREQM</t>
    </r>
  </si>
  <si>
    <t>Área PPQA</t>
  </si>
  <si>
    <r>
      <t xml:space="preserve">Documento : Proceso de Aseguramiento de Calidad                                                            [PQA]_[Versión]_[Año]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GitHub\UTP-GPS-ALARM\tree\master\Area_de_Proceso-_PPQA\PQA</t>
    </r>
  </si>
  <si>
    <t>Área CM</t>
  </si>
  <si>
    <r>
      <t xml:space="preserve">Documento : Solicitud de Accesos                                                     [SOLACC]_[Versión]_[Año]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GitHub\UTP-GPS-ALARM\tree\master\Area_de_Proceso-_CM\SOLACC</t>
    </r>
  </si>
  <si>
    <t>Área MA</t>
  </si>
  <si>
    <t>Área Proyecto</t>
  </si>
  <si>
    <r>
      <t xml:space="preserve">Documento : Acta de Solicitud de Cambios a Requerimientos                                                               [ASCR]_[Año]      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GitHub\UTP-GPS-ALARM\tree\master\Area_de_Proceso-_REQM\ASCR</t>
    </r>
  </si>
  <si>
    <r>
      <t xml:space="preserve">Documento : Acta de Relatorio de Proyecto                                                                              [ACREVPRO]_[Año]            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   GitHub\UTP-GPS-ALARM\tree\master\Area_de_Proceso-_PP-PMC\ACREVPRO</t>
    </r>
  </si>
  <si>
    <r>
      <t xml:space="preserve">Documento : Acta de Cierre de Proyecto                                                                            [ACCPRO]_[Año]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GitHub\UTP-GPS-ALARM\tree\master\Area_de_Proceso-_PP-PMC\ACCPRO</t>
    </r>
  </si>
  <si>
    <r>
      <t xml:space="preserve">Documento : Solicitud de Aseguramiento de Calidad                                                         [SOLQA]_[Año]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GitHub\UTP-GPS-ALARM\tree\master\Area_de_Proceso-_PPQA\SOLQA</t>
    </r>
  </si>
  <si>
    <r>
      <t xml:space="preserve">Documento : Informe de Revisión General de Aseguramiento de Calidad                                                          [INREQA]_[Año]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GitHub\UTP-GPS-ALARM\tree\master\Area_de_Proceso-_PPQA\INREQA</t>
    </r>
  </si>
  <si>
    <r>
      <t xml:space="preserve">Documento : Informe de Avance Quincenal                                             [IAVQUI]_[Año]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GitHub\UTP-GPS-ALARM\tree\master\Informes\IAVQUI</t>
    </r>
  </si>
  <si>
    <t>-</t>
  </si>
  <si>
    <t>Documento en estado de plantilla (No definida para auditar)</t>
  </si>
  <si>
    <t>Tablas</t>
  </si>
  <si>
    <t>Historial de Revisiones</t>
  </si>
  <si>
    <t>Contiene detalles de las revisiones del documento</t>
  </si>
  <si>
    <t>Datos de importancia para la elaboración del documento</t>
  </si>
  <si>
    <t>Ajustar documento a formato de documentos del proyecto</t>
  </si>
  <si>
    <t>Identificador de Descripción de concepto a auditar</t>
  </si>
  <si>
    <t>Tipo de revisión: Auditoria de calidad por formatos</t>
  </si>
  <si>
    <t>Enunciado de los criterios para Auditar</t>
  </si>
  <si>
    <t>¿El documento está definido con la nomenclatura establecida?</t>
  </si>
  <si>
    <t>¿El documento se encuentra en el repositorio de Github de UTP-GPS-ALARM y en el lugar predefinido?</t>
  </si>
  <si>
    <t>¿El documento está protegido contra lectura y escritura acorde a lo definido en la solicitud de accesos?</t>
  </si>
  <si>
    <t>¿El documento presenta la tabla de versionamiento actualizada?</t>
  </si>
  <si>
    <t>¿El documento está diseñado según el formato (y/o plantilla) elegido para el proyecto?</t>
  </si>
  <si>
    <t>¿El Documento está exento de errores ortográficos y definiciones inconsistentes?</t>
  </si>
  <si>
    <t>En inciso 1, ¿Está definido correctamente el objetivo y alcance para esta área de proceso?</t>
  </si>
  <si>
    <t>En inciso 5, ¿Los subprocesos del Proceso de Gestión son acordes al desarrollo del proyecto, sin mostrar incoherencia entre sí?</t>
  </si>
  <si>
    <t>En inciso 2, ¿Los términos y definiciones son los correctos, acorde al desarrollo del proyecto, sin mostrar incoherencia entre sí?</t>
  </si>
  <si>
    <t>En inciso 5 y 7, ¿Los artefactos del Proceso de Gestión definidos son acordes al desarrollo del proyecto?</t>
  </si>
  <si>
    <t>Corregido : Corrección de Errores Ortográficos en Inciso 5.2</t>
  </si>
  <si>
    <t>Corregido: Modificar Documento a formato de documentos del Proyecto</t>
  </si>
  <si>
    <t>En inciso 7.4 (WBS), ¿El documento presenta todos los WBS que serán producidos en el proyecto separados por Procesos de Gestión e Ingeniería?</t>
  </si>
  <si>
    <t>En inciso 5, ¿El documento presenta los alcances del proyecto de forma interactiva, además de las restricciones que presentará el mismo?</t>
  </si>
  <si>
    <t>En inciso 6, ¿Los Requerimientos de Servicios y de Personal, así como los roles son definidos exactamente igual a lo requerido para el proyecto?</t>
  </si>
  <si>
    <t>En Inciso 9.4 ¿La nomenclatura, versionamiento y la carpeta compartida del proyecto es acorde a la Gestión de Configuración?</t>
  </si>
  <si>
    <t>Corregido: Actualizar los entregables en los WBS acorde al proyecto</t>
  </si>
  <si>
    <t>Corregido: Corregir Nomenclatura de los Documentos (7)</t>
  </si>
  <si>
    <t>Corregido: Agregar Documentos y Nomenclatura de los mismos (2)</t>
  </si>
  <si>
    <t>¿El documento presenta la fecha correcta de emisión y presentación?</t>
  </si>
  <si>
    <t>¿Están presentes las firmas de todos los participantes del Acta del Plan de Proyecto?</t>
  </si>
  <si>
    <t>Corregido: Corregir Definiciones Inconsistentes en Documento</t>
  </si>
  <si>
    <t>¿Las fechas presentadas para la planeación de cada actividad son correctas?</t>
  </si>
  <si>
    <t>¿El Cronograma muestra las actividades por Procesos (Ingeniería y Gestión), además de presentar las áreas de los subprocesos en cada una de ellas?</t>
  </si>
  <si>
    <t>Corregido: Corregir fechas de actividades por desconfiguración de la misma</t>
  </si>
  <si>
    <t>¿Las actividades omitidas (por mejora) en el proyecto fueron eliminadas de este documento, haciendo el respectivo ajuste de fechas?</t>
  </si>
  <si>
    <t>Corregido: Reestructurar Tareas y cambiar definiciones en el Proceso de Gestión e Ingeniería</t>
  </si>
  <si>
    <t>¿Las fechas presentadas para las reuniones externas e internas, así como las revisiones de QA, están en una sección aparte, puesto que son procesos transversales?</t>
  </si>
  <si>
    <t>No Aplica este Criterio para auditoría de Gestión de la Configuración</t>
  </si>
  <si>
    <t>No se realizaron cambios en las Actividades del Proyecto</t>
  </si>
  <si>
    <t>¿La información de los riesgos incurridos, no incurridos y que desaparecieron en veráz y presentado con comentarios para el plan de contingencia a tomar?</t>
  </si>
  <si>
    <t>Documento en Estado de Plantilla</t>
  </si>
  <si>
    <t>¿El documento presenta la fecha correcta de inicio y fin del Proyecto, así como los participantes del proyecto?</t>
  </si>
  <si>
    <t>¿Están presentes los temas contemplados para el relatorio, así como las oportunidades de mejora y lecciones aprendidas de este proyecto?</t>
  </si>
  <si>
    <t>¿El documento fue elaborado y revisado según lo planeado en el cronograma del proyecto?</t>
  </si>
  <si>
    <t>En inciso 5, ¿Los subprocesos del Proceso (REQM) son acordes al desarrollo del proyecto, sin mostrar incoherencia entre sí?</t>
  </si>
  <si>
    <t>Corregido: Ajustar Gráficas a formato de los documentos del proyecto</t>
  </si>
  <si>
    <t>En caso de Presentarse cambios en los Requerimientos, ¿Se Realizó la actualización en el Documento acorde a la misma?</t>
  </si>
  <si>
    <t>El Libro Requerimientos de usuario, ¿Muestra la información actualizada y detallada sobre los requerimientos del Proyecto?</t>
  </si>
  <si>
    <t>El Libro Diccionario de Atributos-Valor, ¿Muestra las definiciones de todos los atributos de los Requerimientos asociados al Proyecto, de forma coherente y detallada?</t>
  </si>
  <si>
    <t>Corregido: Actualizar datos acordes a la solicitud de cambio de requerimientos del proyecto</t>
  </si>
  <si>
    <t>¿El Documento cuenta con los Libros Historial de Revisiones, Instrucciones, Trazabilidad REQ a Doc. GC y Trazabilidad REQ a Doc. HyO?</t>
  </si>
  <si>
    <t>El Libro Trazabilidad REQ a Doc. GC, ¿Muestra la información actualizada y detallada sobre los requerimientos del Proyecto y su descripción y Ubicación en cada una de las Fases de Desarrollo?</t>
  </si>
  <si>
    <t>¿El Documento cuenta con los Libros Historial de Revisiones, Instructivo y Solicitud?</t>
  </si>
  <si>
    <t>¿El documento presenta la fecha correcta de solicitud del Requerimiento?</t>
  </si>
  <si>
    <t>¿El Documento explica detalladamente el motivo del cambio de requerimiento y las oportunidades de mejora que brindará en su desarrollo?</t>
  </si>
  <si>
    <t>¿El documento presenta la fecha y hora correcta en la cual fue ejecutada la reunión para la solicitud de cambios a requerimientos?</t>
  </si>
  <si>
    <t>¿Están presentes las firmas de todos los participantes en la solicitud de cambios a Requerimientos?</t>
  </si>
  <si>
    <t>¿El Documento cuenta con los Libros Historial de Revisiones, Instructivo y Registro a Cambios?</t>
  </si>
  <si>
    <t>En inciso 3, ¿El Documento detalla de forma explicita y didáctica los alcances y restricciones del Proyecto?</t>
  </si>
  <si>
    <t>En inciso 4,¿El Documento describe las funcionalidades del producto en forma textual, detallada y precisa?</t>
  </si>
  <si>
    <t>En Inciso 3, ¿El Documento define en forma textual y gráfica el diseño de la Arquitectura del sistema, para un mayor entendimiento del funcionamiento de la misma?</t>
  </si>
  <si>
    <t>En Inciso 5, ¿El Documento brinda la información detallada de como será cada uno de los módulos, así como su representación gráfica?</t>
  </si>
  <si>
    <t>En Inciso 6 y 7, , ¿El Documento define los requerimientos, tanto de software como de hardware para el funcionamiento de la aplicación a desarrollar?</t>
  </si>
  <si>
    <t>¿El Documento brinda toda la información necesaria para el correcto funcionamiento de la Aplicación?</t>
  </si>
  <si>
    <t>¿El Documento brinda soporte técnico genérico (preguntas y respuestas) para problemas habituales durante el uso de la Aplicación?</t>
  </si>
  <si>
    <t>¿El Documento describe los detalles de los errores encontrados durante las pruebas realizadas?</t>
  </si>
  <si>
    <t>¿El Documento brinda detalle sobre posibles mejoras de rendimiento para cada uno de los módulos con el fin de optimizar la aplicación?</t>
  </si>
  <si>
    <t>¿Al Final del Documento, se detalla el momento de las pruebas realizadas, así como las firmas de los responsables y personas implicadas en las pruebas?</t>
  </si>
  <si>
    <t>¿El Documento detalla el paso a paso de la instalación de la aplicación para su puesta en marcha?</t>
  </si>
  <si>
    <t>¿El Documento detalla los requerimientos mínimos de hardware y software para la ejecución de la aplicación?</t>
  </si>
  <si>
    <t>1.1</t>
  </si>
  <si>
    <t>¿Los criterios a evaluar para la aprobación del documento han sido elaboradas de forma personalizada para cada uno de ellos?</t>
  </si>
  <si>
    <t>¿Están presentes los criterios a evaluar para la Auditoría de Calidad y de Gestión de la Configuración?</t>
  </si>
  <si>
    <t>¿Son suficientes los criterios a evaluar para determinar que el documento es válido para su aprobación?</t>
  </si>
  <si>
    <t>Corregido: Especificar mayor número de aspectos a auditar por documento</t>
  </si>
  <si>
    <t>Corregido: Ajustar documento a formato de documentos del proyecto</t>
  </si>
  <si>
    <t>En inciso 2, ¿Los términos y definiciones son los correctos, acorde al Aseguramiento de Calidad, sin mostrar incoherencia entre sí?</t>
  </si>
  <si>
    <t>En inciso 5 y 7, ¿Los artefactos del Proceso de Aseguramiento de Calidad definidos son acordes al desarrollo del proyecto?</t>
  </si>
  <si>
    <t>¿El Documento cuenta con la fecha de emisión y a quien va dirigido el documento, así como el que lo elabora y lo aprueba (como datos predefinidos de cabecera) ?</t>
  </si>
  <si>
    <t>¿El Documento contiene las firmas de las partes implicadas del documento para una gestión correcta?</t>
  </si>
  <si>
    <t>¿El Documento cuenta con los Libros Historial de Revisiones, Instructivo, Planificación, Seguimiento de NC, Informe de Revisión y Tablas?</t>
  </si>
  <si>
    <t>En libro Planificación, ¿Las fecha de revisión de QA y la cantidad de horas coincide con lo planificado y lo ejecutado?</t>
  </si>
  <si>
    <t>En libro Seguimiento de NC ¿Se detalla las No Conformidades acorde a lo que indica el Documento CHKQA_Checklist de Aseguramiento de la Calidad, así como el estado de la NC?</t>
  </si>
  <si>
    <t>¿El Documento cuenta con los Libros Historial de Revisiones, Instrucciones y Solicitud de Acceso?</t>
  </si>
  <si>
    <t>¿El Documento fue elaborado tantas veces como individuo requiera de una solicitud de acceso a la Documentación del Proyecto?</t>
  </si>
  <si>
    <t>¿El Documento tiene las opciones necesarias para quitar u otorgar accesos, así como el detalle del motivo de la misma?</t>
  </si>
  <si>
    <t>Corregido: Especificar el Acceso de Solo Lectura al Cliente (MST E.I.R.L)</t>
  </si>
  <si>
    <t>En Libro Items¿Todos los documentos o entregables definidos para el proyecto se encuentran detallados?</t>
  </si>
  <si>
    <t>En Libro ArbolAP y ArbolIR, ¿Todos los documentos o entregables definidos para el proyecto se encuentran detallados?</t>
  </si>
  <si>
    <t>¿El Documento cuenta con los Libros Tableros, FMNCONPRO, FMVREQM y FMEXRI?</t>
  </si>
  <si>
    <t>¿Los Cálculos realizados en cada uno de los tableros para las métricas de cada proceso son acordes a las fórmulas utilizadas para el Proyecto?</t>
  </si>
  <si>
    <t>¿Los tableros generan gráficas para observar el comportamiento de las métricas?</t>
  </si>
  <si>
    <t>¿El Documento cuenta con la Fórmula a utilizar para la métrica, que fue establecida para el proyecto?</t>
  </si>
  <si>
    <t>¿El Documento detalla el Procedimiento a Seguir para el Cálculo y Registro de la Métrica en base a la fórmula establecida?</t>
  </si>
  <si>
    <t>¿El Documento presenta la fecha, lugar y hora correctas en la cual se ejecuto?</t>
  </si>
  <si>
    <t>¿El Documento presenta los temas desarrollados durante la reunión?</t>
  </si>
  <si>
    <t>¿El Documento presenta las observaciones, acuerdos y Oportunidades de Mejora, así como las firmas de las partes implicadas?</t>
  </si>
  <si>
    <t>¿El Documento presenta (independiente de su aprobación o desaprobación) las observaciones respectivas, así como las firmas de las partes implicadas?</t>
  </si>
  <si>
    <t>¿El Documento presenta las entregables, en formato de lista, que serán presentados en dicha acta?</t>
  </si>
  <si>
    <t>¿El Documento presenta los avances realizados por documento y los cálculos en base a la desviación de tiempo para determinar un plan de acción?</t>
  </si>
  <si>
    <t>¿El Documento presenta las observaciones, acuerdos y Oportunidades de Mejora por Documento?</t>
  </si>
  <si>
    <t>Fecha: Del 02/11/2015 al 16/11/2015</t>
  </si>
  <si>
    <t>Fecha Efectiva:  16/11/2015</t>
  </si>
  <si>
    <t>CHKQA Checklist de Aseguramiento de Calidad</t>
  </si>
  <si>
    <t>Versión: 1.1</t>
  </si>
  <si>
    <t>CHKQA CHECK LIST DE ASEGURAMIENTO DE CALIDAD - DESARROLLO DE SISTEMAS</t>
  </si>
  <si>
    <t>Proyecto:</t>
  </si>
  <si>
    <t>Criterio de Evaluación en Documento conforme</t>
  </si>
  <si>
    <r>
      <t xml:space="preserve">Documento : Acta de Revisión de Plan de Proyecto                                                                           [ACREVPRO]_[Año]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GitHub\UTP-GPS-ALARM\tree\master\Area_de_Proceso-_PP-PMC\ACREVPRO</t>
    </r>
  </si>
  <si>
    <t>¿El Documento presenta las tres secciones predefinidas (Matriz de Riesgos , Tablas y Definiciones) debidamente observadas y adaptadas al Proyecto?</t>
  </si>
  <si>
    <t>¿Las fórmulas empleadas y resultados, incluyendo también indicadores (semáforo) son acordes a las definiciones del proyecto para el registro de riesgos?</t>
  </si>
  <si>
    <t>¿El Documento presenta todos los riesgos posibles en el proyecto, incluso los cuales se presentaron durante el desarrollo de este?</t>
  </si>
  <si>
    <t>Corregido: Definir nuevos riesgos que aún no están contemplados y son de importancia en el Proyecto</t>
  </si>
  <si>
    <t>¿El Documento cuenta con los Libros Historial de Revisiones, Instrucciones, Requerimientos de Usuario, Observaciones a la LMR, Usuarios y Diccionario de Atributos-Valor?</t>
  </si>
  <si>
    <t>En el Libro Registro a Cambios y en caso de haberse realizado ¿El Documento detalla la información básica de esta solicitud?</t>
  </si>
  <si>
    <r>
      <t xml:space="preserve">Documento : Documento de Análisis                                                                [DANA]_[Versión]_[Año]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 xml:space="preserve">GitHub\UTP-GPS-ALARM\tree\master\Area_de_Proceso-_REQM\Ingeniería\DANA </t>
    </r>
  </si>
  <si>
    <t>Corregido: Definir índice y numeración de subtemas desarrollados en el documento</t>
  </si>
  <si>
    <r>
      <t xml:space="preserve">Documento : Documento de Diseño                                                           [DDIS]_[Versión]_[Año]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GitHub\UTP-GPS-ALARM\tree\master\Area_de_Proceso-_REQM\Ingeniería\DDIS</t>
    </r>
  </si>
  <si>
    <r>
      <t xml:space="preserve">Documento : Manual de Usuario                                                           [MANUSER]_[Versión]_[Año]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GitHub\UTP-GPS-ALARM\tree\master\Area_de_Proceso-_REQM\Ingeniería\MANUSER</t>
    </r>
  </si>
  <si>
    <t>¿Se Brinda información de contacto (como e-mail, número telefónico, etc.) para el envío de fallos y problemas de la aplicación?</t>
  </si>
  <si>
    <r>
      <t xml:space="preserve">Documento : Informe de Pruebas Internas                                                              [INPRUIN]_[Versión]_[Año]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GitHub\UTP-GPS-ALARM\tree\master\Area_de_Proceso-_REQM\Ingeniería\INPRUIN</t>
    </r>
  </si>
  <si>
    <r>
      <t xml:space="preserve">Documento : Informe de Pruebas Externas                                                              [INPRUEX]_[Versión]_[Año]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GitHub\UTP-GPS-ALARM\tree\master\Area_de_Proceso-_REQM\Ingeniería\INPRUEX</t>
    </r>
  </si>
  <si>
    <r>
      <t xml:space="preserve">Documento : Guía de Instalación                                                               [GUINSTALL]_[Versión]_[Año]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GitHub\UTP-GPS-ALARM\tree\master\Area_de_Proceso-_REQM\Ingeniería\GUINSTALL</t>
    </r>
  </si>
  <si>
    <t>¿Se Brinda información de contacto (como e-mail, número telefónico, etc.) para el envío de fallos y problemas de la aplicación durante su instalación?</t>
  </si>
  <si>
    <r>
      <t xml:space="preserve">Documento : Checklist de Aseguramiento de Calidad                                                             [CHKQA]_[Versión]_[Año]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GitHub\UTP-GPS-ALARM\tree\master\Area_de_Proceso-_PPQA\CHKQA</t>
    </r>
  </si>
  <si>
    <t>En inciso 5, ¿Los subprocesos del Aseguramiento de la Calidad son acordes al desarrollo del proyecto, sin mostrar incoherencia entre sí?</t>
  </si>
  <si>
    <t>¿El documento presenta al detalle todos los documentos que pasarán revisión de QA?</t>
  </si>
  <si>
    <t>¿El Documento brinda al detalle la información de las tres revisiones de QA, así como las observaciones presentadas en cada una de ellas y su solución?</t>
  </si>
  <si>
    <r>
      <t xml:space="preserve">Documento : Herramienta Gestión de Aseguramiento de Calidad                                                         [HGQA]_[Versión]_[Año]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GitHub\UTP-GPS-ALARM\tree\master\Area_de_Proceso-_PPQA\HGQA</t>
    </r>
  </si>
  <si>
    <r>
      <t xml:space="preserve">Documento : Proceso de Gestión de Configuración                                                        [PGC]_[Versión]_[Año]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GitHub\UTP-GPS-ALARM\tree\master\Area_de_Proceso-_CM\PGC</t>
    </r>
  </si>
  <si>
    <r>
      <t xml:space="preserve">Documento : Registro de Ítems de Configuración                                                       [REGITCON]_[Versión]_[Año]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GitHub\UTP-GPS-ALARM\tree\master\Area_de_Proceso-_CM\REGITCON</t>
    </r>
  </si>
  <si>
    <t>¿El Documento cuenta con los Libros Historial de Revisiones, Instrucciones, Ítems, ArbolAP,ArbolIR y Tablas?</t>
  </si>
  <si>
    <t>Corregido: Actualizar datos de Ítem de Configuración (Ruta de Activos de Procesos, Ruta de los Registros y Código)</t>
  </si>
  <si>
    <r>
      <t xml:space="preserve">Documento : Proceso de Medición de Métrica             [PROMM]_[Versión]_[Año]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GitHub\UTP-GPS-ALARM\tree\master\Area_de_Proceso-_MA\PROMM</t>
    </r>
  </si>
  <si>
    <t>Corregido: Cambiar documento a formato de documentos del proyecto</t>
  </si>
  <si>
    <r>
      <t xml:space="preserve">Documento : Tablero de Métricas                                           [TABM]_[Versión]_[Año]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GitHub\UTP-GPS-ALARM\tree\master\Area_de_Proceso-_MA\TABM</t>
    </r>
  </si>
  <si>
    <r>
      <t xml:space="preserve">Documento : Ficha de Métricas de N Conformidades QA de Producto          [FMNCONQAP]_[Versión]_[Año]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GitHub\UTP-GPS-ALARM\tree\master\Area_de_Proceso-_MA\FMNCONQAP</t>
    </r>
  </si>
  <si>
    <t>¿El Documento muestra las tablas y gráficos extraídos de su respectiva tabla en el Tablero de Métricas?</t>
  </si>
  <si>
    <r>
      <t xml:space="preserve">Documento : Ficha de Métricas de Volatilidad de Requerimientos             [FMVREQM]_[Versión]_[Año]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GitHub\UTP-GPS-ALARM\tree\master\Area_de_Proceso-_MA\FMVREQM</t>
    </r>
  </si>
  <si>
    <r>
      <t>Documento :</t>
    </r>
    <r>
      <rPr>
        <b/>
        <sz val="11"/>
        <color indexed="8"/>
        <rFont val="Arial"/>
        <family val="2"/>
      </rPr>
      <t xml:space="preserve"> Ficha de Métrica de Índice de Cambios en Ítems de Configuración</t>
    </r>
    <r>
      <rPr>
        <b/>
        <sz val="12"/>
        <color indexed="8"/>
        <rFont val="Arial"/>
        <family val="2"/>
      </rPr>
      <t xml:space="preserve">         [FMICIC]_[Versión]_[Año]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GitHub\UTP-GPS-ALARM\tree\master\Area_de_Proceso-_MA\FMICIC</t>
    </r>
  </si>
  <si>
    <r>
      <t xml:space="preserve">Documento : Ficha de Métrica de Exposición al Riesgo             [FMEXRI]_[Versión]_[Año]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GitHub\UTP-GPS-ALARM\tree\master\Area_de_Proceso-_MA\FMEXRI</t>
    </r>
  </si>
  <si>
    <r>
      <t xml:space="preserve">Documento : Acta de reunión Externa                                                 [AREXT]_[Año]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GitHub\UTP-GPS-ALARM\tree\master\Actas\AREXT</t>
    </r>
  </si>
  <si>
    <r>
      <t xml:space="preserve">Documento : Acta de reunión Interna                                                   [ARINT]_[Año]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GitHub\UTP-GPS-ALARM\tree\master\Actas\ARINT</t>
    </r>
  </si>
  <si>
    <r>
      <t xml:space="preserve">Documento : Acta de Aceptación  de Entregables                                               [ACENTRE]_[Año]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GitHub\UTP-GPS-ALARM\tree\master\Actas\ACENTRE</t>
    </r>
  </si>
  <si>
    <t>Checklist</t>
  </si>
  <si>
    <t>Roger Apaestegui Ortega</t>
  </si>
  <si>
    <t>Hoja "Checklist Auditoria QA"</t>
  </si>
  <si>
    <t>Hoja "Checklist Auditoria CM"</t>
  </si>
  <si>
    <t>Criterio de Evaluación en Documento (plantilla) conforme (contenido revisado el 18/11/2015)</t>
  </si>
  <si>
    <r>
      <t xml:space="preserve">Documento : Matriz de Seguimiento del Proyecto                                                           [MSPQA]_[Versión]_[Año]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GitHub\UTP-GPS-ALARM\tree\master\Area_de_Proceso-_PPQA\MSPQA</t>
    </r>
  </si>
  <si>
    <t>Solucionado : Documento no se encuentra en repositorio de Github</t>
  </si>
  <si>
    <r>
      <t xml:space="preserve">Documento : Matriz de Seguimiento del Proyecto                                                             [MSPQA]_[Versión]_[Año]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GitHub\UTP-GPS-ALARM\tree\master\Area_de_Proceso-_PPQA\MSPQA</t>
    </r>
  </si>
  <si>
    <t>Solucionado : Separar por Libros las Auditorías de Calidad y de Gestión de la Configuración</t>
  </si>
  <si>
    <t>¿Son evaluadas las conformidades de cada uno de los procesos designados en el cronograma de Proyecto?</t>
  </si>
  <si>
    <t>¿Están presentes las tablas que muestran indicadores del proyecto?</t>
  </si>
  <si>
    <t>¿Son suficientes los criterios a evaluar para determinar que el proceso se llevo a cabo con exito?</t>
  </si>
  <si>
    <t>Versión Preliminar revisada por QA</t>
  </si>
  <si>
    <t>Revisado</t>
  </si>
  <si>
    <t>Versión Final pendiente de Aprobación</t>
  </si>
  <si>
    <r>
      <t xml:space="preserve">Documento : Informe de Pruebas Externas                                                              [INPRUEX]_[DD]_[MM]_[2015]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         GitHub\UTP-GPS-ALARM\tree\master\Area_de_Proceso-_REQM\Ingeniería\INPRUEX</t>
    </r>
  </si>
  <si>
    <r>
      <t xml:space="preserve">Documento : Informe de Pruebas Internas                                                              [INPRUIN]_[DD]_[MM]_[2015]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       GitHub\UTP-GPS-ALARM\tree\master\Area_de_Proceso-_REQM\Ingeniería\INPRUIN</t>
    </r>
  </si>
  <si>
    <r>
      <t xml:space="preserve">Documento : Acta de Solicitud de Cambios a Requerimientos                                                               [ASCR]_[DD]_[MM]_[2015]       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GitHub\UTP-GPS-ALARM\tree\master\Area_de_Proceso-_REQM\ASCR</t>
    </r>
  </si>
  <si>
    <r>
      <t xml:space="preserve">Documento : Acta de Cierre de Proyecto                                                                            [ACCPRO]_[DD]_[MM]_[2015]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GitHub\UTP-GPS-ALARM\tree\master\Area_de_Proceso-_PP-PMC\ACCPRO</t>
    </r>
  </si>
  <si>
    <r>
      <t xml:space="preserve">Documento : Acta de Relatorio de Proyecto                                                                              [ACREVPRO]_[DD]_[MM]_[2015]              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   GitHub\UTP-GPS-ALARM\tree\master\Area_de_Proceso-_PP-PMC\ACREVPRO</t>
    </r>
  </si>
  <si>
    <r>
      <t xml:space="preserve">Documento : Solicitud de Aseguramiento de Calidad                                                         [SOLQA]_[DD]_[MM]_[2015]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GitHub\UTP-GPS-ALARM\tree\master\Area_de_Proceso-_PPQA\SOLQA</t>
    </r>
  </si>
  <si>
    <r>
      <t xml:space="preserve">Documento : Informe de Avance Quincenal                                             [IAVQUI]_[DD]_[MM]_[2015]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GitHub\UTP-GPS-ALARM\tree\master\Informes\IAVQUI</t>
    </r>
  </si>
  <si>
    <r>
      <t xml:space="preserve">Documento : Acta de Aceptación  de Entregables                                               [ACENTRE]_[DD]_[MM]_[2015]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GitHub\UTP-GPS-ALARM\tree\master\Actas\ACENTRE</t>
    </r>
  </si>
  <si>
    <r>
      <t xml:space="preserve">Documento : Acta de reunión Interna                                                   [ARINT]_[DD]_[MM]_[2015]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GitHub\UTP-GPS-ALARM\tree\master\Actas\ARINT</t>
    </r>
  </si>
  <si>
    <r>
      <t xml:space="preserve">Documento : Acta de reunión Externa                                                 [AREXT]_[DD]_[MM]_[2015]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GitHub\UTP-GPS-ALARM\tree\master\Actas\AREXT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</si>
</sst>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€-2]\ * #,##0.00_);_([$€-2]\ * \(#,##0.00\);_([$€-2]\ * &quot;-&quot;??_)"/>
  </numFmts>
  <fonts count="60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b/>
      <sz val="16"/>
      <color indexed="8"/>
      <name val="Arial"/>
      <family val="2"/>
    </font>
    <font>
      <b/>
      <sz val="10"/>
      <color rgb="FF00008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1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599">
    <xf numFmtId="0" fontId="0" fillId="0" borderId="0" xfId="0"/>
    <xf numFmtId="0" fontId="1" fillId="0" borderId="0" xfId="39" applyFont="1"/>
    <xf numFmtId="0" fontId="15" fillId="0" borderId="0" xfId="43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3" applyFont="1" applyAlignment="1">
      <alignment horizontal="center"/>
    </xf>
    <xf numFmtId="0" fontId="16" fillId="0" borderId="0" xfId="43" applyFont="1"/>
    <xf numFmtId="0" fontId="16" fillId="0" borderId="0" xfId="43" applyFont="1" applyFill="1" applyBorder="1"/>
    <xf numFmtId="0" fontId="16" fillId="0" borderId="0" xfId="43" applyFont="1" applyBorder="1"/>
    <xf numFmtId="0" fontId="16" fillId="0" borderId="0" xfId="43" applyFont="1" applyBorder="1" applyAlignment="1"/>
    <xf numFmtId="0" fontId="2" fillId="0" borderId="0" xfId="43" applyFont="1" applyFill="1" applyBorder="1"/>
    <xf numFmtId="0" fontId="2" fillId="0" borderId="0" xfId="43" applyFont="1" applyBorder="1"/>
    <xf numFmtId="0" fontId="16" fillId="0" borderId="0" xfId="43" applyFont="1" applyFill="1" applyBorder="1" applyAlignment="1"/>
    <xf numFmtId="0" fontId="16" fillId="0" borderId="0" xfId="43" applyFont="1" applyAlignment="1"/>
    <xf numFmtId="0" fontId="2" fillId="0" borderId="0" xfId="43" applyFont="1"/>
    <xf numFmtId="0" fontId="9" fillId="23" borderId="0" xfId="0" applyFont="1" applyFill="1" applyAlignment="1" applyProtection="1">
      <alignment vertical="center"/>
      <protection locked="0"/>
    </xf>
    <xf numFmtId="0" fontId="6" fillId="0" borderId="0" xfId="0" applyFont="1"/>
    <xf numFmtId="0" fontId="1" fillId="0" borderId="0" xfId="39" applyFont="1" applyFill="1" applyAlignment="1">
      <alignment horizontal="left" vertical="center" wrapText="1" indent="2"/>
    </xf>
    <xf numFmtId="0" fontId="3" fillId="0" borderId="0" xfId="39" applyFont="1"/>
    <xf numFmtId="0" fontId="34" fillId="0" borderId="9" xfId="39" applyFont="1" applyBorder="1" applyAlignment="1">
      <alignment vertical="top" wrapText="1"/>
    </xf>
    <xf numFmtId="0" fontId="35" fillId="0" borderId="0" xfId="39" applyFont="1" applyAlignment="1">
      <alignment horizontal="left"/>
    </xf>
    <xf numFmtId="0" fontId="36" fillId="0" borderId="0" xfId="39" applyFont="1" applyAlignment="1">
      <alignment vertical="top" wrapText="1"/>
    </xf>
    <xf numFmtId="0" fontId="1" fillId="0" borderId="0" xfId="39" applyFont="1" applyBorder="1" applyAlignment="1">
      <alignment horizontal="left" vertical="center" wrapText="1"/>
    </xf>
    <xf numFmtId="0" fontId="35" fillId="0" borderId="0" xfId="39" applyFont="1" applyAlignment="1">
      <alignment horizontal="left" vertical="top"/>
    </xf>
    <xf numFmtId="0" fontId="3" fillId="24" borderId="9" xfId="41" applyFont="1" applyFill="1" applyBorder="1" applyAlignment="1">
      <alignment horizontal="center" vertical="center"/>
    </xf>
    <xf numFmtId="0" fontId="36" fillId="0" borderId="0" xfId="39" applyFont="1" applyAlignment="1">
      <alignment vertical="center" wrapText="1"/>
    </xf>
    <xf numFmtId="0" fontId="1" fillId="0" borderId="0" xfId="39" applyFont="1" applyAlignment="1">
      <alignment horizontal="center"/>
    </xf>
    <xf numFmtId="0" fontId="37" fillId="0" borderId="0" xfId="39" applyFont="1"/>
    <xf numFmtId="0" fontId="3" fillId="0" borderId="0" xfId="39" applyFont="1" applyAlignment="1">
      <alignment horizontal="center"/>
    </xf>
    <xf numFmtId="0" fontId="3" fillId="0" borderId="0" xfId="39" applyFont="1" applyFill="1" applyAlignment="1">
      <alignment horizontal="center"/>
    </xf>
    <xf numFmtId="0" fontId="3" fillId="0" borderId="0" xfId="40" applyFont="1" applyFill="1" applyBorder="1" applyAlignment="1">
      <alignment horizontal="left" vertical="center" wrapText="1"/>
    </xf>
    <xf numFmtId="0" fontId="1" fillId="0" borderId="0" xfId="39" applyFont="1" applyFill="1"/>
    <xf numFmtId="0" fontId="1" fillId="0" borderId="0" xfId="39" applyFont="1" applyFill="1" applyAlignment="1">
      <alignment horizontal="left" wrapText="1"/>
    </xf>
    <xf numFmtId="0" fontId="38" fillId="0" borderId="9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wrapText="1" indent="1"/>
    </xf>
    <xf numFmtId="0" fontId="1" fillId="0" borderId="0" xfId="42" applyFont="1"/>
    <xf numFmtId="0" fontId="1" fillId="0" borderId="0" xfId="42" applyFont="1" applyFill="1"/>
    <xf numFmtId="0" fontId="35" fillId="0" borderId="0" xfId="39" applyFont="1" applyFill="1" applyAlignment="1">
      <alignment horizontal="left" vertical="top" indent="1"/>
    </xf>
    <xf numFmtId="0" fontId="1" fillId="0" borderId="0" xfId="39" applyFont="1" applyAlignment="1">
      <alignment vertical="center"/>
    </xf>
    <xf numFmtId="0" fontId="3" fillId="0" borderId="0" xfId="39" applyFont="1" applyFill="1" applyAlignment="1">
      <alignment horizontal="right" vertical="top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38" fillId="0" borderId="9" xfId="0" applyFont="1" applyBorder="1" applyAlignment="1">
      <alignment horizontal="left" vertical="center"/>
    </xf>
    <xf numFmtId="0" fontId="7" fillId="0" borderId="0" xfId="43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7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3" applyNumberFormat="1" applyFont="1" applyBorder="1" applyAlignment="1">
      <alignment horizontal="center" vertical="center"/>
    </xf>
    <xf numFmtId="0" fontId="1" fillId="0" borderId="0" xfId="43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45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7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3" fillId="24" borderId="13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7" fillId="23" borderId="14" xfId="0" applyFont="1" applyFill="1" applyBorder="1" applyAlignment="1">
      <alignment vertical="center" wrapText="1"/>
    </xf>
    <xf numFmtId="9" fontId="3" fillId="0" borderId="13" xfId="43" applyNumberFormat="1" applyFont="1" applyBorder="1" applyAlignment="1">
      <alignment horizontal="center" vertical="center"/>
    </xf>
    <xf numFmtId="0" fontId="44" fillId="24" borderId="15" xfId="0" applyFont="1" applyFill="1" applyBorder="1" applyAlignment="1" applyProtection="1">
      <alignment horizontal="left" vertical="center"/>
      <protection locked="0"/>
    </xf>
    <xf numFmtId="0" fontId="44" fillId="24" borderId="16" xfId="43" applyFont="1" applyFill="1" applyBorder="1" applyAlignment="1">
      <alignment horizontal="center" vertical="center" wrapText="1"/>
    </xf>
    <xf numFmtId="0" fontId="44" fillId="24" borderId="17" xfId="43" applyFont="1" applyFill="1" applyBorder="1" applyAlignment="1">
      <alignment horizontal="center" vertical="center" wrapText="1"/>
    </xf>
    <xf numFmtId="0" fontId="47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47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16" fillId="0" borderId="9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47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7" fillId="0" borderId="13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Protection="1"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</xf>
    <xf numFmtId="0" fontId="43" fillId="23" borderId="21" xfId="43" applyFont="1" applyFill="1" applyBorder="1" applyAlignment="1">
      <alignment horizontal="center" vertical="center" wrapText="1"/>
    </xf>
    <xf numFmtId="0" fontId="43" fillId="23" borderId="18" xfId="43" applyFont="1" applyFill="1" applyBorder="1" applyAlignment="1">
      <alignment horizontal="center" vertical="center" wrapText="1"/>
    </xf>
    <xf numFmtId="0" fontId="13" fillId="23" borderId="22" xfId="43" applyFont="1" applyFill="1" applyBorder="1" applyAlignment="1">
      <alignment horizontal="center" vertical="center" wrapText="1"/>
    </xf>
    <xf numFmtId="0" fontId="14" fillId="23" borderId="9" xfId="43" applyFont="1" applyFill="1" applyBorder="1" applyAlignment="1">
      <alignment horizontal="left" vertical="top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left" vertical="top" wrapText="1"/>
    </xf>
    <xf numFmtId="0" fontId="8" fillId="23" borderId="9" xfId="43" applyFont="1" applyFill="1" applyBorder="1" applyAlignment="1">
      <alignment horizontal="left" vertical="top"/>
    </xf>
    <xf numFmtId="0" fontId="8" fillId="23" borderId="12" xfId="43" applyFont="1" applyFill="1" applyBorder="1" applyAlignment="1">
      <alignment horizontal="center" vertical="top" wrapText="1"/>
    </xf>
    <xf numFmtId="0" fontId="8" fillId="23" borderId="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53" fillId="23" borderId="9" xfId="44" applyFont="1" applyFill="1" applyBorder="1" applyAlignment="1">
      <alignment horizontal="left" vertical="center" wrapText="1"/>
    </xf>
    <xf numFmtId="0" fontId="53" fillId="0" borderId="14" xfId="0" applyFont="1" applyFill="1" applyBorder="1" applyAlignment="1">
      <alignment vertical="center" wrapText="1"/>
    </xf>
    <xf numFmtId="0" fontId="53" fillId="0" borderId="9" xfId="0" applyFont="1" applyFill="1" applyBorder="1" applyAlignment="1">
      <alignment vertical="center" wrapText="1"/>
    </xf>
    <xf numFmtId="0" fontId="13" fillId="23" borderId="9" xfId="43" applyFont="1" applyFill="1" applyBorder="1" applyAlignment="1">
      <alignment horizontal="center" vertical="center" wrapText="1"/>
    </xf>
    <xf numFmtId="14" fontId="14" fillId="23" borderId="9" xfId="43" applyNumberFormat="1" applyFont="1" applyFill="1" applyBorder="1" applyAlignment="1">
      <alignment horizontal="center" vertical="top" wrapText="1"/>
    </xf>
    <xf numFmtId="0" fontId="43" fillId="23" borderId="23" xfId="43" applyFont="1" applyFill="1" applyBorder="1" applyAlignment="1">
      <alignment horizontal="center" vertical="center" wrapText="1"/>
    </xf>
    <xf numFmtId="0" fontId="43" fillId="23" borderId="24" xfId="43" applyFont="1" applyFill="1" applyBorder="1" applyAlignment="1">
      <alignment horizontal="center" vertical="center" wrapText="1"/>
    </xf>
    <xf numFmtId="0" fontId="13" fillId="23" borderId="0" xfId="43" applyFont="1" applyFill="1" applyBorder="1" applyAlignment="1">
      <alignment horizontal="center" vertical="center" wrapText="1"/>
    </xf>
    <xf numFmtId="0" fontId="2" fillId="24" borderId="9" xfId="43" applyFont="1" applyFill="1" applyBorder="1" applyAlignment="1">
      <alignment horizontal="center"/>
    </xf>
    <xf numFmtId="0" fontId="16" fillId="24" borderId="9" xfId="43" applyFont="1" applyFill="1" applyBorder="1"/>
    <xf numFmtId="0" fontId="13" fillId="23" borderId="14" xfId="43" applyFont="1" applyFill="1" applyBorder="1" applyAlignment="1">
      <alignment horizontal="center" vertical="center" wrapText="1"/>
    </xf>
    <xf numFmtId="0" fontId="13" fillId="23" borderId="16" xfId="43" applyFont="1" applyFill="1" applyBorder="1" applyAlignment="1">
      <alignment horizontal="center" vertical="center" wrapText="1"/>
    </xf>
    <xf numFmtId="0" fontId="43" fillId="24" borderId="15" xfId="43" applyFont="1" applyFill="1" applyBorder="1" applyAlignment="1">
      <alignment horizontal="left" vertical="center" wrapText="1"/>
    </xf>
    <xf numFmtId="0" fontId="13" fillId="24" borderId="16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13" fillId="24" borderId="17" xfId="43" applyFont="1" applyFill="1" applyBorder="1" applyAlignment="1">
      <alignment horizontal="center" vertical="center" wrapText="1"/>
    </xf>
    <xf numFmtId="0" fontId="14" fillId="24" borderId="9" xfId="43" applyFont="1" applyFill="1" applyBorder="1" applyAlignment="1">
      <alignment horizontal="center" vertical="center" wrapText="1"/>
    </xf>
    <xf numFmtId="0" fontId="14" fillId="24" borderId="14" xfId="43" applyFont="1" applyFill="1" applyBorder="1" applyAlignment="1">
      <alignment horizontal="center" vertical="center" wrapText="1"/>
    </xf>
    <xf numFmtId="0" fontId="43" fillId="23" borderId="16" xfId="43" applyFont="1" applyFill="1" applyBorder="1" applyAlignment="1">
      <alignment horizontal="center" vertical="center" wrapText="1"/>
    </xf>
    <xf numFmtId="0" fontId="13" fillId="23" borderId="17" xfId="43" applyFont="1" applyFill="1" applyBorder="1" applyAlignment="1">
      <alignment horizontal="center" vertical="center" wrapText="1"/>
    </xf>
    <xf numFmtId="0" fontId="13" fillId="24" borderId="25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left" vertical="center"/>
    </xf>
    <xf numFmtId="0" fontId="43" fillId="24" borderId="26" xfId="43" applyFont="1" applyFill="1" applyBorder="1" applyAlignment="1">
      <alignment horizontal="left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13" fillId="24" borderId="27" xfId="43" applyFont="1" applyFill="1" applyBorder="1" applyAlignment="1">
      <alignment horizontal="center" vertical="center" wrapText="1"/>
    </xf>
    <xf numFmtId="0" fontId="2" fillId="0" borderId="16" xfId="43" applyFont="1" applyBorder="1" applyAlignment="1">
      <alignment horizontal="center"/>
    </xf>
    <xf numFmtId="0" fontId="16" fillId="23" borderId="16" xfId="0" applyFont="1" applyFill="1" applyBorder="1" applyAlignment="1">
      <alignment vertical="center" wrapText="1"/>
    </xf>
    <xf numFmtId="0" fontId="2" fillId="23" borderId="16" xfId="43" applyFont="1" applyFill="1" applyBorder="1" applyAlignment="1">
      <alignment horizontal="left" vertical="center"/>
    </xf>
    <xf numFmtId="0" fontId="16" fillId="0" borderId="16" xfId="43" applyFont="1" applyBorder="1"/>
    <xf numFmtId="0" fontId="7" fillId="0" borderId="16" xfId="43" applyFont="1" applyBorder="1" applyAlignment="1">
      <alignment horizontal="center"/>
    </xf>
    <xf numFmtId="0" fontId="16" fillId="0" borderId="17" xfId="43" applyFont="1" applyBorder="1"/>
    <xf numFmtId="0" fontId="1" fillId="0" borderId="0" xfId="39"/>
    <xf numFmtId="9" fontId="0" fillId="0" borderId="0" xfId="0" applyNumberFormat="1"/>
    <xf numFmtId="0" fontId="6" fillId="23" borderId="0" xfId="46" applyFill="1"/>
    <xf numFmtId="0" fontId="1" fillId="23" borderId="0" xfId="46" applyFont="1" applyFill="1"/>
    <xf numFmtId="0" fontId="7" fillId="0" borderId="29" xfId="46" applyFont="1" applyBorder="1" applyAlignment="1" applyProtection="1">
      <alignment horizontal="center" vertical="top" wrapText="1"/>
      <protection locked="0"/>
    </xf>
    <xf numFmtId="49" fontId="7" fillId="0" borderId="9" xfId="46" applyNumberFormat="1" applyFont="1" applyBorder="1" applyAlignment="1" applyProtection="1">
      <alignment horizontal="center" vertical="top" wrapText="1"/>
      <protection locked="0"/>
    </xf>
    <xf numFmtId="14" fontId="7" fillId="0" borderId="9" xfId="46" applyNumberFormat="1" applyFont="1" applyBorder="1" applyAlignment="1" applyProtection="1">
      <alignment horizontal="center" vertical="top" wrapText="1"/>
      <protection locked="0"/>
    </xf>
    <xf numFmtId="0" fontId="7" fillId="0" borderId="9" xfId="46" applyFont="1" applyBorder="1" applyAlignment="1" applyProtection="1">
      <alignment horizontal="center" vertical="top" wrapText="1"/>
      <protection locked="0"/>
    </xf>
    <xf numFmtId="0" fontId="7" fillId="0" borderId="32" xfId="46" applyFont="1" applyBorder="1" applyAlignment="1" applyProtection="1">
      <alignment horizontal="center" vertical="top" wrapText="1"/>
      <protection locked="0"/>
    </xf>
    <xf numFmtId="0" fontId="6" fillId="23" borderId="0" xfId="46" applyFill="1" applyProtection="1">
      <protection locked="0"/>
    </xf>
    <xf numFmtId="0" fontId="1" fillId="0" borderId="0" xfId="39" applyFont="1" applyAlignment="1"/>
    <xf numFmtId="0" fontId="16" fillId="23" borderId="9" xfId="39" applyFont="1" applyFill="1" applyBorder="1" applyAlignment="1">
      <alignment horizontal="center"/>
    </xf>
    <xf numFmtId="0" fontId="1" fillId="24" borderId="9" xfId="39" applyFont="1" applyFill="1" applyBorder="1" applyAlignment="1">
      <alignment horizontal="center"/>
    </xf>
    <xf numFmtId="0" fontId="3" fillId="23" borderId="9" xfId="40" applyFont="1" applyFill="1" applyBorder="1" applyAlignment="1">
      <alignment horizontal="center" vertical="center" wrapText="1"/>
    </xf>
    <xf numFmtId="0" fontId="10" fillId="23" borderId="19" xfId="43" applyFont="1" applyFill="1" applyBorder="1" applyAlignment="1" applyProtection="1">
      <alignment horizontal="center" vertical="center" wrapText="1"/>
      <protection locked="0"/>
    </xf>
    <xf numFmtId="0" fontId="12" fillId="23" borderId="14" xfId="43" applyFont="1" applyFill="1" applyBorder="1" applyAlignment="1" applyProtection="1">
      <alignment horizontal="center" vertical="center" wrapText="1"/>
      <protection locked="0"/>
    </xf>
    <xf numFmtId="0" fontId="10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/>
      <protection locked="0"/>
    </xf>
    <xf numFmtId="0" fontId="2" fillId="23" borderId="12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/>
      <protection locked="0"/>
    </xf>
    <xf numFmtId="0" fontId="2" fillId="23" borderId="21" xfId="43" applyFont="1" applyFill="1" applyBorder="1" applyAlignment="1" applyProtection="1">
      <alignment horizontal="center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 wrapText="1"/>
      <protection locked="0"/>
    </xf>
    <xf numFmtId="0" fontId="44" fillId="23" borderId="11" xfId="43" applyFont="1" applyFill="1" applyBorder="1" applyAlignment="1" applyProtection="1">
      <alignment horizontal="center" vertical="center" wrapText="1"/>
      <protection locked="0"/>
    </xf>
    <xf numFmtId="0" fontId="44" fillId="23" borderId="19" xfId="43" applyFont="1" applyFill="1" applyBorder="1" applyAlignment="1" applyProtection="1">
      <alignment horizontal="center" vertical="center" wrapText="1"/>
      <protection locked="0"/>
    </xf>
    <xf numFmtId="0" fontId="44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11" xfId="43" applyFont="1" applyFill="1" applyBorder="1" applyAlignment="1" applyProtection="1">
      <alignment horizontal="center" vertical="center" wrapText="1"/>
      <protection locked="0"/>
    </xf>
    <xf numFmtId="0" fontId="2" fillId="23" borderId="19" xfId="43" applyFont="1" applyFill="1" applyBorder="1" applyAlignment="1" applyProtection="1">
      <alignment horizontal="center" vertical="center" wrapText="1"/>
      <protection locked="0"/>
    </xf>
    <xf numFmtId="0" fontId="2" fillId="23" borderId="14" xfId="43" applyFont="1" applyFill="1" applyBorder="1" applyAlignment="1" applyProtection="1">
      <alignment horizontal="left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/>
      <protection locked="0"/>
    </xf>
    <xf numFmtId="0" fontId="14" fillId="23" borderId="10" xfId="43" applyFont="1" applyFill="1" applyBorder="1" applyAlignment="1" applyProtection="1">
      <alignment horizontal="center" vertical="center" wrapText="1"/>
      <protection locked="0"/>
    </xf>
    <xf numFmtId="0" fontId="14" fillId="23" borderId="12" xfId="43" applyFont="1" applyFill="1" applyBorder="1" applyAlignment="1" applyProtection="1">
      <alignment horizontal="center" vertical="center" wrapText="1"/>
      <protection locked="0"/>
    </xf>
    <xf numFmtId="14" fontId="14" fillId="23" borderId="12" xfId="43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  <protection locked="0"/>
    </xf>
    <xf numFmtId="0" fontId="2" fillId="23" borderId="14" xfId="43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center" vertical="top" wrapText="1"/>
      <protection locked="0"/>
    </xf>
    <xf numFmtId="14" fontId="2" fillId="23" borderId="9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left" vertical="top"/>
      <protection locked="0"/>
    </xf>
    <xf numFmtId="0" fontId="2" fillId="23" borderId="9" xfId="43" applyFont="1" applyFill="1" applyBorder="1" applyAlignment="1" applyProtection="1">
      <alignment horizontal="left" vertical="top" wrapText="1"/>
      <protection locked="0"/>
    </xf>
    <xf numFmtId="14" fontId="2" fillId="23" borderId="13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/>
      <protection locked="0"/>
    </xf>
    <xf numFmtId="0" fontId="2" fillId="23" borderId="13" xfId="43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7" fillId="0" borderId="10" xfId="0" applyFont="1" applyFill="1" applyBorder="1" applyAlignment="1" applyProtection="1">
      <alignment horizontal="left" vertical="center" wrapText="1"/>
      <protection locked="0"/>
    </xf>
    <xf numFmtId="0" fontId="47" fillId="0" borderId="9" xfId="0" applyFont="1" applyFill="1" applyBorder="1" applyAlignment="1" applyProtection="1">
      <alignment horizontal="left" vertical="center" wrapText="1"/>
      <protection locked="0"/>
    </xf>
    <xf numFmtId="0" fontId="47" fillId="25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left" vertical="center" wrapText="1"/>
    </xf>
    <xf numFmtId="0" fontId="16" fillId="0" borderId="0" xfId="43" applyFont="1" applyFill="1" applyAlignment="1"/>
    <xf numFmtId="1" fontId="47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7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43" fillId="23" borderId="27" xfId="43" applyFont="1" applyFill="1" applyBorder="1" applyAlignment="1">
      <alignment horizontal="center" vertical="center" wrapText="1"/>
    </xf>
    <xf numFmtId="0" fontId="13" fillId="23" borderId="27" xfId="43" applyFont="1" applyFill="1" applyBorder="1" applyAlignment="1">
      <alignment horizontal="center" vertical="center" wrapText="1"/>
    </xf>
    <xf numFmtId="0" fontId="13" fillId="23" borderId="25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left" vertical="top" wrapText="1"/>
    </xf>
    <xf numFmtId="0" fontId="13" fillId="23" borderId="30" xfId="43" applyFont="1" applyFill="1" applyBorder="1" applyAlignment="1">
      <alignment horizontal="center" vertical="center" wrapText="1"/>
    </xf>
    <xf numFmtId="0" fontId="43" fillId="23" borderId="9" xfId="43" applyFont="1" applyFill="1" applyBorder="1" applyAlignment="1">
      <alignment horizontal="center" vertical="center" wrapText="1"/>
    </xf>
    <xf numFmtId="0" fontId="43" fillId="23" borderId="14" xfId="43" applyFont="1" applyFill="1" applyBorder="1" applyAlignment="1">
      <alignment horizontal="center" vertical="center" wrapText="1"/>
    </xf>
    <xf numFmtId="0" fontId="43" fillId="23" borderId="30" xfId="43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7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8" fillId="23" borderId="0" xfId="0" applyFont="1" applyFill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6" fillId="24" borderId="15" xfId="0" applyFont="1" applyFill="1" applyBorder="1" applyProtection="1">
      <protection locked="0"/>
    </xf>
    <xf numFmtId="0" fontId="16" fillId="24" borderId="16" xfId="0" applyFont="1" applyFill="1" applyBorder="1" applyProtection="1">
      <protection locked="0"/>
    </xf>
    <xf numFmtId="0" fontId="16" fillId="24" borderId="17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3" applyFont="1" applyFill="1" applyBorder="1" applyAlignment="1" applyProtection="1">
      <alignment horizontal="center" vertical="center" wrapText="1"/>
      <protection locked="0"/>
    </xf>
    <xf numFmtId="0" fontId="2" fillId="24" borderId="16" xfId="43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3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3" applyFont="1" applyFill="1" applyBorder="1" applyAlignment="1">
      <alignment horizontal="center" vertical="center"/>
    </xf>
    <xf numFmtId="0" fontId="16" fillId="0" borderId="0" xfId="43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3" applyFont="1" applyFill="1" applyBorder="1" applyAlignment="1">
      <alignment horizontal="center" vertical="center"/>
    </xf>
    <xf numFmtId="0" fontId="2" fillId="23" borderId="9" xfId="43" applyFont="1" applyFill="1" applyBorder="1" applyAlignment="1">
      <alignment horizontal="center" vertical="center"/>
    </xf>
    <xf numFmtId="0" fontId="8" fillId="23" borderId="9" xfId="43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horizontal="center"/>
    </xf>
    <xf numFmtId="0" fontId="0" fillId="0" borderId="34" xfId="0" applyBorder="1"/>
    <xf numFmtId="14" fontId="13" fillId="23" borderId="14" xfId="43" applyNumberFormat="1" applyFont="1" applyFill="1" applyBorder="1" applyAlignment="1">
      <alignment horizontal="center" vertical="center" wrapText="1"/>
    </xf>
    <xf numFmtId="0" fontId="14" fillId="0" borderId="9" xfId="43" quotePrefix="1" applyFont="1" applyFill="1" applyBorder="1" applyAlignment="1">
      <alignment horizontal="left" vertical="center" wrapText="1"/>
    </xf>
    <xf numFmtId="0" fontId="16" fillId="28" borderId="0" xfId="0" applyFont="1" applyFill="1" applyAlignment="1" applyProtection="1">
      <alignment vertical="center"/>
      <protection locked="0"/>
    </xf>
    <xf numFmtId="0" fontId="16" fillId="28" borderId="0" xfId="0" applyFont="1" applyFill="1" applyAlignment="1" applyProtection="1">
      <alignment horizontal="left" vertical="center"/>
    </xf>
    <xf numFmtId="0" fontId="0" fillId="28" borderId="0" xfId="0" applyFill="1"/>
    <xf numFmtId="0" fontId="11" fillId="28" borderId="0" xfId="0" applyFont="1" applyFill="1" applyAlignment="1" applyProtection="1">
      <alignment vertical="center"/>
      <protection locked="0"/>
    </xf>
    <xf numFmtId="0" fontId="8" fillId="28" borderId="9" xfId="0" applyFont="1" applyFill="1" applyBorder="1" applyAlignment="1" applyProtection="1">
      <alignment horizontal="left" vertical="center"/>
      <protection locked="0"/>
    </xf>
    <xf numFmtId="0" fontId="5" fillId="28" borderId="0" xfId="0" applyFont="1" applyFill="1" applyAlignment="1" applyProtection="1">
      <alignment vertical="center"/>
      <protection locked="0"/>
    </xf>
    <xf numFmtId="0" fontId="16" fillId="28" borderId="0" xfId="43" applyFont="1" applyFill="1"/>
    <xf numFmtId="0" fontId="2" fillId="28" borderId="0" xfId="43" applyFont="1" applyFill="1" applyAlignment="1">
      <alignment horizontal="center"/>
    </xf>
    <xf numFmtId="9" fontId="3" fillId="28" borderId="13" xfId="43" applyNumberFormat="1" applyFont="1" applyFill="1" applyBorder="1" applyAlignment="1">
      <alignment horizontal="center" vertical="center"/>
    </xf>
    <xf numFmtId="0" fontId="1" fillId="28" borderId="0" xfId="43" applyFill="1" applyAlignment="1">
      <alignment vertical="center"/>
    </xf>
    <xf numFmtId="0" fontId="15" fillId="28" borderId="0" xfId="43" applyFont="1" applyFill="1" applyAlignment="1">
      <alignment horizontal="center"/>
    </xf>
    <xf numFmtId="0" fontId="16" fillId="28" borderId="0" xfId="43" applyFont="1" applyFill="1" applyBorder="1"/>
    <xf numFmtId="0" fontId="16" fillId="28" borderId="0" xfId="43" applyFont="1" applyFill="1" applyAlignment="1"/>
    <xf numFmtId="0" fontId="2" fillId="28" borderId="0" xfId="43" applyFont="1" applyFill="1" applyBorder="1"/>
    <xf numFmtId="0" fontId="16" fillId="28" borderId="0" xfId="43" applyFont="1" applyFill="1" applyBorder="1" applyAlignment="1"/>
    <xf numFmtId="0" fontId="46" fillId="28" borderId="14" xfId="0" applyFont="1" applyFill="1" applyBorder="1" applyAlignment="1">
      <alignment horizontal="left" vertical="center" wrapText="1"/>
    </xf>
    <xf numFmtId="0" fontId="53" fillId="28" borderId="14" xfId="0" applyFont="1" applyFill="1" applyBorder="1" applyAlignment="1">
      <alignment vertical="center" wrapText="1"/>
    </xf>
    <xf numFmtId="0" fontId="53" fillId="28" borderId="9" xfId="0" applyFont="1" applyFill="1" applyBorder="1" applyAlignment="1">
      <alignment vertical="center" wrapText="1"/>
    </xf>
    <xf numFmtId="0" fontId="16" fillId="28" borderId="0" xfId="0" applyFont="1" applyFill="1" applyProtection="1">
      <protection locked="0"/>
    </xf>
    <xf numFmtId="0" fontId="2" fillId="28" borderId="0" xfId="0" applyFont="1" applyFill="1" applyAlignment="1" applyProtection="1">
      <alignment horizontal="left"/>
    </xf>
    <xf numFmtId="0" fontId="2" fillId="28" borderId="0" xfId="43" applyFont="1" applyFill="1"/>
    <xf numFmtId="0" fontId="9" fillId="28" borderId="9" xfId="0" applyFont="1" applyFill="1" applyBorder="1" applyAlignment="1" applyProtection="1">
      <alignment vertical="center"/>
      <protection locked="0"/>
    </xf>
    <xf numFmtId="0" fontId="9" fillId="28" borderId="0" xfId="0" applyFont="1" applyFill="1" applyAlignment="1" applyProtection="1">
      <alignment vertical="center"/>
      <protection locked="0"/>
    </xf>
    <xf numFmtId="0" fontId="7" fillId="28" borderId="0" xfId="43" applyFont="1" applyFill="1" applyAlignment="1">
      <alignment horizontal="center"/>
    </xf>
    <xf numFmtId="0" fontId="16" fillId="28" borderId="0" xfId="43" applyFont="1" applyFill="1" applyAlignment="1">
      <alignment horizontal="center" vertical="center"/>
    </xf>
    <xf numFmtId="0" fontId="11" fillId="28" borderId="0" xfId="0" applyFont="1" applyFill="1" applyAlignment="1" applyProtection="1">
      <alignment horizontal="center" vertical="center"/>
      <protection locked="0"/>
    </xf>
    <xf numFmtId="0" fontId="2" fillId="28" borderId="0" xfId="43" applyFont="1" applyFill="1" applyBorder="1" applyAlignment="1">
      <alignment horizontal="center"/>
    </xf>
    <xf numFmtId="0" fontId="14" fillId="28" borderId="9" xfId="43" quotePrefix="1" applyFont="1" applyFill="1" applyBorder="1" applyAlignment="1">
      <alignment horizontal="left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38" fillId="0" borderId="9" xfId="0" applyFont="1" applyBorder="1"/>
    <xf numFmtId="0" fontId="2" fillId="23" borderId="30" xfId="43" applyFont="1" applyFill="1" applyBorder="1" applyAlignment="1" applyProtection="1">
      <alignment horizontal="center" vertical="center" wrapText="1"/>
      <protection locked="0"/>
    </xf>
    <xf numFmtId="0" fontId="43" fillId="23" borderId="18" xfId="0" applyFont="1" applyFill="1" applyBorder="1" applyAlignment="1" applyProtection="1">
      <alignment horizontal="left" vertical="center"/>
      <protection locked="0"/>
    </xf>
    <xf numFmtId="0" fontId="43" fillId="23" borderId="22" xfId="43" applyFont="1" applyFill="1" applyBorder="1" applyAlignment="1">
      <alignment horizontal="center" vertical="center" wrapText="1"/>
    </xf>
    <xf numFmtId="0" fontId="43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3" applyFont="1" applyFill="1" applyBorder="1" applyAlignment="1" applyProtection="1">
      <alignment horizontal="center" vertical="center" wrapText="1"/>
      <protection locked="0"/>
    </xf>
    <xf numFmtId="0" fontId="42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3" applyFont="1" applyFill="1" applyBorder="1" applyAlignment="1">
      <alignment horizontal="center" vertical="center" wrapText="1"/>
    </xf>
    <xf numFmtId="0" fontId="12" fillId="24" borderId="16" xfId="43" applyFont="1" applyFill="1" applyBorder="1" applyAlignment="1">
      <alignment horizontal="center" vertical="center" wrapText="1"/>
    </xf>
    <xf numFmtId="0" fontId="10" fillId="24" borderId="17" xfId="43" applyFont="1" applyFill="1" applyBorder="1" applyAlignment="1">
      <alignment horizontal="center" vertical="center" wrapText="1"/>
    </xf>
    <xf numFmtId="0" fontId="16" fillId="24" borderId="15" xfId="0" applyFont="1" applyFill="1" applyBorder="1" applyAlignment="1" applyProtection="1">
      <alignment wrapText="1"/>
      <protection locked="0"/>
    </xf>
    <xf numFmtId="9" fontId="3" fillId="0" borderId="34" xfId="43" applyNumberFormat="1" applyFont="1" applyBorder="1" applyAlignment="1">
      <alignment horizontal="center" vertical="center"/>
    </xf>
    <xf numFmtId="0" fontId="45" fillId="23" borderId="0" xfId="0" applyFont="1" applyFill="1" applyAlignment="1" applyProtection="1">
      <alignment vertical="center"/>
      <protection locked="0"/>
    </xf>
    <xf numFmtId="0" fontId="56" fillId="0" borderId="0" xfId="0" applyFont="1" applyAlignment="1" applyProtection="1">
      <alignment vertical="center"/>
      <protection locked="0"/>
    </xf>
    <xf numFmtId="0" fontId="45" fillId="0" borderId="0" xfId="0" applyFont="1" applyFill="1" applyBorder="1" applyAlignment="1" applyProtection="1">
      <alignment vertical="center"/>
      <protection locked="0"/>
    </xf>
    <xf numFmtId="0" fontId="45" fillId="23" borderId="22" xfId="43" applyFont="1" applyFill="1" applyBorder="1" applyAlignment="1">
      <alignment horizontal="center" vertical="center" wrapText="1"/>
    </xf>
    <xf numFmtId="0" fontId="56" fillId="23" borderId="0" xfId="0" applyFont="1" applyFill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3" applyFont="1" applyFill="1" applyBorder="1" applyAlignment="1" applyProtection="1">
      <alignment horizontal="center" vertical="center"/>
      <protection locked="0"/>
    </xf>
    <xf numFmtId="0" fontId="2" fillId="23" borderId="9" xfId="43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2" fillId="23" borderId="13" xfId="43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56" fillId="0" borderId="0" xfId="0" applyFont="1" applyFill="1" applyBorder="1" applyAlignment="1" applyProtection="1">
      <alignment vertical="center"/>
      <protection locked="0"/>
    </xf>
    <xf numFmtId="0" fontId="45" fillId="24" borderId="20" xfId="43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7" fillId="0" borderId="0" xfId="0" applyFont="1" applyAlignment="1" applyProtection="1">
      <alignment vertical="center"/>
      <protection locked="0"/>
    </xf>
    <xf numFmtId="0" fontId="2" fillId="24" borderId="13" xfId="43" applyFont="1" applyFill="1" applyBorder="1" applyAlignment="1"/>
    <xf numFmtId="0" fontId="45" fillId="24" borderId="13" xfId="43" applyFont="1" applyFill="1" applyBorder="1" applyAlignment="1">
      <alignment horizontal="left" vertical="center" wrapText="1"/>
    </xf>
    <xf numFmtId="0" fontId="2" fillId="23" borderId="16" xfId="43" applyFont="1" applyFill="1" applyBorder="1" applyAlignment="1"/>
    <xf numFmtId="0" fontId="45" fillId="23" borderId="16" xfId="43" applyFont="1" applyFill="1" applyBorder="1" applyAlignment="1">
      <alignment horizontal="left" vertical="center" wrapText="1"/>
    </xf>
    <xf numFmtId="0" fontId="8" fillId="23" borderId="14" xfId="43" applyFont="1" applyFill="1" applyBorder="1" applyAlignment="1">
      <alignment horizontal="center" vertical="center"/>
    </xf>
    <xf numFmtId="0" fontId="2" fillId="24" borderId="9" xfId="43" applyFont="1" applyFill="1" applyBorder="1"/>
    <xf numFmtId="0" fontId="45" fillId="23" borderId="16" xfId="43" applyFont="1" applyFill="1" applyBorder="1" applyAlignment="1">
      <alignment horizontal="center" vertical="center" wrapText="1"/>
    </xf>
    <xf numFmtId="0" fontId="45" fillId="24" borderId="16" xfId="43" applyFont="1" applyFill="1" applyBorder="1" applyAlignment="1">
      <alignment horizontal="center" vertical="center" wrapText="1"/>
    </xf>
    <xf numFmtId="0" fontId="2" fillId="0" borderId="0" xfId="43" applyFont="1" applyFill="1" applyBorder="1" applyAlignment="1"/>
    <xf numFmtId="0" fontId="45" fillId="0" borderId="0" xfId="43" applyFont="1" applyFill="1" applyBorder="1" applyAlignment="1">
      <alignment horizontal="left" vertical="center" wrapText="1"/>
    </xf>
    <xf numFmtId="0" fontId="2" fillId="23" borderId="27" xfId="43" applyFont="1" applyFill="1" applyBorder="1" applyAlignment="1"/>
    <xf numFmtId="0" fontId="45" fillId="23" borderId="27" xfId="43" applyFont="1" applyFill="1" applyBorder="1" applyAlignment="1">
      <alignment horizontal="left" vertical="center" wrapText="1"/>
    </xf>
    <xf numFmtId="0" fontId="2" fillId="23" borderId="31" xfId="43" applyFont="1" applyFill="1" applyBorder="1" applyAlignment="1">
      <alignment horizontal="center" vertical="center"/>
    </xf>
    <xf numFmtId="0" fontId="2" fillId="23" borderId="30" xfId="43" applyFont="1" applyFill="1" applyBorder="1" applyAlignment="1">
      <alignment horizontal="center" vertical="center"/>
    </xf>
    <xf numFmtId="0" fontId="56" fillId="28" borderId="0" xfId="0" applyFont="1" applyFill="1" applyAlignment="1" applyProtection="1">
      <alignment vertical="center"/>
      <protection locked="0"/>
    </xf>
    <xf numFmtId="0" fontId="57" fillId="28" borderId="0" xfId="0" applyFont="1" applyFill="1" applyBorder="1" applyAlignment="1" applyProtection="1">
      <alignment vertical="center"/>
      <protection locked="0"/>
    </xf>
    <xf numFmtId="0" fontId="57" fillId="28" borderId="0" xfId="0" applyFont="1" applyFill="1" applyAlignment="1" applyProtection="1">
      <alignment vertical="center"/>
      <protection locked="0"/>
    </xf>
    <xf numFmtId="0" fontId="44" fillId="28" borderId="0" xfId="0" applyFont="1" applyFill="1" applyBorder="1" applyAlignment="1" applyProtection="1">
      <alignment vertical="center"/>
      <protection locked="0"/>
    </xf>
    <xf numFmtId="0" fontId="56" fillId="28" borderId="0" xfId="0" applyFont="1" applyFill="1" applyBorder="1" applyAlignment="1" applyProtection="1">
      <alignment vertical="center"/>
      <protection locked="0"/>
    </xf>
    <xf numFmtId="0" fontId="45" fillId="23" borderId="27" xfId="43" applyFont="1" applyFill="1" applyBorder="1" applyAlignment="1">
      <alignment horizontal="center" vertical="center" wrapText="1"/>
    </xf>
    <xf numFmtId="0" fontId="2" fillId="28" borderId="27" xfId="43" applyFont="1" applyFill="1" applyBorder="1" applyAlignment="1"/>
    <xf numFmtId="0" fontId="45" fillId="28" borderId="27" xfId="43" applyFont="1" applyFill="1" applyBorder="1" applyAlignment="1">
      <alignment horizontal="left" vertical="center" wrapText="1"/>
    </xf>
    <xf numFmtId="0" fontId="1" fillId="29" borderId="0" xfId="42" applyFont="1" applyFill="1" applyBorder="1"/>
    <xf numFmtId="0" fontId="1" fillId="29" borderId="0" xfId="39" applyFont="1" applyFill="1" applyBorder="1"/>
    <xf numFmtId="0" fontId="5" fillId="29" borderId="0" xfId="0" applyFont="1" applyFill="1" applyBorder="1" applyAlignment="1">
      <alignment horizontal="center" vertical="center" wrapText="1"/>
    </xf>
    <xf numFmtId="0" fontId="16" fillId="29" borderId="0" xfId="0" applyFont="1" applyFill="1" applyBorder="1" applyAlignment="1">
      <alignment horizontal="center" vertical="center" wrapText="1"/>
    </xf>
    <xf numFmtId="0" fontId="16" fillId="29" borderId="0" xfId="0" applyFont="1" applyFill="1" applyBorder="1" applyAlignment="1">
      <alignment horizontal="center" vertical="top" wrapText="1"/>
    </xf>
    <xf numFmtId="0" fontId="3" fillId="30" borderId="9" xfId="0" applyFont="1" applyFill="1" applyBorder="1"/>
    <xf numFmtId="0" fontId="0" fillId="0" borderId="9" xfId="0" applyBorder="1"/>
    <xf numFmtId="0" fontId="38" fillId="0" borderId="0" xfId="0" applyFont="1" applyBorder="1"/>
    <xf numFmtId="0" fontId="0" fillId="0" borderId="0" xfId="0" applyBorder="1"/>
    <xf numFmtId="0" fontId="3" fillId="24" borderId="9" xfId="39" applyFont="1" applyFill="1" applyBorder="1" applyAlignment="1">
      <alignment horizontal="center" vertical="top"/>
    </xf>
    <xf numFmtId="0" fontId="3" fillId="30" borderId="9" xfId="0" applyFont="1" applyFill="1" applyBorder="1" applyAlignment="1">
      <alignment horizontal="center" vertical="center"/>
    </xf>
    <xf numFmtId="0" fontId="16" fillId="0" borderId="9" xfId="0" applyFont="1" applyBorder="1"/>
    <xf numFmtId="0" fontId="16" fillId="0" borderId="9" xfId="0" applyFont="1" applyBorder="1" applyAlignment="1">
      <alignment vertical="center"/>
    </xf>
    <xf numFmtId="0" fontId="16" fillId="29" borderId="0" xfId="43" applyFont="1" applyFill="1"/>
    <xf numFmtId="0" fontId="2" fillId="29" borderId="0" xfId="43" applyFont="1" applyFill="1"/>
    <xf numFmtId="0" fontId="16" fillId="29" borderId="0" xfId="43" applyFont="1" applyFill="1" applyAlignment="1">
      <alignment horizontal="center" vertical="center"/>
    </xf>
    <xf numFmtId="0" fontId="16" fillId="29" borderId="0" xfId="0" applyFont="1" applyFill="1" applyBorder="1" applyAlignment="1" applyProtection="1">
      <alignment vertical="center"/>
      <protection locked="0"/>
    </xf>
    <xf numFmtId="0" fontId="16" fillId="29" borderId="0" xfId="43" applyFont="1" applyFill="1" applyBorder="1"/>
    <xf numFmtId="0" fontId="2" fillId="29" borderId="0" xfId="43" applyFont="1" applyFill="1" applyBorder="1"/>
    <xf numFmtId="0" fontId="45" fillId="29" borderId="0" xfId="0" applyFont="1" applyFill="1" applyBorder="1" applyAlignment="1" applyProtection="1">
      <alignment vertical="center"/>
      <protection locked="0"/>
    </xf>
    <xf numFmtId="0" fontId="45" fillId="29" borderId="0" xfId="0" applyFont="1" applyFill="1" applyBorder="1" applyAlignment="1" applyProtection="1">
      <alignment horizontal="center" vertical="center"/>
      <protection locked="0"/>
    </xf>
    <xf numFmtId="0" fontId="13" fillId="29" borderId="0" xfId="0" applyFont="1" applyFill="1" applyBorder="1" applyAlignment="1" applyProtection="1">
      <alignment vertical="center"/>
      <protection locked="0"/>
    </xf>
    <xf numFmtId="14" fontId="7" fillId="29" borderId="0" xfId="0" applyNumberFormat="1" applyFont="1" applyFill="1" applyBorder="1" applyAlignment="1" applyProtection="1">
      <alignment vertical="center" wrapText="1"/>
    </xf>
    <xf numFmtId="0" fontId="11" fillId="29" borderId="0" xfId="0" applyFont="1" applyFill="1" applyBorder="1" applyAlignment="1" applyProtection="1">
      <alignment vertical="center"/>
      <protection locked="0"/>
    </xf>
    <xf numFmtId="0" fontId="56" fillId="29" borderId="0" xfId="0" applyFont="1" applyFill="1" applyBorder="1" applyAlignment="1" applyProtection="1">
      <alignment vertical="center"/>
      <protection locked="0"/>
    </xf>
    <xf numFmtId="0" fontId="11" fillId="29" borderId="0" xfId="0" applyFont="1" applyFill="1" applyBorder="1" applyAlignment="1" applyProtection="1">
      <alignment horizontal="center" vertical="center"/>
      <protection locked="0"/>
    </xf>
    <xf numFmtId="0" fontId="16" fillId="29" borderId="0" xfId="0" applyFont="1" applyFill="1" applyBorder="1" applyAlignment="1" applyProtection="1">
      <alignment horizontal="left" vertical="center"/>
    </xf>
    <xf numFmtId="0" fontId="41" fillId="29" borderId="0" xfId="0" applyFont="1" applyFill="1" applyBorder="1" applyAlignment="1" applyProtection="1">
      <alignment vertical="center" wrapText="1"/>
    </xf>
    <xf numFmtId="0" fontId="15" fillId="29" borderId="0" xfId="43" applyFont="1" applyFill="1" applyBorder="1" applyAlignment="1">
      <alignment horizontal="center"/>
    </xf>
    <xf numFmtId="0" fontId="3" fillId="28" borderId="0" xfId="43" applyFont="1" applyFill="1" applyAlignment="1">
      <alignment horizontal="left"/>
    </xf>
    <xf numFmtId="0" fontId="3" fillId="30" borderId="9" xfId="0" applyFont="1" applyFill="1" applyBorder="1" applyAlignment="1" applyProtection="1">
      <alignment horizontal="center" vertical="center"/>
      <protection locked="0"/>
    </xf>
    <xf numFmtId="0" fontId="45" fillId="29" borderId="0" xfId="0" applyFont="1" applyFill="1" applyBorder="1" applyAlignment="1" applyProtection="1">
      <alignment horizontal="left" vertical="center"/>
      <protection locked="0"/>
    </xf>
    <xf numFmtId="0" fontId="16" fillId="28" borderId="0" xfId="43" applyFont="1" applyFill="1" applyAlignment="1">
      <alignment horizontal="left" vertical="center"/>
    </xf>
    <xf numFmtId="0" fontId="2" fillId="28" borderId="0" xfId="43" applyFont="1" applyFill="1" applyBorder="1" applyAlignment="1">
      <alignment horizontal="left" vertical="center"/>
    </xf>
    <xf numFmtId="0" fontId="16" fillId="28" borderId="0" xfId="43" applyFont="1" applyFill="1" applyBorder="1" applyAlignment="1">
      <alignment horizontal="left" vertical="center"/>
    </xf>
    <xf numFmtId="0" fontId="0" fillId="28" borderId="0" xfId="0" applyFill="1" applyAlignment="1">
      <alignment horizontal="left" vertical="center"/>
    </xf>
    <xf numFmtId="0" fontId="45" fillId="30" borderId="35" xfId="0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45" fillId="29" borderId="9" xfId="0" applyFont="1" applyFill="1" applyBorder="1" applyAlignment="1" applyProtection="1">
      <alignment vertical="center"/>
      <protection locked="0"/>
    </xf>
    <xf numFmtId="0" fontId="45" fillId="29" borderId="9" xfId="0" applyFont="1" applyFill="1" applyBorder="1" applyAlignment="1" applyProtection="1">
      <alignment vertical="center" wrapText="1"/>
      <protection locked="0"/>
    </xf>
    <xf numFmtId="0" fontId="2" fillId="28" borderId="0" xfId="43" applyFont="1" applyFill="1" applyAlignment="1">
      <alignment horizontal="center" vertical="center"/>
    </xf>
    <xf numFmtId="0" fontId="8" fillId="28" borderId="0" xfId="0" applyFont="1" applyFill="1" applyBorder="1" applyAlignment="1" applyProtection="1">
      <alignment horizontal="center" vertical="center"/>
      <protection locked="0"/>
    </xf>
    <xf numFmtId="0" fontId="45" fillId="29" borderId="9" xfId="0" applyFont="1" applyFill="1" applyBorder="1" applyAlignment="1" applyProtection="1">
      <alignment horizontal="center" vertical="center"/>
      <protection locked="0"/>
    </xf>
    <xf numFmtId="14" fontId="45" fillId="29" borderId="9" xfId="0" applyNumberFormat="1" applyFont="1" applyFill="1" applyBorder="1" applyAlignment="1" applyProtection="1">
      <alignment horizontal="center" vertical="center"/>
      <protection locked="0"/>
    </xf>
    <xf numFmtId="0" fontId="56" fillId="28" borderId="0" xfId="0" applyFont="1" applyFill="1" applyAlignment="1" applyProtection="1">
      <alignment horizontal="center" vertical="center"/>
      <protection locked="0"/>
    </xf>
    <xf numFmtId="0" fontId="57" fillId="28" borderId="0" xfId="0" applyFont="1" applyFill="1" applyAlignment="1" applyProtection="1">
      <alignment horizontal="center" vertical="center"/>
      <protection locked="0"/>
    </xf>
    <xf numFmtId="0" fontId="3" fillId="30" borderId="9" xfId="43" applyFont="1" applyFill="1" applyBorder="1" applyAlignment="1">
      <alignment horizontal="center" vertical="center"/>
    </xf>
    <xf numFmtId="0" fontId="3" fillId="28" borderId="0" xfId="43" applyFont="1" applyFill="1" applyAlignment="1">
      <alignment horizontal="center" vertical="center"/>
    </xf>
    <xf numFmtId="0" fontId="1" fillId="29" borderId="0" xfId="43" applyFill="1" applyBorder="1" applyAlignment="1">
      <alignment horizontal="center" vertical="center"/>
    </xf>
    <xf numFmtId="0" fontId="45" fillId="29" borderId="9" xfId="0" applyFont="1" applyFill="1" applyBorder="1" applyAlignment="1" applyProtection="1">
      <alignment horizontal="left" vertical="center" wrapText="1"/>
      <protection locked="0"/>
    </xf>
    <xf numFmtId="0" fontId="58" fillId="23" borderId="0" xfId="0" applyFont="1" applyFill="1" applyAlignment="1" applyProtection="1">
      <alignment vertical="center"/>
      <protection locked="0"/>
    </xf>
    <xf numFmtId="0" fontId="48" fillId="29" borderId="36" xfId="0" applyFont="1" applyFill="1" applyBorder="1" applyAlignment="1" applyProtection="1">
      <alignment vertical="center"/>
      <protection locked="0"/>
    </xf>
    <xf numFmtId="0" fontId="3" fillId="29" borderId="0" xfId="39" applyFont="1" applyFill="1" applyBorder="1" applyAlignment="1">
      <alignment horizontal="left" vertical="center" wrapText="1" indent="2"/>
    </xf>
    <xf numFmtId="0" fontId="10" fillId="29" borderId="0" xfId="0" applyFont="1" applyFill="1" applyBorder="1" applyAlignment="1">
      <alignment horizontal="center" vertical="center" wrapText="1"/>
    </xf>
    <xf numFmtId="0" fontId="38" fillId="29" borderId="0" xfId="0" applyFont="1" applyFill="1" applyBorder="1" applyAlignment="1">
      <alignment horizontal="left" vertical="center"/>
    </xf>
    <xf numFmtId="0" fontId="38" fillId="29" borderId="0" xfId="0" applyFont="1" applyFill="1" applyBorder="1" applyAlignment="1">
      <alignment horizontal="left" vertical="center" wrapText="1"/>
    </xf>
    <xf numFmtId="0" fontId="1" fillId="29" borderId="0" xfId="39" applyFont="1" applyFill="1" applyBorder="1" applyAlignment="1">
      <alignment vertical="top"/>
    </xf>
    <xf numFmtId="0" fontId="35" fillId="29" borderId="0" xfId="39" applyFont="1" applyFill="1" applyBorder="1" applyAlignment="1">
      <alignment vertical="top"/>
    </xf>
    <xf numFmtId="0" fontId="1" fillId="29" borderId="0" xfId="39" applyFill="1" applyBorder="1"/>
    <xf numFmtId="0" fontId="5" fillId="29" borderId="0" xfId="0" applyFont="1" applyFill="1" applyBorder="1" applyAlignment="1">
      <alignment horizontal="centerContinuous" vertical="center" wrapText="1"/>
    </xf>
    <xf numFmtId="9" fontId="16" fillId="29" borderId="0" xfId="0" applyNumberFormat="1" applyFont="1" applyFill="1" applyBorder="1" applyAlignment="1">
      <alignment horizontal="center" vertical="top" wrapText="1"/>
    </xf>
    <xf numFmtId="0" fontId="3" fillId="29" borderId="0" xfId="39" applyFont="1" applyFill="1" applyBorder="1" applyAlignment="1">
      <alignment horizontal="left" indent="6"/>
    </xf>
    <xf numFmtId="0" fontId="38" fillId="29" borderId="0" xfId="0" applyFont="1" applyFill="1" applyBorder="1" applyAlignment="1">
      <alignment horizontal="left" vertical="center" wrapText="1" indent="1"/>
    </xf>
    <xf numFmtId="0" fontId="38" fillId="29" borderId="0" xfId="0" applyFont="1" applyFill="1" applyBorder="1" applyAlignment="1">
      <alignment horizontal="left" wrapText="1" indent="1"/>
    </xf>
    <xf numFmtId="0" fontId="16" fillId="29" borderId="0" xfId="39" applyFont="1" applyFill="1" applyBorder="1" applyAlignment="1">
      <alignment horizontal="left" vertical="top"/>
    </xf>
    <xf numFmtId="0" fontId="39" fillId="29" borderId="0" xfId="39" applyFont="1" applyFill="1" applyBorder="1" applyAlignment="1">
      <alignment horizontal="left" vertical="top"/>
    </xf>
    <xf numFmtId="0" fontId="39" fillId="29" borderId="0" xfId="39" applyFont="1" applyFill="1" applyBorder="1" applyAlignment="1">
      <alignment horizontal="left" vertical="center" wrapText="1"/>
    </xf>
    <xf numFmtId="0" fontId="3" fillId="29" borderId="0" xfId="39" applyFont="1" applyFill="1" applyBorder="1" applyAlignment="1">
      <alignment vertical="center" wrapText="1"/>
    </xf>
    <xf numFmtId="0" fontId="3" fillId="29" borderId="0" xfId="39" applyFont="1" applyFill="1" applyBorder="1" applyAlignment="1">
      <alignment horizontal="left" vertical="top" wrapText="1"/>
    </xf>
    <xf numFmtId="0" fontId="35" fillId="29" borderId="0" xfId="39" applyFont="1" applyFill="1" applyBorder="1" applyAlignment="1">
      <alignment horizontal="left" vertical="top"/>
    </xf>
    <xf numFmtId="0" fontId="1" fillId="29" borderId="0" xfId="39" applyFont="1" applyFill="1" applyBorder="1" applyAlignment="1">
      <alignment vertical="center"/>
    </xf>
    <xf numFmtId="0" fontId="40" fillId="29" borderId="0" xfId="39" applyFont="1" applyFill="1" applyBorder="1" applyAlignment="1">
      <alignment horizontal="left" vertical="top" indent="1"/>
    </xf>
    <xf numFmtId="0" fontId="35" fillId="29" borderId="0" xfId="39" applyFont="1" applyFill="1" applyBorder="1" applyAlignment="1">
      <alignment horizontal="left" vertical="top" indent="1"/>
    </xf>
    <xf numFmtId="0" fontId="16" fillId="29" borderId="0" xfId="39" applyFont="1" applyFill="1" applyBorder="1" applyAlignment="1">
      <alignment horizontal="left" vertical="top" indent="3"/>
    </xf>
    <xf numFmtId="0" fontId="1" fillId="29" borderId="0" xfId="39" applyFont="1" applyFill="1" applyBorder="1" applyAlignment="1">
      <alignment horizontal="left" vertical="center" indent="1"/>
    </xf>
    <xf numFmtId="0" fontId="3" fillId="29" borderId="0" xfId="42" applyFont="1" applyFill="1" applyBorder="1" applyAlignment="1">
      <alignment horizontal="left" indent="2"/>
    </xf>
    <xf numFmtId="0" fontId="1" fillId="29" borderId="0" xfId="42" applyFont="1" applyFill="1" applyBorder="1" applyAlignment="1"/>
    <xf numFmtId="0" fontId="3" fillId="29" borderId="0" xfId="39" applyFont="1" applyFill="1" applyBorder="1" applyAlignment="1">
      <alignment horizontal="left" vertical="center" indent="3"/>
    </xf>
    <xf numFmtId="0" fontId="1" fillId="29" borderId="0" xfId="39" applyFont="1" applyFill="1" applyBorder="1" applyAlignment="1"/>
    <xf numFmtId="0" fontId="3" fillId="29" borderId="0" xfId="42" applyFont="1" applyFill="1" applyBorder="1" applyAlignment="1">
      <alignment horizontal="left" vertical="center" indent="1"/>
    </xf>
    <xf numFmtId="0" fontId="1" fillId="29" borderId="0" xfId="39" applyFont="1" applyFill="1" applyBorder="1" applyAlignment="1">
      <alignment horizontal="left" wrapText="1"/>
    </xf>
    <xf numFmtId="0" fontId="3" fillId="29" borderId="0" xfId="39" applyFont="1" applyFill="1" applyBorder="1" applyAlignment="1">
      <alignment horizontal="left" vertical="top" indent="2"/>
    </xf>
    <xf numFmtId="0" fontId="1" fillId="29" borderId="0" xfId="39" applyFont="1" applyFill="1" applyBorder="1" applyAlignment="1">
      <alignment horizontal="left" indent="2"/>
    </xf>
    <xf numFmtId="0" fontId="1" fillId="29" borderId="0" xfId="39" applyFont="1" applyFill="1" applyBorder="1" applyAlignment="1">
      <alignment horizontal="left" vertical="center" wrapText="1" indent="5"/>
    </xf>
    <xf numFmtId="0" fontId="3" fillId="29" borderId="0" xfId="39" applyFont="1" applyFill="1" applyBorder="1" applyAlignment="1">
      <alignment horizontal="right" vertical="top" indent="3"/>
    </xf>
    <xf numFmtId="0" fontId="16" fillId="29" borderId="0" xfId="39" applyFont="1" applyFill="1" applyBorder="1" applyAlignment="1">
      <alignment horizontal="right" vertical="top" indent="3"/>
    </xf>
    <xf numFmtId="0" fontId="3" fillId="29" borderId="0" xfId="39" applyFont="1" applyFill="1" applyBorder="1" applyAlignment="1">
      <alignment horizontal="right" vertical="top"/>
    </xf>
    <xf numFmtId="0" fontId="1" fillId="29" borderId="0" xfId="39" applyFont="1" applyFill="1" applyBorder="1" applyAlignment="1">
      <alignment horizontal="right"/>
    </xf>
    <xf numFmtId="0" fontId="1" fillId="29" borderId="0" xfId="39" applyFont="1" applyFill="1" applyBorder="1" applyAlignment="1">
      <alignment horizontal="right" vertical="top"/>
    </xf>
    <xf numFmtId="0" fontId="1" fillId="29" borderId="0" xfId="39" applyFont="1" applyFill="1" applyBorder="1" applyAlignment="1">
      <alignment horizontal="left" vertical="center" wrapText="1"/>
    </xf>
    <xf numFmtId="0" fontId="1" fillId="29" borderId="0" xfId="39" applyFont="1" applyFill="1" applyBorder="1" applyAlignment="1">
      <alignment vertical="center" wrapText="1"/>
    </xf>
    <xf numFmtId="0" fontId="36" fillId="29" borderId="0" xfId="42" applyFont="1" applyFill="1" applyBorder="1"/>
    <xf numFmtId="0" fontId="45" fillId="0" borderId="9" xfId="0" applyFont="1" applyFill="1" applyBorder="1" applyAlignment="1" applyProtection="1">
      <alignment vertical="center"/>
      <protection locked="0"/>
    </xf>
    <xf numFmtId="0" fontId="45" fillId="0" borderId="9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0" fontId="45" fillId="31" borderId="9" xfId="0" applyFont="1" applyFill="1" applyBorder="1" applyAlignment="1" applyProtection="1">
      <alignment horizontal="left" vertical="center" wrapText="1"/>
      <protection locked="0"/>
    </xf>
    <xf numFmtId="0" fontId="45" fillId="0" borderId="9" xfId="0" applyFont="1" applyFill="1" applyBorder="1" applyAlignment="1" applyProtection="1">
      <alignment horizontal="center" vertical="center"/>
      <protection locked="0"/>
    </xf>
    <xf numFmtId="0" fontId="16" fillId="0" borderId="0" xfId="43" applyFont="1" applyFill="1"/>
    <xf numFmtId="14" fontId="45" fillId="0" borderId="9" xfId="0" applyNumberFormat="1" applyFont="1" applyFill="1" applyBorder="1" applyAlignment="1" applyProtection="1">
      <alignment horizontal="center" vertical="center"/>
      <protection locked="0"/>
    </xf>
    <xf numFmtId="0" fontId="45" fillId="0" borderId="9" xfId="0" applyFont="1" applyFill="1" applyBorder="1" applyAlignment="1" applyProtection="1">
      <alignment horizontal="left" vertical="center" wrapText="1"/>
      <protection locked="0"/>
    </xf>
    <xf numFmtId="0" fontId="7" fillId="0" borderId="29" xfId="46" applyFont="1" applyBorder="1" applyAlignment="1" applyProtection="1">
      <alignment horizontal="center" vertical="center" wrapText="1"/>
      <protection locked="0"/>
    </xf>
    <xf numFmtId="49" fontId="7" fillId="0" borderId="9" xfId="46" applyNumberFormat="1" applyFont="1" applyBorder="1" applyAlignment="1" applyProtection="1">
      <alignment horizontal="center" vertical="center" wrapText="1"/>
      <protection locked="0"/>
    </xf>
    <xf numFmtId="14" fontId="7" fillId="0" borderId="9" xfId="46" applyNumberFormat="1" applyFont="1" applyBorder="1" applyAlignment="1" applyProtection="1">
      <alignment horizontal="center" vertical="center" wrapText="1"/>
      <protection locked="0"/>
    </xf>
    <xf numFmtId="0" fontId="7" fillId="0" borderId="9" xfId="46" applyFont="1" applyBorder="1" applyAlignment="1" applyProtection="1">
      <alignment horizontal="center" vertical="center" wrapText="1"/>
      <protection locked="0"/>
    </xf>
    <xf numFmtId="0" fontId="5" fillId="26" borderId="45" xfId="45" applyFont="1" applyFill="1" applyBorder="1" applyAlignment="1">
      <alignment horizontal="center" vertical="center" wrapText="1"/>
    </xf>
    <xf numFmtId="0" fontId="5" fillId="26" borderId="46" xfId="45" applyFont="1" applyFill="1" applyBorder="1" applyAlignment="1">
      <alignment horizontal="center" vertical="center" wrapText="1"/>
    </xf>
    <xf numFmtId="0" fontId="5" fillId="26" borderId="47" xfId="45" applyFont="1" applyFill="1" applyBorder="1" applyAlignment="1">
      <alignment horizontal="center" vertical="center" wrapText="1"/>
    </xf>
    <xf numFmtId="0" fontId="7" fillId="0" borderId="32" xfId="46" applyFont="1" applyBorder="1" applyAlignment="1" applyProtection="1">
      <alignment horizontal="center" vertical="center" wrapText="1"/>
      <protection locked="0"/>
    </xf>
    <xf numFmtId="0" fontId="7" fillId="0" borderId="48" xfId="46" applyFont="1" applyBorder="1" applyAlignment="1" applyProtection="1">
      <alignment horizontal="center" vertical="top" wrapText="1"/>
      <protection locked="0"/>
    </xf>
    <xf numFmtId="49" fontId="7" fillId="0" borderId="30" xfId="46" applyNumberFormat="1" applyFont="1" applyBorder="1" applyAlignment="1" applyProtection="1">
      <alignment horizontal="center" vertical="top" wrapText="1"/>
      <protection locked="0"/>
    </xf>
    <xf numFmtId="0" fontId="7" fillId="0" borderId="30" xfId="46" applyFont="1" applyBorder="1" applyAlignment="1" applyProtection="1">
      <alignment horizontal="center" vertical="top" wrapText="1"/>
      <protection locked="0"/>
    </xf>
    <xf numFmtId="0" fontId="7" fillId="0" borderId="49" xfId="46" applyFont="1" applyBorder="1" applyAlignment="1" applyProtection="1">
      <alignment horizontal="center" vertical="top" wrapText="1"/>
      <protection locked="0"/>
    </xf>
    <xf numFmtId="0" fontId="58" fillId="23" borderId="0" xfId="0" applyFont="1" applyFill="1" applyAlignment="1" applyProtection="1">
      <alignment horizontal="left" vertical="center" wrapText="1"/>
      <protection locked="0"/>
    </xf>
    <xf numFmtId="0" fontId="11" fillId="28" borderId="0" xfId="0" applyFont="1" applyFill="1" applyAlignment="1" applyProtection="1">
      <alignment horizontal="left" vertical="center" wrapText="1"/>
      <protection locked="0"/>
    </xf>
    <xf numFmtId="0" fontId="16" fillId="28" borderId="0" xfId="43" applyFont="1" applyFill="1" applyAlignment="1">
      <alignment horizontal="left" wrapText="1"/>
    </xf>
    <xf numFmtId="0" fontId="16" fillId="28" borderId="0" xfId="43" applyFont="1" applyFill="1" applyAlignment="1">
      <alignment horizontal="left" vertical="center" wrapText="1"/>
    </xf>
    <xf numFmtId="0" fontId="16" fillId="29" borderId="0" xfId="0" applyFont="1" applyFill="1" applyBorder="1" applyAlignment="1" applyProtection="1">
      <alignment horizontal="left" vertical="center" wrapText="1"/>
      <protection locked="0"/>
    </xf>
    <xf numFmtId="0" fontId="2" fillId="28" borderId="0" xfId="43" applyFont="1" applyFill="1" applyAlignment="1">
      <alignment horizontal="left" wrapText="1"/>
    </xf>
    <xf numFmtId="0" fontId="45" fillId="29" borderId="0" xfId="0" applyFont="1" applyFill="1" applyBorder="1" applyAlignment="1" applyProtection="1">
      <alignment horizontal="left" vertical="center" wrapText="1"/>
      <protection locked="0"/>
    </xf>
    <xf numFmtId="14" fontId="3" fillId="28" borderId="9" xfId="0" applyNumberFormat="1" applyFont="1" applyFill="1" applyBorder="1" applyAlignment="1" applyProtection="1">
      <alignment horizontal="center" vertical="center" wrapText="1"/>
      <protection locked="0"/>
    </xf>
    <xf numFmtId="14" fontId="3" fillId="28" borderId="9" xfId="43" applyNumberFormat="1" applyFont="1" applyFill="1" applyBorder="1" applyAlignment="1">
      <alignment horizontal="center" wrapText="1"/>
    </xf>
    <xf numFmtId="0" fontId="48" fillId="30" borderId="36" xfId="0" applyFont="1" applyFill="1" applyBorder="1" applyAlignment="1" applyProtection="1">
      <alignment vertical="center"/>
      <protection locked="0"/>
    </xf>
    <xf numFmtId="0" fontId="48" fillId="30" borderId="12" xfId="0" applyFont="1" applyFill="1" applyBorder="1" applyAlignment="1" applyProtection="1">
      <alignment vertical="center"/>
      <protection locked="0"/>
    </xf>
    <xf numFmtId="0" fontId="45" fillId="0" borderId="13" xfId="0" applyFont="1" applyFill="1" applyBorder="1" applyAlignment="1" applyProtection="1">
      <alignment vertical="center"/>
      <protection locked="0"/>
    </xf>
    <xf numFmtId="0" fontId="45" fillId="29" borderId="13" xfId="0" applyFont="1" applyFill="1" applyBorder="1" applyAlignment="1" applyProtection="1">
      <alignment vertical="center"/>
      <protection locked="0"/>
    </xf>
    <xf numFmtId="0" fontId="45" fillId="29" borderId="13" xfId="0" applyFont="1" applyFill="1" applyBorder="1" applyAlignment="1" applyProtection="1">
      <alignment vertical="center" wrapText="1"/>
      <protection locked="0"/>
    </xf>
    <xf numFmtId="0" fontId="45" fillId="29" borderId="13" xfId="0" applyFont="1" applyFill="1" applyBorder="1" applyAlignment="1" applyProtection="1">
      <alignment horizontal="center" vertical="center"/>
      <protection locked="0"/>
    </xf>
    <xf numFmtId="14" fontId="45" fillId="29" borderId="13" xfId="0" applyNumberFormat="1" applyFont="1" applyFill="1" applyBorder="1" applyAlignment="1" applyProtection="1">
      <alignment horizontal="center" vertical="center"/>
      <protection locked="0"/>
    </xf>
    <xf numFmtId="0" fontId="45" fillId="29" borderId="13" xfId="0" applyFont="1" applyFill="1" applyBorder="1" applyAlignment="1" applyProtection="1">
      <alignment horizontal="left" vertical="center" wrapText="1"/>
      <protection locked="0"/>
    </xf>
    <xf numFmtId="0" fontId="48" fillId="30" borderId="50" xfId="0" applyFont="1" applyFill="1" applyBorder="1" applyAlignment="1" applyProtection="1">
      <alignment vertical="center"/>
      <protection locked="0"/>
    </xf>
    <xf numFmtId="0" fontId="48" fillId="30" borderId="19" xfId="0" applyFont="1" applyFill="1" applyBorder="1" applyAlignment="1" applyProtection="1">
      <alignment vertical="center"/>
      <protection locked="0"/>
    </xf>
    <xf numFmtId="0" fontId="16" fillId="28" borderId="23" xfId="43" applyFont="1" applyFill="1" applyBorder="1"/>
    <xf numFmtId="0" fontId="48" fillId="29" borderId="12" xfId="0" applyFont="1" applyFill="1" applyBorder="1" applyAlignment="1" applyProtection="1">
      <alignment vertical="center"/>
      <protection locked="0"/>
    </xf>
    <xf numFmtId="0" fontId="48" fillId="29" borderId="10" xfId="0" applyFont="1" applyFill="1" applyBorder="1" applyAlignment="1" applyProtection="1">
      <alignment vertical="center"/>
      <protection locked="0"/>
    </xf>
    <xf numFmtId="9" fontId="45" fillId="29" borderId="0" xfId="0" applyNumberFormat="1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3" fillId="30" borderId="9" xfId="0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10" fillId="32" borderId="9" xfId="0" applyFont="1" applyFill="1" applyBorder="1" applyAlignment="1">
      <alignment horizontal="center" vertical="center" wrapText="1"/>
    </xf>
    <xf numFmtId="0" fontId="55" fillId="27" borderId="9" xfId="39" applyFont="1" applyFill="1" applyBorder="1" applyAlignment="1">
      <alignment horizontal="center" wrapText="1"/>
    </xf>
    <xf numFmtId="0" fontId="16" fillId="0" borderId="9" xfId="39" applyFont="1" applyBorder="1" applyAlignment="1">
      <alignment horizontal="center" vertical="top" wrapText="1"/>
    </xf>
    <xf numFmtId="10" fontId="45" fillId="29" borderId="0" xfId="0" applyNumberFormat="1" applyFont="1" applyFill="1" applyBorder="1" applyAlignment="1" applyProtection="1">
      <alignment horizontal="center" vertical="center"/>
      <protection locked="0"/>
    </xf>
    <xf numFmtId="0" fontId="54" fillId="23" borderId="0" xfId="46" applyFont="1" applyFill="1" applyAlignment="1">
      <alignment horizontal="center"/>
    </xf>
    <xf numFmtId="0" fontId="1" fillId="29" borderId="0" xfId="39" applyFont="1" applyFill="1" applyBorder="1" applyAlignment="1">
      <alignment horizontal="left" vertical="center" wrapText="1" indent="2"/>
    </xf>
    <xf numFmtId="0" fontId="3" fillId="29" borderId="0" xfId="39" applyFont="1" applyFill="1" applyBorder="1" applyAlignment="1">
      <alignment horizontal="left" vertical="top" wrapText="1"/>
    </xf>
    <xf numFmtId="0" fontId="3" fillId="29" borderId="0" xfId="39" applyFont="1" applyFill="1" applyBorder="1" applyAlignment="1">
      <alignment horizontal="left" vertical="center" wrapText="1"/>
    </xf>
    <xf numFmtId="0" fontId="3" fillId="29" borderId="0" xfId="39" applyFont="1" applyFill="1" applyBorder="1" applyAlignment="1">
      <alignment horizontal="left" vertical="center" wrapText="1" indent="2"/>
    </xf>
    <xf numFmtId="0" fontId="1" fillId="0" borderId="0" xfId="39" applyFont="1" applyFill="1" applyAlignment="1">
      <alignment horizontal="left" vertical="center" wrapText="1" indent="2"/>
    </xf>
    <xf numFmtId="0" fontId="1" fillId="29" borderId="0" xfId="39" applyFont="1" applyFill="1" applyBorder="1" applyAlignment="1">
      <alignment horizontal="left" vertical="center" wrapText="1" indent="1"/>
    </xf>
    <xf numFmtId="0" fontId="1" fillId="0" borderId="0" xfId="39" applyFont="1" applyFill="1" applyAlignment="1">
      <alignment horizontal="left" vertical="top" wrapText="1" indent="2"/>
    </xf>
    <xf numFmtId="0" fontId="1" fillId="0" borderId="0" xfId="39" applyFont="1" applyFill="1" applyAlignment="1">
      <alignment horizontal="left" vertical="top" wrapText="1"/>
    </xf>
    <xf numFmtId="0" fontId="39" fillId="29" borderId="0" xfId="39" applyFont="1" applyFill="1" applyBorder="1" applyAlignment="1">
      <alignment horizontal="left" vertical="center" wrapText="1"/>
    </xf>
    <xf numFmtId="0" fontId="1" fillId="29" borderId="0" xfId="39" applyFont="1" applyFill="1" applyBorder="1" applyAlignment="1">
      <alignment horizontal="left" vertical="top" wrapText="1"/>
    </xf>
    <xf numFmtId="0" fontId="1" fillId="29" borderId="0" xfId="39" applyFont="1" applyFill="1" applyBorder="1" applyAlignment="1">
      <alignment horizontal="left" vertical="center" wrapText="1"/>
    </xf>
    <xf numFmtId="0" fontId="1" fillId="29" borderId="0" xfId="39" applyFont="1" applyFill="1" applyBorder="1" applyAlignment="1">
      <alignment horizontal="left" vertical="center" wrapText="1" indent="5"/>
    </xf>
    <xf numFmtId="0" fontId="3" fillId="29" borderId="0" xfId="0" applyFont="1" applyFill="1" applyBorder="1" applyAlignment="1">
      <alignment horizontal="center" vertical="center" wrapText="1"/>
    </xf>
    <xf numFmtId="0" fontId="10" fillId="29" borderId="0" xfId="0" applyFont="1" applyFill="1" applyBorder="1" applyAlignment="1">
      <alignment horizontal="center" vertical="center" wrapText="1"/>
    </xf>
    <xf numFmtId="0" fontId="38" fillId="29" borderId="0" xfId="0" applyFont="1" applyFill="1" applyBorder="1" applyAlignment="1">
      <alignment horizontal="left" vertical="center"/>
    </xf>
    <xf numFmtId="0" fontId="5" fillId="29" borderId="0" xfId="0" applyFont="1" applyFill="1" applyBorder="1" applyAlignment="1">
      <alignment horizontal="center" vertical="center" wrapText="1"/>
    </xf>
    <xf numFmtId="0" fontId="1" fillId="29" borderId="0" xfId="39" applyFill="1" applyBorder="1" applyAlignment="1">
      <alignment horizontal="left" vertical="center" wrapText="1"/>
    </xf>
    <xf numFmtId="0" fontId="3" fillId="0" borderId="10" xfId="39" applyFont="1" applyBorder="1" applyAlignment="1">
      <alignment horizontal="center" vertical="top"/>
    </xf>
    <xf numFmtId="0" fontId="3" fillId="0" borderId="36" xfId="39" applyFont="1" applyBorder="1" applyAlignment="1">
      <alignment horizontal="center" vertical="top"/>
    </xf>
    <xf numFmtId="0" fontId="3" fillId="0" borderId="12" xfId="39" applyFont="1" applyBorder="1" applyAlignment="1">
      <alignment horizontal="center" vertical="top"/>
    </xf>
    <xf numFmtId="0" fontId="16" fillId="0" borderId="10" xfId="39" applyFont="1" applyBorder="1" applyAlignment="1">
      <alignment horizontal="left" vertical="center" wrapText="1"/>
    </xf>
    <xf numFmtId="0" fontId="16" fillId="0" borderId="36" xfId="39" applyFont="1" applyBorder="1" applyAlignment="1">
      <alignment horizontal="left" vertical="center" wrapText="1"/>
    </xf>
    <xf numFmtId="0" fontId="16" fillId="0" borderId="12" xfId="39" applyFont="1" applyBorder="1" applyAlignment="1">
      <alignment horizontal="left" vertical="center" wrapText="1"/>
    </xf>
    <xf numFmtId="0" fontId="3" fillId="29" borderId="0" xfId="39" applyFont="1" applyFill="1" applyBorder="1" applyAlignment="1">
      <alignment horizontal="center" vertical="top"/>
    </xf>
    <xf numFmtId="0" fontId="39" fillId="0" borderId="10" xfId="39" applyFont="1" applyBorder="1" applyAlignment="1">
      <alignment horizontal="left" vertical="center" wrapText="1"/>
    </xf>
    <xf numFmtId="0" fontId="39" fillId="0" borderId="36" xfId="39" applyFont="1" applyBorder="1" applyAlignment="1">
      <alignment horizontal="left" vertical="center" wrapText="1"/>
    </xf>
    <xf numFmtId="0" fontId="39" fillId="0" borderId="12" xfId="39" applyFont="1" applyBorder="1" applyAlignment="1">
      <alignment horizontal="left" vertical="center" wrapText="1"/>
    </xf>
    <xf numFmtId="0" fontId="3" fillId="24" borderId="10" xfId="0" applyFont="1" applyFill="1" applyBorder="1" applyAlignment="1">
      <alignment horizontal="center" vertical="center" wrapText="1"/>
    </xf>
    <xf numFmtId="0" fontId="3" fillId="24" borderId="36" xfId="0" applyFont="1" applyFill="1" applyBorder="1" applyAlignment="1">
      <alignment horizontal="center" vertical="center" wrapText="1"/>
    </xf>
    <xf numFmtId="0" fontId="3" fillId="24" borderId="12" xfId="0" applyFont="1" applyFill="1" applyBorder="1" applyAlignment="1">
      <alignment horizontal="center" vertical="center" wrapText="1"/>
    </xf>
    <xf numFmtId="0" fontId="10" fillId="32" borderId="10" xfId="0" applyFont="1" applyFill="1" applyBorder="1" applyAlignment="1">
      <alignment horizontal="center" vertical="center" wrapText="1"/>
    </xf>
    <xf numFmtId="0" fontId="10" fillId="32" borderId="36" xfId="0" applyFont="1" applyFill="1" applyBorder="1" applyAlignment="1">
      <alignment horizontal="center" vertical="center" wrapText="1"/>
    </xf>
    <xf numFmtId="0" fontId="10" fillId="32" borderId="12" xfId="0" applyFont="1" applyFill="1" applyBorder="1" applyAlignment="1">
      <alignment horizontal="center" vertical="center" wrapText="1"/>
    </xf>
    <xf numFmtId="0" fontId="38" fillId="0" borderId="10" xfId="0" applyFont="1" applyBorder="1" applyAlignment="1">
      <alignment horizontal="left" wrapText="1" indent="1"/>
    </xf>
    <xf numFmtId="0" fontId="38" fillId="0" borderId="36" xfId="0" applyFont="1" applyBorder="1" applyAlignment="1">
      <alignment horizontal="left" wrapText="1" indent="1"/>
    </xf>
    <xf numFmtId="0" fontId="38" fillId="0" borderId="12" xfId="0" applyFont="1" applyBorder="1" applyAlignment="1">
      <alignment horizontal="left" wrapText="1" indent="1"/>
    </xf>
    <xf numFmtId="0" fontId="1" fillId="0" borderId="0" xfId="39" applyFont="1" applyAlignment="1">
      <alignment horizontal="left" wrapText="1"/>
    </xf>
    <xf numFmtId="0" fontId="3" fillId="0" borderId="10" xfId="39" applyFont="1" applyBorder="1" applyAlignment="1">
      <alignment horizontal="center" vertical="center" wrapText="1"/>
    </xf>
    <xf numFmtId="0" fontId="3" fillId="0" borderId="36" xfId="39" applyFont="1" applyBorder="1" applyAlignment="1">
      <alignment horizontal="center" vertical="center" wrapText="1"/>
    </xf>
    <xf numFmtId="0" fontId="3" fillId="0" borderId="12" xfId="39" applyFont="1" applyBorder="1" applyAlignment="1">
      <alignment horizontal="center" vertical="center" wrapText="1"/>
    </xf>
    <xf numFmtId="0" fontId="16" fillId="0" borderId="10" xfId="39" applyFont="1" applyBorder="1" applyAlignment="1">
      <alignment horizontal="center" vertical="top"/>
    </xf>
    <xf numFmtId="0" fontId="0" fillId="0" borderId="36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39" applyFont="1" applyBorder="1" applyAlignment="1">
      <alignment horizontal="left" vertical="center" wrapText="1"/>
    </xf>
    <xf numFmtId="0" fontId="1" fillId="0" borderId="36" xfId="39" applyFont="1" applyBorder="1" applyAlignment="1">
      <alignment horizontal="left" vertical="center" wrapText="1"/>
    </xf>
    <xf numFmtId="0" fontId="1" fillId="0" borderId="12" xfId="39" applyFont="1" applyBorder="1" applyAlignment="1">
      <alignment horizontal="left" vertical="center" wrapText="1"/>
    </xf>
    <xf numFmtId="0" fontId="3" fillId="24" borderId="10" xfId="41" applyFont="1" applyFill="1" applyBorder="1" applyAlignment="1">
      <alignment horizontal="center" vertical="center"/>
    </xf>
    <xf numFmtId="0" fontId="3" fillId="24" borderId="12" xfId="41" applyFont="1" applyFill="1" applyBorder="1" applyAlignment="1">
      <alignment horizontal="center" vertical="center"/>
    </xf>
    <xf numFmtId="0" fontId="43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3" fillId="24" borderId="9" xfId="43" applyFont="1" applyFill="1" applyBorder="1" applyAlignment="1">
      <alignment horizontal="center" vertical="center" wrapText="1"/>
    </xf>
    <xf numFmtId="0" fontId="43" fillId="24" borderId="13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center" vertical="center"/>
    </xf>
    <xf numFmtId="0" fontId="49" fillId="23" borderId="17" xfId="43" applyFont="1" applyFill="1" applyBorder="1" applyAlignment="1">
      <alignment horizontal="center" vertical="center"/>
    </xf>
    <xf numFmtId="0" fontId="43" fillId="24" borderId="37" xfId="0" applyFont="1" applyFill="1" applyBorder="1" applyAlignment="1" applyProtection="1">
      <alignment horizontal="left" vertical="center" wrapText="1"/>
      <protection locked="0"/>
    </xf>
    <xf numFmtId="0" fontId="43" fillId="24" borderId="27" xfId="0" applyFont="1" applyFill="1" applyBorder="1" applyAlignment="1" applyProtection="1">
      <alignment horizontal="left" vertical="center" wrapText="1"/>
      <protection locked="0"/>
    </xf>
    <xf numFmtId="0" fontId="41" fillId="23" borderId="36" xfId="0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horizontal="left" vertical="center" wrapText="1"/>
      <protection locked="0"/>
    </xf>
    <xf numFmtId="0" fontId="49" fillId="23" borderId="16" xfId="43" applyFont="1" applyFill="1" applyBorder="1" applyAlignment="1">
      <alignment horizontal="center" vertical="center"/>
    </xf>
    <xf numFmtId="0" fontId="45" fillId="24" borderId="9" xfId="0" applyFont="1" applyFill="1" applyBorder="1" applyAlignment="1" applyProtection="1">
      <alignment horizontal="center" vertical="center"/>
      <protection locked="0"/>
    </xf>
    <xf numFmtId="0" fontId="45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43" fillId="23" borderId="26" xfId="43" applyFont="1" applyFill="1" applyBorder="1" applyAlignment="1">
      <alignment horizontal="center" vertical="center"/>
    </xf>
    <xf numFmtId="0" fontId="49" fillId="23" borderId="38" xfId="43" applyFont="1" applyFill="1" applyBorder="1" applyAlignment="1">
      <alignment horizontal="center" vertical="center"/>
    </xf>
    <xf numFmtId="0" fontId="45" fillId="24" borderId="20" xfId="0" applyFont="1" applyFill="1" applyBorder="1" applyAlignment="1" applyProtection="1">
      <alignment horizontal="center" vertical="center"/>
      <protection locked="0"/>
    </xf>
    <xf numFmtId="0" fontId="43" fillId="24" borderId="14" xfId="43" applyFont="1" applyFill="1" applyBorder="1" applyAlignment="1">
      <alignment horizontal="center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43" fillId="23" borderId="39" xfId="43" applyFont="1" applyFill="1" applyBorder="1" applyAlignment="1">
      <alignment horizontal="center" vertical="center"/>
    </xf>
    <xf numFmtId="0" fontId="49" fillId="23" borderId="28" xfId="43" applyFont="1" applyFill="1" applyBorder="1" applyAlignment="1">
      <alignment horizontal="center" vertical="center"/>
    </xf>
    <xf numFmtId="0" fontId="43" fillId="24" borderId="20" xfId="43" applyFont="1" applyFill="1" applyBorder="1" applyAlignment="1">
      <alignment horizontal="center" vertical="center" wrapText="1"/>
    </xf>
    <xf numFmtId="0" fontId="43" fillId="24" borderId="33" xfId="43" applyFont="1" applyFill="1" applyBorder="1" applyAlignment="1">
      <alignment horizontal="center" vertical="center" wrapText="1"/>
    </xf>
    <xf numFmtId="0" fontId="48" fillId="23" borderId="0" xfId="0" applyFont="1" applyFill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13" fillId="24" borderId="20" xfId="43" applyFont="1" applyFill="1" applyBorder="1" applyAlignment="1">
      <alignment horizontal="center" vertical="center" wrapText="1"/>
    </xf>
    <xf numFmtId="0" fontId="43" fillId="24" borderId="18" xfId="43" applyFont="1" applyFill="1" applyBorder="1" applyAlignment="1">
      <alignment horizontal="center" vertical="center" wrapText="1"/>
    </xf>
    <xf numFmtId="0" fontId="43" fillId="24" borderId="21" xfId="43" applyFont="1" applyFill="1" applyBorder="1" applyAlignment="1">
      <alignment horizontal="center" vertical="center" wrapText="1"/>
    </xf>
    <xf numFmtId="0" fontId="43" fillId="24" borderId="24" xfId="43" applyFont="1" applyFill="1" applyBorder="1" applyAlignment="1">
      <alignment horizontal="center" vertical="center" wrapText="1"/>
    </xf>
    <xf numFmtId="0" fontId="43" fillId="24" borderId="23" xfId="43" applyFont="1" applyFill="1" applyBorder="1" applyAlignment="1">
      <alignment horizontal="center" vertical="center" wrapText="1"/>
    </xf>
    <xf numFmtId="0" fontId="43" fillId="24" borderId="30" xfId="43" applyFont="1" applyFill="1" applyBorder="1" applyAlignment="1">
      <alignment horizontal="center" vertical="center" wrapText="1"/>
    </xf>
    <xf numFmtId="0" fontId="8" fillId="23" borderId="9" xfId="43" applyFont="1" applyFill="1" applyBorder="1" applyAlignment="1">
      <alignment horizontal="center" vertical="top" wrapText="1"/>
    </xf>
    <xf numFmtId="0" fontId="43" fillId="24" borderId="27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left" vertical="center" wrapText="1"/>
    </xf>
    <xf numFmtId="0" fontId="43" fillId="23" borderId="15" xfId="43" applyFont="1" applyFill="1" applyBorder="1" applyAlignment="1">
      <alignment horizontal="left" vertical="center" wrapText="1"/>
    </xf>
    <xf numFmtId="0" fontId="43" fillId="23" borderId="16" xfId="43" applyFont="1" applyFill="1" applyBorder="1" applyAlignment="1">
      <alignment horizontal="left" vertical="center" wrapText="1"/>
    </xf>
    <xf numFmtId="0" fontId="43" fillId="23" borderId="27" xfId="43" applyFont="1" applyFill="1" applyBorder="1" applyAlignment="1">
      <alignment horizontal="left" vertical="center" wrapText="1"/>
    </xf>
    <xf numFmtId="16" fontId="14" fillId="23" borderId="14" xfId="43" applyNumberFormat="1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center" vertical="top" wrapText="1"/>
    </xf>
    <xf numFmtId="0" fontId="41" fillId="23" borderId="36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45" fillId="24" borderId="30" xfId="0" applyFont="1" applyFill="1" applyBorder="1" applyAlignment="1" applyProtection="1">
      <alignment horizontal="center" vertical="center"/>
      <protection locked="0"/>
    </xf>
    <xf numFmtId="0" fontId="8" fillId="28" borderId="13" xfId="0" applyFont="1" applyFill="1" applyBorder="1" applyAlignment="1" applyProtection="1">
      <alignment horizontal="left" vertical="center"/>
      <protection locked="0"/>
    </xf>
    <xf numFmtId="0" fontId="8" fillId="28" borderId="14" xfId="0" applyFont="1" applyFill="1" applyBorder="1" applyAlignment="1" applyProtection="1">
      <alignment horizontal="left" vertical="center"/>
      <protection locked="0"/>
    </xf>
    <xf numFmtId="0" fontId="13" fillId="28" borderId="0" xfId="0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>
      <alignment horizontal="center" vertical="top" wrapText="1"/>
    </xf>
    <xf numFmtId="0" fontId="8" fillId="23" borderId="10" xfId="43" applyFont="1" applyFill="1" applyBorder="1" applyAlignment="1">
      <alignment horizontal="center" vertical="top" wrapText="1"/>
    </xf>
    <xf numFmtId="0" fontId="8" fillId="23" borderId="12" xfId="43" applyFont="1" applyFill="1" applyBorder="1" applyAlignment="1">
      <alignment horizontal="center" vertical="top" wrapText="1"/>
    </xf>
    <xf numFmtId="0" fontId="43" fillId="24" borderId="16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1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43" fillId="23" borderId="26" xfId="43" applyFont="1" applyFill="1" applyBorder="1" applyAlignment="1">
      <alignment horizontal="left" vertical="center" wrapText="1"/>
    </xf>
    <xf numFmtId="0" fontId="8" fillId="23" borderId="40" xfId="43" applyFont="1" applyFill="1" applyBorder="1" applyAlignment="1">
      <alignment horizontal="center" vertical="top" wrapText="1"/>
    </xf>
    <xf numFmtId="0" fontId="8" fillId="23" borderId="41" xfId="43" applyFont="1" applyFill="1" applyBorder="1" applyAlignment="1">
      <alignment horizontal="center" vertical="top" wrapText="1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45" fillId="29" borderId="10" xfId="0" applyFont="1" applyFill="1" applyBorder="1" applyAlignment="1" applyProtection="1">
      <alignment horizontal="left" vertical="center" wrapText="1"/>
      <protection locked="0"/>
    </xf>
    <xf numFmtId="0" fontId="45" fillId="29" borderId="12" xfId="0" applyFont="1" applyFill="1" applyBorder="1" applyAlignment="1" applyProtection="1">
      <alignment horizontal="left" vertical="center" wrapText="1"/>
      <protection locked="0"/>
    </xf>
    <xf numFmtId="0" fontId="48" fillId="30" borderId="9" xfId="0" applyFont="1" applyFill="1" applyBorder="1" applyAlignment="1" applyProtection="1">
      <alignment horizontal="left" vertical="center" wrapText="1"/>
      <protection locked="0"/>
    </xf>
    <xf numFmtId="0" fontId="48" fillId="30" borderId="10" xfId="0" applyFont="1" applyFill="1" applyBorder="1" applyAlignment="1" applyProtection="1">
      <alignment horizontal="left" vertical="center" wrapText="1"/>
      <protection locked="0"/>
    </xf>
    <xf numFmtId="0" fontId="45" fillId="0" borderId="10" xfId="0" applyFont="1" applyFill="1" applyBorder="1" applyAlignment="1" applyProtection="1">
      <alignment horizontal="left" vertical="center" wrapText="1"/>
      <protection locked="0"/>
    </xf>
    <xf numFmtId="0" fontId="45" fillId="0" borderId="12" xfId="0" applyFont="1" applyFill="1" applyBorder="1" applyAlignment="1" applyProtection="1">
      <alignment horizontal="left" vertical="center" wrapText="1"/>
      <protection locked="0"/>
    </xf>
    <xf numFmtId="0" fontId="48" fillId="29" borderId="10" xfId="0" applyFont="1" applyFill="1" applyBorder="1" applyAlignment="1" applyProtection="1">
      <alignment horizontal="left" vertical="center"/>
      <protection locked="0"/>
    </xf>
    <xf numFmtId="0" fontId="48" fillId="29" borderId="36" xfId="0" applyFont="1" applyFill="1" applyBorder="1" applyAlignment="1" applyProtection="1">
      <alignment horizontal="left" vertical="center"/>
      <protection locked="0"/>
    </xf>
    <xf numFmtId="0" fontId="48" fillId="30" borderId="14" xfId="0" applyFont="1" applyFill="1" applyBorder="1" applyAlignment="1" applyProtection="1">
      <alignment horizontal="left" vertical="center" wrapText="1"/>
      <protection locked="0"/>
    </xf>
    <xf numFmtId="0" fontId="48" fillId="30" borderId="11" xfId="0" applyFont="1" applyFill="1" applyBorder="1" applyAlignment="1" applyProtection="1">
      <alignment horizontal="left" vertical="center" wrapText="1"/>
      <protection locked="0"/>
    </xf>
    <xf numFmtId="0" fontId="59" fillId="28" borderId="9" xfId="0" applyFont="1" applyFill="1" applyBorder="1" applyAlignment="1" applyProtection="1">
      <alignment horizontal="center" vertical="center"/>
      <protection locked="0"/>
    </xf>
    <xf numFmtId="0" fontId="59" fillId="28" borderId="9" xfId="43" applyFont="1" applyFill="1" applyBorder="1" applyAlignment="1">
      <alignment horizontal="center"/>
    </xf>
    <xf numFmtId="0" fontId="3" fillId="30" borderId="9" xfId="0" applyFont="1" applyFill="1" applyBorder="1" applyAlignment="1" applyProtection="1">
      <alignment horizontal="center" vertical="center"/>
      <protection locked="0"/>
    </xf>
    <xf numFmtId="0" fontId="41" fillId="29" borderId="0" xfId="0" applyFont="1" applyFill="1" applyBorder="1" applyAlignment="1" applyProtection="1">
      <alignment horizontal="left" vertical="center" wrapText="1"/>
    </xf>
    <xf numFmtId="0" fontId="43" fillId="23" borderId="42" xfId="43" applyFont="1" applyFill="1" applyBorder="1" applyAlignment="1">
      <alignment horizontal="center" vertical="center"/>
    </xf>
    <xf numFmtId="0" fontId="49" fillId="23" borderId="43" xfId="43" applyFont="1" applyFill="1" applyBorder="1" applyAlignment="1">
      <alignment horizontal="center" vertical="center"/>
    </xf>
    <xf numFmtId="0" fontId="13" fillId="24" borderId="20" xfId="0" applyFont="1" applyFill="1" applyBorder="1" applyAlignment="1" applyProtection="1">
      <alignment horizontal="center" vertical="center"/>
      <protection locked="0"/>
    </xf>
    <xf numFmtId="0" fontId="49" fillId="23" borderId="0" xfId="43" applyFont="1" applyFill="1" applyBorder="1" applyAlignment="1">
      <alignment horizontal="center" vertical="center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45" fillId="30" borderId="44" xfId="0" applyFont="1" applyFill="1" applyBorder="1" applyAlignment="1" applyProtection="1">
      <alignment horizontal="center" vertical="center" wrapText="1"/>
      <protection locked="0"/>
    </xf>
    <xf numFmtId="0" fontId="45" fillId="31" borderId="10" xfId="0" applyFont="1" applyFill="1" applyBorder="1" applyAlignment="1" applyProtection="1">
      <alignment horizontal="left" vertical="center" wrapText="1"/>
      <protection locked="0"/>
    </xf>
    <xf numFmtId="0" fontId="45" fillId="31" borderId="12" xfId="0" applyFont="1" applyFill="1" applyBorder="1" applyAlignment="1" applyProtection="1">
      <alignment horizontal="left" vertical="center" wrapText="1"/>
      <protection locked="0"/>
    </xf>
    <xf numFmtId="0" fontId="58" fillId="23" borderId="0" xfId="0" applyFont="1" applyFill="1" applyAlignment="1" applyProtection="1">
      <alignment horizontal="center" vertical="center"/>
      <protection locked="0"/>
    </xf>
    <xf numFmtId="0" fontId="48" fillId="29" borderId="36" xfId="0" applyFont="1" applyFill="1" applyBorder="1" applyAlignment="1" applyProtection="1">
      <alignment horizontal="center" vertical="center"/>
      <protection locked="0"/>
    </xf>
    <xf numFmtId="0" fontId="48" fillId="29" borderId="12" xfId="0" applyFont="1" applyFill="1" applyBorder="1" applyAlignment="1" applyProtection="1">
      <alignment horizontal="center" vertical="center"/>
      <protection locked="0"/>
    </xf>
    <xf numFmtId="0" fontId="45" fillId="0" borderId="18" xfId="0" applyFont="1" applyFill="1" applyBorder="1" applyAlignment="1" applyProtection="1">
      <alignment horizontal="left" vertical="center" wrapText="1"/>
      <protection locked="0"/>
    </xf>
    <xf numFmtId="0" fontId="45" fillId="0" borderId="21" xfId="0" applyFont="1" applyFill="1" applyBorder="1" applyAlignment="1" applyProtection="1">
      <alignment horizontal="left" vertical="center" wrapText="1"/>
      <protection locked="0"/>
    </xf>
    <xf numFmtId="0" fontId="48" fillId="29" borderId="12" xfId="0" applyFont="1" applyFill="1" applyBorder="1" applyAlignment="1" applyProtection="1">
      <alignment horizontal="left" vertical="center"/>
      <protection locked="0"/>
    </xf>
    <xf numFmtId="0" fontId="48" fillId="30" borderId="36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center"/>
    </xf>
    <xf numFmtId="0" fontId="13" fillId="24" borderId="34" xfId="0" applyFont="1" applyFill="1" applyBorder="1" applyAlignment="1" applyProtection="1">
      <alignment horizontal="left" vertical="center"/>
      <protection locked="0"/>
    </xf>
    <xf numFmtId="0" fontId="43" fillId="0" borderId="0" xfId="0" applyFont="1" applyBorder="1" applyAlignment="1">
      <alignment horizontal="left"/>
    </xf>
  </cellXfs>
  <cellStyles count="5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ancel" xfId="27"/>
    <cellStyle name="Check Cell" xfId="28"/>
    <cellStyle name="Estilo 1" xfId="29"/>
    <cellStyle name="Euro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ormal" xfId="0" builtinId="0"/>
    <cellStyle name="Normal_7 1 2R21 Modelo de Estimación Desarrollo a Medida CASCADA" xfId="39"/>
    <cellStyle name="Normal_7 7 5 R03 Solicitud de cambios a requerimientos" xfId="40"/>
    <cellStyle name="Normal_7.3.02.R02 Plantilla WBS" xfId="41"/>
    <cellStyle name="Normal_Copy of 7.7.2.R01 Lista de items de configuracion_Generico2" xfId="42"/>
    <cellStyle name="Normal_NSTD-ONP R 02 F30 Chk Lst CC Interno-Tecnico v4 1 (2)" xfId="43"/>
    <cellStyle name="Normal_prepara_ peer_ review2" xfId="44"/>
    <cellStyle name="Normal_Sheet1" xfId="45"/>
    <cellStyle name="Normal_sstD4" xfId="46"/>
    <cellStyle name="Note" xfId="47"/>
    <cellStyle name="Output" xfId="48"/>
    <cellStyle name="Title" xfId="49"/>
    <cellStyle name="Warning Text" xfId="50"/>
  </cellStyles>
  <dxfs count="24"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0.64583333333333337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15-4F9A-9387-0E32CA9DDB24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A15-4F9A-9387-0E32CA9DDB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0.57499999999999996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A15-4F9A-9387-0E32CA9DDB24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4A15-4F9A-9387-0E32CA9DDB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0.70833333333333337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A15-4F9A-9387-0E32CA9D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149072"/>
        <c:axId val="394002040"/>
      </c:barChart>
      <c:catAx>
        <c:axId val="39414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940020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94002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94149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69230769230769"/>
          <c:y val="0.91531081416125915"/>
          <c:w val="0.3338461538461539"/>
          <c:h val="6.514657980456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38100</xdr:rowOff>
    </xdr:from>
    <xdr:to>
      <xdr:col>1</xdr:col>
      <xdr:colOff>1678998</xdr:colOff>
      <xdr:row>1</xdr:row>
      <xdr:rowOff>1041721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190500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0</xdr:row>
      <xdr:rowOff>123826</xdr:rowOff>
    </xdr:from>
    <xdr:to>
      <xdr:col>3</xdr:col>
      <xdr:colOff>1400175</xdr:colOff>
      <xdr:row>4</xdr:row>
      <xdr:rowOff>71380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" y="123826"/>
          <a:ext cx="971550" cy="7095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0</xdr:row>
      <xdr:rowOff>133351</xdr:rowOff>
    </xdr:from>
    <xdr:to>
      <xdr:col>3</xdr:col>
      <xdr:colOff>1409700</xdr:colOff>
      <xdr:row>4</xdr:row>
      <xdr:rowOff>80905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5" y="133351"/>
          <a:ext cx="971550" cy="7095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4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munoz\Local%20Settings\Temporary%20Internet%20Files\OLK6A\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11" sqref="I11"/>
    </sheetView>
  </sheetViews>
  <sheetFormatPr baseColWidth="10" defaultColWidth="9.140625" defaultRowHeight="12.75"/>
  <cols>
    <col min="1" max="1" width="9" style="131" customWidth="1"/>
    <col min="2" max="2" width="7.42578125" style="131" customWidth="1"/>
    <col min="3" max="3" width="9" style="131" customWidth="1"/>
    <col min="4" max="4" width="12.85546875" style="131" customWidth="1"/>
    <col min="5" max="5" width="15.5703125" style="131" customWidth="1"/>
    <col min="6" max="6" width="26.140625" style="131" customWidth="1"/>
    <col min="7" max="7" width="13.5703125" style="131" customWidth="1"/>
    <col min="8" max="8" width="15" style="131" customWidth="1"/>
    <col min="9" max="16384" width="9.140625" style="131"/>
  </cols>
  <sheetData>
    <row r="1" spans="1:9">
      <c r="A1" s="130"/>
      <c r="B1" s="130"/>
      <c r="C1" s="130"/>
      <c r="D1" s="130"/>
      <c r="E1" s="130"/>
      <c r="F1" s="130"/>
      <c r="G1" s="130"/>
      <c r="H1" s="130"/>
      <c r="I1" s="130"/>
    </row>
    <row r="2" spans="1:9" ht="15.75">
      <c r="A2" s="130"/>
      <c r="B2" s="450" t="s">
        <v>63</v>
      </c>
      <c r="C2" s="450"/>
      <c r="D2" s="450"/>
      <c r="E2" s="450"/>
      <c r="F2" s="450"/>
      <c r="G2" s="450"/>
      <c r="H2" s="450"/>
      <c r="I2" s="130"/>
    </row>
    <row r="3" spans="1:9" ht="13.5" thickBot="1">
      <c r="A3" s="130"/>
      <c r="B3" s="130"/>
      <c r="C3" s="130"/>
      <c r="D3" s="130"/>
      <c r="E3" s="130"/>
      <c r="F3" s="130"/>
      <c r="G3" s="130"/>
      <c r="H3" s="130"/>
      <c r="I3" s="130"/>
    </row>
    <row r="4" spans="1:9" ht="36.75" customHeight="1">
      <c r="A4" s="130"/>
      <c r="B4" s="412" t="s">
        <v>64</v>
      </c>
      <c r="C4" s="413" t="s">
        <v>65</v>
      </c>
      <c r="D4" s="413" t="s">
        <v>126</v>
      </c>
      <c r="E4" s="413" t="s">
        <v>66</v>
      </c>
      <c r="F4" s="413" t="s">
        <v>134</v>
      </c>
      <c r="G4" s="413" t="s">
        <v>67</v>
      </c>
      <c r="H4" s="414" t="s">
        <v>68</v>
      </c>
      <c r="I4" s="130"/>
    </row>
    <row r="5" spans="1:9" ht="24">
      <c r="A5" s="130"/>
      <c r="B5" s="408">
        <v>1</v>
      </c>
      <c r="C5" s="409" t="s">
        <v>265</v>
      </c>
      <c r="D5" s="410">
        <v>42296</v>
      </c>
      <c r="E5" s="411" t="s">
        <v>264</v>
      </c>
      <c r="F5" s="411" t="s">
        <v>466</v>
      </c>
      <c r="G5" s="411" t="s">
        <v>467</v>
      </c>
      <c r="H5" s="415" t="s">
        <v>266</v>
      </c>
      <c r="I5" s="130"/>
    </row>
    <row r="6" spans="1:9" ht="24">
      <c r="A6" s="130"/>
      <c r="B6" s="408">
        <v>2</v>
      </c>
      <c r="C6" s="409" t="s">
        <v>380</v>
      </c>
      <c r="D6" s="410">
        <v>42327</v>
      </c>
      <c r="E6" s="411" t="s">
        <v>264</v>
      </c>
      <c r="F6" s="411" t="s">
        <v>468</v>
      </c>
      <c r="G6" s="411" t="s">
        <v>467</v>
      </c>
      <c r="H6" s="415" t="s">
        <v>266</v>
      </c>
      <c r="I6" s="130"/>
    </row>
    <row r="7" spans="1:9">
      <c r="A7" s="130"/>
      <c r="B7" s="132"/>
      <c r="C7" s="133"/>
      <c r="D7" s="134"/>
      <c r="E7" s="135"/>
      <c r="F7" s="135"/>
      <c r="G7" s="135"/>
      <c r="H7" s="136"/>
      <c r="I7" s="130"/>
    </row>
    <row r="8" spans="1:9" ht="13.5" thickBot="1">
      <c r="A8" s="130"/>
      <c r="B8" s="416"/>
      <c r="C8" s="417"/>
      <c r="D8" s="418"/>
      <c r="E8" s="418"/>
      <c r="F8" s="418"/>
      <c r="G8" s="418"/>
      <c r="H8" s="419"/>
      <c r="I8" s="130"/>
    </row>
    <row r="9" spans="1:9">
      <c r="A9" s="130"/>
      <c r="B9" s="137"/>
      <c r="C9" s="137"/>
      <c r="D9" s="137"/>
      <c r="E9" s="137"/>
      <c r="F9" s="137"/>
      <c r="G9" s="137"/>
      <c r="H9" s="137"/>
      <c r="I9" s="130"/>
    </row>
  </sheetData>
  <mergeCells count="1">
    <mergeCell ref="B2:H2"/>
  </mergeCells>
  <phoneticPr fontId="33" type="noConversion"/>
  <pageMargins left="0.75" right="0.75" top="1" bottom="1" header="0.5" footer="0.5"/>
  <headerFooter alignWithMargins="0"/>
  <ignoredErrors>
    <ignoredError sqref="C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E8" sqref="E8"/>
    </sheetView>
  </sheetViews>
  <sheetFormatPr baseColWidth="10" defaultColWidth="9.140625" defaultRowHeight="12.75"/>
  <cols>
    <col min="1" max="1" width="34.28515625" bestFit="1" customWidth="1"/>
    <col min="2" max="2" width="0.7109375" customWidth="1"/>
    <col min="3" max="3" width="26" bestFit="1" customWidth="1"/>
    <col min="4" max="4" width="1.7109375" customWidth="1"/>
    <col min="5" max="5" width="23.7109375" customWidth="1"/>
    <col min="6" max="6" width="1.140625" customWidth="1"/>
  </cols>
  <sheetData>
    <row r="2" spans="1:7">
      <c r="A2" s="312" t="s">
        <v>150</v>
      </c>
      <c r="C2" s="316" t="s">
        <v>164</v>
      </c>
      <c r="E2" s="317" t="s">
        <v>72</v>
      </c>
      <c r="G2" s="312" t="s">
        <v>289</v>
      </c>
    </row>
    <row r="3" spans="1:7">
      <c r="A3" s="313" t="s">
        <v>156</v>
      </c>
      <c r="C3" s="251" t="s">
        <v>262</v>
      </c>
      <c r="E3" s="319" t="s">
        <v>274</v>
      </c>
      <c r="G3" s="318" t="s">
        <v>151</v>
      </c>
    </row>
    <row r="4" spans="1:7">
      <c r="A4" s="313" t="s">
        <v>155</v>
      </c>
      <c r="C4" s="251" t="s">
        <v>263</v>
      </c>
      <c r="E4" s="319" t="s">
        <v>455</v>
      </c>
      <c r="G4" s="318" t="s">
        <v>290</v>
      </c>
    </row>
    <row r="5" spans="1:7">
      <c r="C5" s="251" t="s">
        <v>178</v>
      </c>
      <c r="G5" s="318" t="s">
        <v>291</v>
      </c>
    </row>
    <row r="6" spans="1:7">
      <c r="C6" s="251" t="s">
        <v>177</v>
      </c>
    </row>
    <row r="7" spans="1:7">
      <c r="C7" s="314"/>
    </row>
    <row r="8" spans="1:7">
      <c r="C8" s="314"/>
    </row>
    <row r="9" spans="1:7">
      <c r="C9" s="315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20.140625" style="228" customWidth="1"/>
    <col min="4" max="4" width="40.5703125" style="228" customWidth="1"/>
    <col min="5" max="5" width="6.85546875" style="228" hidden="1" customWidth="1"/>
    <col min="6" max="6" width="6.42578125" style="228" hidden="1" customWidth="1"/>
    <col min="7" max="7" width="11.42578125" style="227"/>
    <col min="8" max="8" width="8.7109375" style="227" customWidth="1"/>
    <col min="9" max="10" width="15.7109375" style="227" customWidth="1"/>
    <col min="11" max="11" width="5" style="241" hidden="1" customWidth="1"/>
    <col min="12" max="12" width="5.140625" style="241" hidden="1" customWidth="1"/>
    <col min="13" max="13" width="8.7109375" style="245" customWidth="1"/>
    <col min="14" max="14" width="13.5703125" style="227" customWidth="1"/>
    <col min="15" max="15" width="14.5703125" style="227" customWidth="1"/>
    <col min="16" max="16" width="5.28515625" style="241" hidden="1" customWidth="1"/>
    <col min="17" max="17" width="5.42578125" style="241" hidden="1" customWidth="1"/>
    <col min="18" max="18" width="12.7109375" style="245" customWidth="1"/>
    <col min="19" max="19" width="20.140625" style="227" bestFit="1" customWidth="1"/>
    <col min="20" max="20" width="13.5703125" style="227" customWidth="1"/>
    <col min="21" max="21" width="13.42578125" style="227" customWidth="1"/>
    <col min="22" max="22" width="6.7109375" style="227" customWidth="1"/>
    <col min="23" max="23" width="7.7109375" style="227" customWidth="1"/>
    <col min="24" max="24" width="5.7109375" style="227" customWidth="1"/>
    <col min="25" max="25" width="9.5703125" style="227" customWidth="1"/>
    <col min="26" max="26" width="12.7109375" style="231" customWidth="1"/>
    <col min="27" max="37" width="11.42578125" style="232"/>
    <col min="38" max="16384" width="11.42578125" style="223"/>
  </cols>
  <sheetData>
    <row r="1" spans="1:37">
      <c r="M1" s="227"/>
    </row>
    <row r="2" spans="1:37" ht="15.75">
      <c r="A2" s="221"/>
      <c r="B2" s="525" t="s">
        <v>56</v>
      </c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525"/>
      <c r="N2" s="525"/>
      <c r="O2" s="525"/>
      <c r="P2" s="525"/>
      <c r="Q2" s="525"/>
      <c r="R2" s="525"/>
      <c r="S2" s="525"/>
      <c r="T2" s="525"/>
      <c r="U2" s="222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</row>
    <row r="3" spans="1:37">
      <c r="A3" s="224"/>
      <c r="B3" s="224"/>
      <c r="C3" s="224"/>
      <c r="D3" s="224"/>
      <c r="E3" s="299"/>
      <c r="F3" s="299"/>
      <c r="G3" s="224"/>
      <c r="H3" s="224"/>
      <c r="I3" s="224"/>
      <c r="J3" s="224"/>
      <c r="K3" s="299"/>
      <c r="L3" s="299"/>
      <c r="M3" s="224"/>
      <c r="N3" s="224"/>
      <c r="O3" s="224"/>
      <c r="P3" s="299"/>
      <c r="Q3" s="299"/>
      <c r="R3" s="246"/>
      <c r="S3" s="224"/>
      <c r="T3" s="222"/>
      <c r="U3" s="222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</row>
    <row r="4" spans="1:37">
      <c r="A4" s="221"/>
      <c r="B4" s="221"/>
      <c r="C4" s="76" t="s">
        <v>238</v>
      </c>
      <c r="D4" s="225" t="str">
        <f>Inicio!D4</f>
        <v>EVOLUTIVO FRONT END</v>
      </c>
      <c r="E4" s="299"/>
      <c r="F4" s="299"/>
      <c r="G4" s="224"/>
      <c r="H4" s="224"/>
      <c r="I4" s="224"/>
      <c r="J4" s="76" t="s">
        <v>59</v>
      </c>
      <c r="K4" s="302"/>
      <c r="L4" s="302"/>
      <c r="M4" s="224"/>
      <c r="N4" s="76" t="s">
        <v>94</v>
      </c>
      <c r="O4" s="543" t="s">
        <v>62</v>
      </c>
      <c r="P4" s="543"/>
      <c r="Q4" s="543"/>
      <c r="R4" s="543"/>
      <c r="S4" s="76" t="s">
        <v>57</v>
      </c>
      <c r="T4" s="85" t="s">
        <v>58</v>
      </c>
      <c r="U4" s="222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</row>
    <row r="5" spans="1:37">
      <c r="A5" s="221"/>
      <c r="B5" s="221"/>
      <c r="C5" s="544" t="s">
        <v>162</v>
      </c>
      <c r="D5" s="552">
        <f>Inicio!D5</f>
        <v>0</v>
      </c>
      <c r="E5" s="301"/>
      <c r="F5" s="301"/>
      <c r="G5" s="226"/>
      <c r="H5" s="226"/>
      <c r="I5" s="224"/>
      <c r="J5" s="224"/>
      <c r="K5" s="303"/>
      <c r="L5" s="303"/>
      <c r="M5" s="224"/>
      <c r="N5" s="224"/>
      <c r="O5" s="224"/>
      <c r="P5" s="299"/>
      <c r="Q5" s="299"/>
      <c r="R5" s="246"/>
      <c r="S5" s="224"/>
      <c r="T5" s="222"/>
      <c r="U5" s="222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</row>
    <row r="6" spans="1:37">
      <c r="A6" s="221"/>
      <c r="B6" s="221"/>
      <c r="C6" s="545"/>
      <c r="D6" s="553"/>
      <c r="E6" s="301"/>
      <c r="F6" s="301"/>
      <c r="G6" s="226"/>
      <c r="H6" s="226"/>
      <c r="I6" s="224"/>
      <c r="J6" s="76" t="s">
        <v>60</v>
      </c>
      <c r="K6" s="302"/>
      <c r="L6" s="302"/>
      <c r="M6" s="224"/>
      <c r="N6" s="76" t="s">
        <v>94</v>
      </c>
      <c r="O6" s="543" t="s">
        <v>62</v>
      </c>
      <c r="P6" s="543"/>
      <c r="Q6" s="543"/>
      <c r="R6" s="543"/>
      <c r="S6" s="76" t="s">
        <v>57</v>
      </c>
      <c r="T6" s="85" t="s">
        <v>58</v>
      </c>
      <c r="U6" s="222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</row>
    <row r="7" spans="1:37">
      <c r="A7" s="221"/>
      <c r="B7" s="221"/>
      <c r="C7" s="76" t="s">
        <v>2</v>
      </c>
      <c r="D7" s="225">
        <f>Inicio!D7</f>
        <v>0</v>
      </c>
      <c r="E7" s="301"/>
      <c r="F7" s="301"/>
      <c r="G7" s="226"/>
      <c r="H7" s="226"/>
      <c r="I7" s="224"/>
      <c r="J7" s="224"/>
      <c r="K7" s="303"/>
      <c r="L7" s="303"/>
      <c r="M7" s="224"/>
      <c r="N7" s="224"/>
      <c r="O7" s="224"/>
      <c r="P7" s="299"/>
      <c r="Q7" s="299"/>
      <c r="R7" s="246"/>
      <c r="S7" s="224"/>
      <c r="T7" s="222"/>
      <c r="U7" s="222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</row>
    <row r="8" spans="1:37">
      <c r="A8" s="221"/>
      <c r="B8" s="221"/>
      <c r="C8" s="76" t="s">
        <v>163</v>
      </c>
      <c r="D8" s="225">
        <f>Inicio!D8</f>
        <v>0</v>
      </c>
      <c r="E8" s="301"/>
      <c r="F8" s="301"/>
      <c r="G8" s="226"/>
      <c r="H8" s="226"/>
      <c r="I8" s="224"/>
      <c r="J8" s="76" t="s">
        <v>61</v>
      </c>
      <c r="K8" s="302"/>
      <c r="L8" s="302"/>
      <c r="M8" s="224"/>
      <c r="N8" s="76" t="s">
        <v>94</v>
      </c>
      <c r="O8" s="543" t="s">
        <v>62</v>
      </c>
      <c r="P8" s="543"/>
      <c r="Q8" s="543"/>
      <c r="R8" s="543"/>
      <c r="S8" s="76" t="s">
        <v>57</v>
      </c>
      <c r="T8" s="85" t="s">
        <v>58</v>
      </c>
      <c r="U8" s="222"/>
      <c r="V8" s="221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</row>
    <row r="9" spans="1:37">
      <c r="M9" s="227"/>
    </row>
    <row r="10" spans="1:37">
      <c r="C10" s="554"/>
      <c r="D10" s="554"/>
      <c r="E10" s="554"/>
      <c r="G10" s="229">
        <f>IF((COUNTIF(F16:F62,"Si")=0)*AND(COUNTIF(E16:E62,"No")=0),0,((COUNTIF(F16:F62,"Si")))/((COUNTIF(F16:F62,"Si")+COUNTIF(E16:E62,"No"))))</f>
        <v>1</v>
      </c>
      <c r="H10" s="230"/>
      <c r="I10" s="221"/>
      <c r="M10" s="229">
        <f>IF((COUNTIF(L16:L62,"Si")=0)*AND(COUNTIF(K16:K62,"No")=0),0,((COUNTIF(L16:L62,"Si")))/((COUNTIF(L16:L62,"Si")+COUNTIF(K16:K62,"No"))))</f>
        <v>0.75</v>
      </c>
      <c r="N10" s="221"/>
      <c r="R10" s="229">
        <f>IF((COUNTIF(Q16:Q62,"Si")=0)*AND(COUNTIF(P16:P62,"No")=0),0,((COUNTIF(Q16:Q62,"Si")))/((COUNTIF(Q16:Q62,"Si")+COUNTIF(P16:P62,"No"))))</f>
        <v>0.75</v>
      </c>
      <c r="S10" s="230"/>
      <c r="T10" s="221"/>
    </row>
    <row r="11" spans="1:37" ht="13.5" hidden="1" thickBot="1">
      <c r="C11" s="549"/>
      <c r="D11" s="549"/>
      <c r="E11" s="550"/>
      <c r="G11" s="521" t="s">
        <v>95</v>
      </c>
      <c r="H11" s="510"/>
      <c r="I11" s="505"/>
      <c r="M11" s="521" t="s">
        <v>95</v>
      </c>
      <c r="N11" s="505"/>
      <c r="R11" s="521" t="s">
        <v>95</v>
      </c>
      <c r="S11" s="510"/>
      <c r="T11" s="505"/>
    </row>
    <row r="12" spans="1:37">
      <c r="B12" s="511" t="s">
        <v>88</v>
      </c>
      <c r="C12" s="519" t="s">
        <v>74</v>
      </c>
      <c r="D12" s="511" t="s">
        <v>89</v>
      </c>
      <c r="E12" s="247"/>
      <c r="F12" s="247"/>
      <c r="G12" s="502" t="s">
        <v>138</v>
      </c>
      <c r="H12" s="502" t="s">
        <v>137</v>
      </c>
      <c r="I12" s="502"/>
      <c r="J12" s="500" t="s">
        <v>126</v>
      </c>
      <c r="K12" s="290"/>
      <c r="L12" s="290"/>
      <c r="M12" s="502" t="s">
        <v>139</v>
      </c>
      <c r="N12" s="502" t="s">
        <v>137</v>
      </c>
      <c r="O12" s="500" t="s">
        <v>126</v>
      </c>
      <c r="P12" s="290"/>
      <c r="Q12" s="290"/>
      <c r="R12" s="502" t="s">
        <v>140</v>
      </c>
      <c r="S12" s="500" t="s">
        <v>137</v>
      </c>
      <c r="T12" s="500" t="s">
        <v>126</v>
      </c>
    </row>
    <row r="13" spans="1:37" ht="13.5" thickBot="1">
      <c r="A13" s="233"/>
      <c r="B13" s="512"/>
      <c r="C13" s="520"/>
      <c r="D13" s="551"/>
      <c r="E13" s="305"/>
      <c r="F13" s="306"/>
      <c r="G13" s="534"/>
      <c r="H13" s="503"/>
      <c r="I13" s="503"/>
      <c r="J13" s="501"/>
      <c r="K13" s="250"/>
      <c r="L13" s="250"/>
      <c r="M13" s="503"/>
      <c r="N13" s="503"/>
      <c r="O13" s="501"/>
      <c r="P13" s="250"/>
      <c r="Q13" s="250"/>
      <c r="R13" s="503"/>
      <c r="S13" s="501"/>
      <c r="T13" s="501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5"/>
      <c r="AH13" s="235"/>
      <c r="AI13" s="235"/>
      <c r="AJ13" s="235"/>
      <c r="AK13" s="235"/>
    </row>
    <row r="14" spans="1:37" ht="13.5" thickBot="1">
      <c r="A14" s="233"/>
      <c r="B14" s="538" t="s">
        <v>169</v>
      </c>
      <c r="C14" s="539"/>
      <c r="D14" s="540"/>
      <c r="E14" s="295"/>
      <c r="F14" s="296"/>
      <c r="G14" s="181"/>
      <c r="H14" s="115"/>
      <c r="I14" s="115"/>
      <c r="J14" s="108"/>
      <c r="K14" s="291"/>
      <c r="L14" s="291"/>
      <c r="M14" s="115"/>
      <c r="N14" s="115"/>
      <c r="O14" s="108"/>
      <c r="P14" s="291"/>
      <c r="Q14" s="291"/>
      <c r="R14" s="115"/>
      <c r="S14" s="108"/>
      <c r="T14" s="116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5"/>
      <c r="AH14" s="235"/>
      <c r="AI14" s="235"/>
      <c r="AJ14" s="235"/>
      <c r="AK14" s="235"/>
    </row>
    <row r="15" spans="1:37" ht="53.25" customHeight="1" thickBot="1">
      <c r="A15" s="233"/>
      <c r="B15" s="109"/>
      <c r="C15" s="537" t="s">
        <v>173</v>
      </c>
      <c r="D15" s="537"/>
      <c r="E15" s="537"/>
      <c r="F15" s="537"/>
      <c r="G15" s="537"/>
      <c r="H15" s="537"/>
      <c r="I15" s="537"/>
      <c r="J15" s="537"/>
      <c r="K15" s="292"/>
      <c r="L15" s="292"/>
      <c r="M15" s="111"/>
      <c r="N15" s="111"/>
      <c r="O15" s="110"/>
      <c r="P15" s="292"/>
      <c r="Q15" s="292"/>
      <c r="R15" s="111"/>
      <c r="S15" s="110"/>
      <c r="T15" s="112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5"/>
      <c r="AH15" s="235"/>
      <c r="AI15" s="235"/>
      <c r="AJ15" s="235"/>
      <c r="AK15" s="235"/>
    </row>
    <row r="16" spans="1:37" ht="36">
      <c r="A16" s="233"/>
      <c r="B16" s="179">
        <v>1</v>
      </c>
      <c r="C16" s="236" t="s">
        <v>156</v>
      </c>
      <c r="D16" s="237" t="s">
        <v>256</v>
      </c>
      <c r="E16" s="214" t="str">
        <f>IF(((C16="Auditoría de gestión de la configuración")*AND(G16="No")),"No","")</f>
        <v/>
      </c>
      <c r="F16" s="214" t="str">
        <f>IF(((C16="Auditoría de gestión de la configuración")*AND(G16="Si")),"Si","")</f>
        <v>Si</v>
      </c>
      <c r="G16" s="214" t="s">
        <v>151</v>
      </c>
      <c r="H16" s="541"/>
      <c r="I16" s="542"/>
      <c r="J16" s="107"/>
      <c r="K16" s="214" t="str">
        <f>IF(((C16="Auditoría de gestión de la configuración")*AND(M16="No")),"No","")</f>
        <v/>
      </c>
      <c r="L16" s="214" t="str">
        <f>IF(((C16="Auditoría de gestión de la configuración")*AND(M16="Si")),"Si","")</f>
        <v>Si</v>
      </c>
      <c r="M16" s="214" t="s">
        <v>151</v>
      </c>
      <c r="N16" s="189"/>
      <c r="O16" s="107"/>
      <c r="P16" s="214" t="str">
        <f>IF(((C16="Auditoría de gestión de la configuración")*AND(R16="No")),"No","")</f>
        <v/>
      </c>
      <c r="Q16" s="214" t="str">
        <f>IF(((C16="Auditoría de gestión de la configuración")*AND(R16="Si")),"Si","")</f>
        <v>Si</v>
      </c>
      <c r="R16" s="214" t="s">
        <v>151</v>
      </c>
      <c r="S16" s="107"/>
      <c r="T16" s="107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5"/>
      <c r="AH16" s="235"/>
      <c r="AI16" s="235"/>
      <c r="AJ16" s="235"/>
      <c r="AK16" s="235"/>
    </row>
    <row r="17" spans="1:37" ht="48">
      <c r="A17" s="233"/>
      <c r="B17" s="179">
        <f>1+B16</f>
        <v>2</v>
      </c>
      <c r="C17" s="236" t="s">
        <v>155</v>
      </c>
      <c r="D17" s="237" t="s">
        <v>258</v>
      </c>
      <c r="E17" s="214" t="str">
        <f>IF(((C17="Auditoría de Calidad")*AND(G17="No")),"No","")</f>
        <v/>
      </c>
      <c r="F17" s="214" t="str">
        <f>IF(((C17="Auditoría de Calidad")*AND(G17="Si")),"Si","")</f>
        <v/>
      </c>
      <c r="G17" s="214"/>
      <c r="H17" s="541"/>
      <c r="I17" s="542"/>
      <c r="J17" s="107"/>
      <c r="K17" s="214" t="str">
        <f>IF(((C17="Auditoría de Calidad")*AND(M17="No")),"No","")</f>
        <v/>
      </c>
      <c r="L17" s="214" t="str">
        <f>IF(((C17="Auditoría de Calidad")*AND(M17="Si")),"Si","")</f>
        <v/>
      </c>
      <c r="M17" s="214"/>
      <c r="N17" s="188"/>
      <c r="O17" s="107"/>
      <c r="P17" s="214" t="str">
        <f>IF(((C17="Auditoría de Calidad")*AND(R17="No")),"No","")</f>
        <v/>
      </c>
      <c r="Q17" s="214" t="str">
        <f>IF(((C17="Auditoría de Calidad")*AND(R17="Si")),"Si","")</f>
        <v/>
      </c>
      <c r="R17" s="214"/>
      <c r="S17" s="107"/>
      <c r="T17" s="107"/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5"/>
      <c r="AH17" s="235"/>
      <c r="AI17" s="235"/>
      <c r="AJ17" s="235"/>
      <c r="AK17" s="235"/>
    </row>
    <row r="18" spans="1:37" ht="48">
      <c r="A18" s="233"/>
      <c r="B18" s="179">
        <f t="shared" ref="B18:B30" si="0">1+B17</f>
        <v>3</v>
      </c>
      <c r="C18" s="236" t="s">
        <v>155</v>
      </c>
      <c r="D18" s="237" t="s">
        <v>259</v>
      </c>
      <c r="E18" s="214" t="str">
        <f t="shared" ref="E18:E30" si="1">IF(((C18="Auditoría de Calidad")*AND(G18="No")),"No","")</f>
        <v/>
      </c>
      <c r="F18" s="214" t="str">
        <f t="shared" ref="F18:F30" si="2">IF(((C18="Auditoría de Calidad")*AND(G18="Si")),"Si","")</f>
        <v/>
      </c>
      <c r="G18" s="214"/>
      <c r="H18" s="541"/>
      <c r="I18" s="542"/>
      <c r="J18" s="107"/>
      <c r="K18" s="214" t="str">
        <f t="shared" ref="K18:K30" si="3">IF(((C18="Auditoría de Calidad")*AND(M18="No")),"No","")</f>
        <v/>
      </c>
      <c r="L18" s="214" t="str">
        <f t="shared" ref="L18:L30" si="4">IF(((C18="Auditoría de Calidad")*AND(M18="Si")),"Si","")</f>
        <v/>
      </c>
      <c r="M18" s="214"/>
      <c r="N18" s="188"/>
      <c r="O18" s="107"/>
      <c r="P18" s="214" t="str">
        <f t="shared" ref="P18:P30" si="5">IF(((C18="Auditoría de Calidad")*AND(R18="No")),"No","")</f>
        <v/>
      </c>
      <c r="Q18" s="214" t="str">
        <f t="shared" ref="Q18:Q30" si="6">IF(((C18="Auditoría de Calidad")*AND(R18="Si")),"Si","")</f>
        <v/>
      </c>
      <c r="R18" s="214"/>
      <c r="S18" s="107"/>
      <c r="T18" s="107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5"/>
      <c r="AH18" s="235"/>
      <c r="AI18" s="235"/>
      <c r="AJ18" s="235"/>
      <c r="AK18" s="235"/>
    </row>
    <row r="19" spans="1:37" ht="48">
      <c r="A19" s="233"/>
      <c r="B19" s="179">
        <f t="shared" si="0"/>
        <v>4</v>
      </c>
      <c r="C19" s="236" t="s">
        <v>155</v>
      </c>
      <c r="D19" s="237" t="s">
        <v>0</v>
      </c>
      <c r="E19" s="214" t="str">
        <f t="shared" si="1"/>
        <v/>
      </c>
      <c r="F19" s="214" t="str">
        <f t="shared" si="2"/>
        <v/>
      </c>
      <c r="G19" s="214"/>
      <c r="H19" s="541"/>
      <c r="I19" s="542"/>
      <c r="J19" s="107"/>
      <c r="K19" s="214" t="str">
        <f t="shared" si="3"/>
        <v/>
      </c>
      <c r="L19" s="214" t="str">
        <f t="shared" si="4"/>
        <v/>
      </c>
      <c r="M19" s="214"/>
      <c r="N19" s="188"/>
      <c r="O19" s="107"/>
      <c r="P19" s="214" t="str">
        <f t="shared" si="5"/>
        <v/>
      </c>
      <c r="Q19" s="214" t="str">
        <f t="shared" si="6"/>
        <v/>
      </c>
      <c r="R19" s="214"/>
      <c r="S19" s="107"/>
      <c r="T19" s="107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5"/>
      <c r="AH19" s="235"/>
      <c r="AI19" s="235"/>
      <c r="AJ19" s="235"/>
      <c r="AK19" s="235"/>
    </row>
    <row r="20" spans="1:37" ht="60">
      <c r="A20" s="233"/>
      <c r="B20" s="179">
        <f t="shared" si="0"/>
        <v>5</v>
      </c>
      <c r="C20" s="236" t="s">
        <v>155</v>
      </c>
      <c r="D20" s="237" t="s">
        <v>1</v>
      </c>
      <c r="E20" s="214" t="str">
        <f t="shared" si="1"/>
        <v/>
      </c>
      <c r="F20" s="214" t="str">
        <f t="shared" si="2"/>
        <v/>
      </c>
      <c r="G20" s="214"/>
      <c r="H20" s="541"/>
      <c r="I20" s="542"/>
      <c r="J20" s="107"/>
      <c r="K20" s="214" t="str">
        <f t="shared" si="3"/>
        <v/>
      </c>
      <c r="L20" s="214" t="str">
        <f t="shared" si="4"/>
        <v/>
      </c>
      <c r="M20" s="214"/>
      <c r="N20" s="188"/>
      <c r="O20" s="107"/>
      <c r="P20" s="214" t="str">
        <f t="shared" si="5"/>
        <v/>
      </c>
      <c r="Q20" s="214" t="str">
        <f t="shared" si="6"/>
        <v/>
      </c>
      <c r="R20" s="214"/>
      <c r="S20" s="107"/>
      <c r="T20" s="107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5"/>
      <c r="AH20" s="235"/>
      <c r="AI20" s="235"/>
      <c r="AJ20" s="235"/>
      <c r="AK20" s="235"/>
    </row>
    <row r="21" spans="1:37" ht="24">
      <c r="A21" s="233"/>
      <c r="B21" s="179">
        <f t="shared" si="0"/>
        <v>6</v>
      </c>
      <c r="C21" s="236" t="s">
        <v>155</v>
      </c>
      <c r="D21" s="237" t="s">
        <v>250</v>
      </c>
      <c r="E21" s="214" t="str">
        <f t="shared" si="1"/>
        <v/>
      </c>
      <c r="F21" s="214" t="str">
        <f t="shared" si="2"/>
        <v/>
      </c>
      <c r="G21" s="214"/>
      <c r="H21" s="541"/>
      <c r="I21" s="542"/>
      <c r="J21" s="107"/>
      <c r="K21" s="214" t="str">
        <f t="shared" si="3"/>
        <v/>
      </c>
      <c r="L21" s="214" t="str">
        <f t="shared" si="4"/>
        <v/>
      </c>
      <c r="M21" s="214"/>
      <c r="N21" s="188"/>
      <c r="O21" s="107"/>
      <c r="P21" s="214" t="str">
        <f t="shared" si="5"/>
        <v/>
      </c>
      <c r="Q21" s="214" t="str">
        <f t="shared" si="6"/>
        <v/>
      </c>
      <c r="R21" s="214"/>
      <c r="S21" s="107"/>
      <c r="T21" s="107"/>
      <c r="U21" s="234"/>
      <c r="V21" s="234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  <c r="AG21" s="235"/>
      <c r="AH21" s="235"/>
      <c r="AI21" s="235"/>
      <c r="AJ21" s="235"/>
      <c r="AK21" s="235"/>
    </row>
    <row r="22" spans="1:37" ht="36">
      <c r="A22" s="233"/>
      <c r="B22" s="179">
        <f t="shared" si="0"/>
        <v>7</v>
      </c>
      <c r="C22" s="236" t="s">
        <v>155</v>
      </c>
      <c r="D22" s="237" t="s">
        <v>189</v>
      </c>
      <c r="E22" s="214" t="str">
        <f t="shared" si="1"/>
        <v/>
      </c>
      <c r="F22" s="214" t="str">
        <f t="shared" si="2"/>
        <v/>
      </c>
      <c r="G22" s="214"/>
      <c r="H22" s="541"/>
      <c r="I22" s="542"/>
      <c r="J22" s="107"/>
      <c r="K22" s="214" t="str">
        <f t="shared" si="3"/>
        <v/>
      </c>
      <c r="L22" s="214" t="str">
        <f t="shared" si="4"/>
        <v/>
      </c>
      <c r="M22" s="214"/>
      <c r="N22" s="188"/>
      <c r="O22" s="107"/>
      <c r="P22" s="214" t="str">
        <f t="shared" si="5"/>
        <v/>
      </c>
      <c r="Q22" s="214" t="str">
        <f t="shared" si="6"/>
        <v/>
      </c>
      <c r="R22" s="214"/>
      <c r="S22" s="107"/>
      <c r="T22" s="107"/>
      <c r="U22" s="234"/>
      <c r="V22" s="234"/>
      <c r="W22" s="234"/>
      <c r="X22" s="234"/>
      <c r="Y22" s="234"/>
      <c r="Z22" s="234"/>
      <c r="AA22" s="234"/>
      <c r="AB22" s="234"/>
      <c r="AC22" s="234"/>
      <c r="AD22" s="234"/>
      <c r="AE22" s="234"/>
      <c r="AF22" s="234"/>
      <c r="AG22" s="235"/>
      <c r="AH22" s="235"/>
      <c r="AI22" s="235"/>
      <c r="AJ22" s="235"/>
      <c r="AK22" s="235"/>
    </row>
    <row r="23" spans="1:37">
      <c r="A23" s="233"/>
      <c r="B23" s="179">
        <f t="shared" si="0"/>
        <v>8</v>
      </c>
      <c r="C23" s="236" t="s">
        <v>155</v>
      </c>
      <c r="D23" s="237" t="s">
        <v>190</v>
      </c>
      <c r="E23" s="214" t="str">
        <f t="shared" si="1"/>
        <v/>
      </c>
      <c r="F23" s="214" t="str">
        <f t="shared" si="2"/>
        <v/>
      </c>
      <c r="G23" s="214"/>
      <c r="H23" s="541"/>
      <c r="I23" s="542"/>
      <c r="J23" s="107"/>
      <c r="K23" s="214" t="str">
        <f t="shared" si="3"/>
        <v/>
      </c>
      <c r="L23" s="214" t="str">
        <f t="shared" si="4"/>
        <v/>
      </c>
      <c r="M23" s="214"/>
      <c r="N23" s="188"/>
      <c r="O23" s="107"/>
      <c r="P23" s="214" t="str">
        <f t="shared" si="5"/>
        <v/>
      </c>
      <c r="Q23" s="214" t="str">
        <f t="shared" si="6"/>
        <v/>
      </c>
      <c r="R23" s="214"/>
      <c r="S23" s="107"/>
      <c r="T23" s="107"/>
      <c r="U23" s="234"/>
      <c r="V23" s="234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  <c r="AG23" s="235"/>
      <c r="AH23" s="235"/>
      <c r="AI23" s="235"/>
      <c r="AJ23" s="235"/>
      <c r="AK23" s="235"/>
    </row>
    <row r="24" spans="1:37" ht="24">
      <c r="A24" s="233"/>
      <c r="B24" s="179">
        <f t="shared" si="0"/>
        <v>9</v>
      </c>
      <c r="C24" s="236" t="s">
        <v>155</v>
      </c>
      <c r="D24" s="237" t="s">
        <v>251</v>
      </c>
      <c r="E24" s="214" t="str">
        <f t="shared" si="1"/>
        <v/>
      </c>
      <c r="F24" s="214" t="str">
        <f t="shared" si="2"/>
        <v/>
      </c>
      <c r="G24" s="214"/>
      <c r="H24" s="541"/>
      <c r="I24" s="542"/>
      <c r="J24" s="107"/>
      <c r="K24" s="214" t="str">
        <f t="shared" si="3"/>
        <v/>
      </c>
      <c r="L24" s="214" t="str">
        <f t="shared" si="4"/>
        <v/>
      </c>
      <c r="M24" s="214"/>
      <c r="N24" s="188"/>
      <c r="O24" s="107"/>
      <c r="P24" s="214" t="str">
        <f t="shared" si="5"/>
        <v/>
      </c>
      <c r="Q24" s="214" t="str">
        <f t="shared" si="6"/>
        <v/>
      </c>
      <c r="R24" s="214"/>
      <c r="S24" s="107"/>
      <c r="T24" s="107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  <c r="AG24" s="235"/>
      <c r="AH24" s="235"/>
      <c r="AI24" s="235"/>
      <c r="AJ24" s="235"/>
      <c r="AK24" s="235"/>
    </row>
    <row r="25" spans="1:37" ht="24">
      <c r="A25" s="233"/>
      <c r="B25" s="179">
        <f t="shared" si="0"/>
        <v>10</v>
      </c>
      <c r="C25" s="236" t="s">
        <v>155</v>
      </c>
      <c r="D25" s="237" t="s">
        <v>252</v>
      </c>
      <c r="E25" s="214" t="str">
        <f t="shared" si="1"/>
        <v/>
      </c>
      <c r="F25" s="214" t="str">
        <f t="shared" si="2"/>
        <v/>
      </c>
      <c r="G25" s="214"/>
      <c r="H25" s="541"/>
      <c r="I25" s="542"/>
      <c r="J25" s="107"/>
      <c r="K25" s="214" t="str">
        <f t="shared" si="3"/>
        <v/>
      </c>
      <c r="L25" s="214" t="str">
        <f t="shared" si="4"/>
        <v/>
      </c>
      <c r="M25" s="214"/>
      <c r="N25" s="188"/>
      <c r="O25" s="107"/>
      <c r="P25" s="214" t="str">
        <f t="shared" si="5"/>
        <v/>
      </c>
      <c r="Q25" s="214" t="str">
        <f t="shared" si="6"/>
        <v/>
      </c>
      <c r="R25" s="214"/>
      <c r="S25" s="107"/>
      <c r="T25" s="107"/>
      <c r="U25" s="234"/>
      <c r="V25" s="234"/>
      <c r="W25" s="234"/>
      <c r="X25" s="234"/>
      <c r="Y25" s="234"/>
      <c r="Z25" s="234"/>
      <c r="AA25" s="234"/>
      <c r="AB25" s="234"/>
      <c r="AC25" s="234"/>
      <c r="AD25" s="234"/>
      <c r="AE25" s="234"/>
      <c r="AF25" s="234"/>
      <c r="AG25" s="235"/>
      <c r="AH25" s="235"/>
      <c r="AI25" s="235"/>
      <c r="AJ25" s="235"/>
      <c r="AK25" s="235"/>
    </row>
    <row r="26" spans="1:37" ht="24">
      <c r="A26" s="233"/>
      <c r="B26" s="179">
        <f t="shared" si="0"/>
        <v>11</v>
      </c>
      <c r="C26" s="236" t="s">
        <v>155</v>
      </c>
      <c r="D26" s="237" t="s">
        <v>253</v>
      </c>
      <c r="E26" s="214" t="str">
        <f t="shared" si="1"/>
        <v/>
      </c>
      <c r="F26" s="214" t="str">
        <f t="shared" si="2"/>
        <v/>
      </c>
      <c r="G26" s="214"/>
      <c r="H26" s="541"/>
      <c r="I26" s="542"/>
      <c r="J26" s="107"/>
      <c r="K26" s="214" t="str">
        <f t="shared" si="3"/>
        <v/>
      </c>
      <c r="L26" s="214" t="str">
        <f t="shared" si="4"/>
        <v/>
      </c>
      <c r="M26" s="214"/>
      <c r="N26" s="188"/>
      <c r="O26" s="107"/>
      <c r="P26" s="214" t="str">
        <f t="shared" si="5"/>
        <v/>
      </c>
      <c r="Q26" s="214" t="str">
        <f t="shared" si="6"/>
        <v/>
      </c>
      <c r="R26" s="214"/>
      <c r="S26" s="107"/>
      <c r="T26" s="107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5"/>
      <c r="AH26" s="235"/>
      <c r="AI26" s="235"/>
      <c r="AJ26" s="235"/>
      <c r="AK26" s="235"/>
    </row>
    <row r="27" spans="1:37" ht="24">
      <c r="A27" s="233"/>
      <c r="B27" s="179">
        <f t="shared" si="0"/>
        <v>12</v>
      </c>
      <c r="C27" s="236" t="s">
        <v>155</v>
      </c>
      <c r="D27" s="98" t="s">
        <v>254</v>
      </c>
      <c r="E27" s="214" t="str">
        <f t="shared" si="1"/>
        <v/>
      </c>
      <c r="F27" s="214" t="str">
        <f t="shared" si="2"/>
        <v/>
      </c>
      <c r="G27" s="214"/>
      <c r="H27" s="541"/>
      <c r="I27" s="542"/>
      <c r="J27" s="107"/>
      <c r="K27" s="214" t="str">
        <f t="shared" si="3"/>
        <v/>
      </c>
      <c r="L27" s="214" t="str">
        <f t="shared" si="4"/>
        <v/>
      </c>
      <c r="M27" s="214"/>
      <c r="N27" s="188"/>
      <c r="O27" s="107"/>
      <c r="P27" s="214" t="str">
        <f t="shared" si="5"/>
        <v/>
      </c>
      <c r="Q27" s="214" t="str">
        <f t="shared" si="6"/>
        <v/>
      </c>
      <c r="R27" s="214"/>
      <c r="S27" s="107"/>
      <c r="T27" s="107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5"/>
      <c r="AH27" s="235"/>
      <c r="AI27" s="235"/>
      <c r="AJ27" s="235"/>
      <c r="AK27" s="235"/>
    </row>
    <row r="28" spans="1:37">
      <c r="A28" s="233"/>
      <c r="B28" s="179">
        <f t="shared" si="0"/>
        <v>13</v>
      </c>
      <c r="C28" s="236" t="s">
        <v>155</v>
      </c>
      <c r="D28" s="237" t="s">
        <v>255</v>
      </c>
      <c r="E28" s="214" t="str">
        <f t="shared" si="1"/>
        <v/>
      </c>
      <c r="F28" s="214" t="str">
        <f t="shared" si="2"/>
        <v/>
      </c>
      <c r="G28" s="214"/>
      <c r="H28" s="541"/>
      <c r="I28" s="542"/>
      <c r="J28" s="107"/>
      <c r="K28" s="214" t="str">
        <f t="shared" si="3"/>
        <v/>
      </c>
      <c r="L28" s="214" t="str">
        <f t="shared" si="4"/>
        <v/>
      </c>
      <c r="M28" s="214"/>
      <c r="N28" s="188"/>
      <c r="O28" s="107"/>
      <c r="P28" s="214" t="str">
        <f t="shared" si="5"/>
        <v/>
      </c>
      <c r="Q28" s="214" t="str">
        <f t="shared" si="6"/>
        <v/>
      </c>
      <c r="R28" s="214"/>
      <c r="S28" s="107"/>
      <c r="T28" s="107"/>
      <c r="U28" s="234"/>
      <c r="V28" s="234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  <c r="AG28" s="235"/>
      <c r="AH28" s="235"/>
      <c r="AI28" s="235"/>
      <c r="AJ28" s="235"/>
      <c r="AK28" s="235"/>
    </row>
    <row r="29" spans="1:37" ht="24">
      <c r="A29" s="233"/>
      <c r="B29" s="179">
        <f t="shared" si="0"/>
        <v>14</v>
      </c>
      <c r="C29" s="236" t="s">
        <v>155</v>
      </c>
      <c r="D29" s="237" t="s">
        <v>257</v>
      </c>
      <c r="E29" s="214" t="str">
        <f t="shared" si="1"/>
        <v/>
      </c>
      <c r="F29" s="214" t="str">
        <f t="shared" si="2"/>
        <v/>
      </c>
      <c r="G29" s="214"/>
      <c r="H29" s="541"/>
      <c r="I29" s="542"/>
      <c r="J29" s="107"/>
      <c r="K29" s="214" t="str">
        <f t="shared" si="3"/>
        <v/>
      </c>
      <c r="L29" s="214" t="str">
        <f t="shared" si="4"/>
        <v/>
      </c>
      <c r="M29" s="214"/>
      <c r="N29" s="188"/>
      <c r="O29" s="107"/>
      <c r="P29" s="214" t="str">
        <f t="shared" si="5"/>
        <v/>
      </c>
      <c r="Q29" s="214" t="str">
        <f t="shared" si="6"/>
        <v/>
      </c>
      <c r="R29" s="214"/>
      <c r="S29" s="107"/>
      <c r="T29" s="107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5"/>
      <c r="AH29" s="235"/>
      <c r="AI29" s="235"/>
      <c r="AJ29" s="235"/>
      <c r="AK29" s="235"/>
    </row>
    <row r="30" spans="1:37" ht="24.75" thickBot="1">
      <c r="A30" s="233"/>
      <c r="B30" s="179">
        <f t="shared" si="0"/>
        <v>15</v>
      </c>
      <c r="C30" s="236" t="s">
        <v>155</v>
      </c>
      <c r="D30" s="237" t="s">
        <v>191</v>
      </c>
      <c r="E30" s="214" t="str">
        <f t="shared" si="1"/>
        <v/>
      </c>
      <c r="F30" s="214" t="str">
        <f t="shared" si="2"/>
        <v/>
      </c>
      <c r="G30" s="214"/>
      <c r="H30" s="541"/>
      <c r="I30" s="542"/>
      <c r="J30" s="107"/>
      <c r="K30" s="214" t="str">
        <f t="shared" si="3"/>
        <v/>
      </c>
      <c r="L30" s="214" t="str">
        <f t="shared" si="4"/>
        <v/>
      </c>
      <c r="M30" s="214"/>
      <c r="N30" s="102"/>
      <c r="O30" s="107"/>
      <c r="P30" s="214" t="str">
        <f t="shared" si="5"/>
        <v/>
      </c>
      <c r="Q30" s="214" t="str">
        <f t="shared" si="6"/>
        <v/>
      </c>
      <c r="R30" s="214"/>
      <c r="S30" s="107"/>
      <c r="T30" s="107"/>
      <c r="U30" s="234"/>
      <c r="V30" s="234"/>
      <c r="W30" s="234"/>
      <c r="X30" s="234"/>
      <c r="Y30" s="234"/>
      <c r="Z30" s="234"/>
      <c r="AA30" s="234"/>
      <c r="AB30" s="234"/>
      <c r="AC30" s="234"/>
      <c r="AD30" s="234"/>
      <c r="AE30" s="234"/>
      <c r="AF30" s="234"/>
      <c r="AG30" s="235"/>
      <c r="AH30" s="235"/>
      <c r="AI30" s="235"/>
      <c r="AJ30" s="235"/>
      <c r="AK30" s="235"/>
    </row>
    <row r="31" spans="1:37" ht="55.5" customHeight="1" thickBot="1">
      <c r="A31" s="233"/>
      <c r="B31" s="109"/>
      <c r="C31" s="537" t="s">
        <v>170</v>
      </c>
      <c r="D31" s="537"/>
      <c r="E31" s="537"/>
      <c r="F31" s="537"/>
      <c r="G31" s="537"/>
      <c r="H31" s="537"/>
      <c r="I31" s="537"/>
      <c r="J31" s="537"/>
      <c r="K31" s="292"/>
      <c r="L31" s="292"/>
      <c r="M31" s="111"/>
      <c r="N31" s="111"/>
      <c r="O31" s="110"/>
      <c r="P31" s="292"/>
      <c r="Q31" s="292"/>
      <c r="R31" s="111"/>
      <c r="S31" s="110"/>
      <c r="T31" s="112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5"/>
      <c r="AH31" s="235"/>
      <c r="AI31" s="235"/>
      <c r="AJ31" s="235"/>
      <c r="AK31" s="235"/>
    </row>
    <row r="32" spans="1:37" ht="36">
      <c r="A32" s="233"/>
      <c r="B32" s="179">
        <v>1</v>
      </c>
      <c r="C32" s="236" t="s">
        <v>156</v>
      </c>
      <c r="D32" s="237" t="s">
        <v>256</v>
      </c>
      <c r="E32" s="214" t="str">
        <f>IF(((C32="Auditoría de gestión de la configuración")*AND(G32="No")),"No","")</f>
        <v/>
      </c>
      <c r="F32" s="214" t="str">
        <f>IF(((C32="Auditoría de gestión de la configuración")*AND(G32="Si")),"Si","")</f>
        <v>Si</v>
      </c>
      <c r="G32" s="214" t="s">
        <v>151</v>
      </c>
      <c r="H32" s="541"/>
      <c r="I32" s="542"/>
      <c r="J32" s="107"/>
      <c r="K32" s="214" t="str">
        <f>IF(((C32="Auditoría de gestión de la configuración")*AND(M32="No")),"No","")</f>
        <v/>
      </c>
      <c r="L32" s="214" t="str">
        <f>IF(((C32="Auditoría de gestión de la configuración")*AND(M32="Si")),"Si","")</f>
        <v>Si</v>
      </c>
      <c r="M32" s="214" t="s">
        <v>151</v>
      </c>
      <c r="N32" s="189"/>
      <c r="O32" s="107"/>
      <c r="P32" s="214" t="str">
        <f>IF(((C32="Auditoría de gestión de la configuración")*AND(R32="No")),"No","")</f>
        <v/>
      </c>
      <c r="Q32" s="214" t="str">
        <f>IF(((C32="Auditoría de gestión de la configuración")*AND(R32="Si")),"Si","")</f>
        <v>Si</v>
      </c>
      <c r="R32" s="214" t="s">
        <v>151</v>
      </c>
      <c r="S32" s="107"/>
      <c r="T32" s="107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5"/>
      <c r="AH32" s="235"/>
      <c r="AI32" s="235"/>
      <c r="AJ32" s="235"/>
      <c r="AK32" s="235"/>
    </row>
    <row r="33" spans="1:40" ht="48">
      <c r="A33" s="233"/>
      <c r="B33" s="179">
        <f>1+B32</f>
        <v>2</v>
      </c>
      <c r="C33" s="236" t="s">
        <v>155</v>
      </c>
      <c r="D33" s="237" t="s">
        <v>258</v>
      </c>
      <c r="E33" s="214" t="str">
        <f>IF(((C33="Auditoría de Calidad")*AND(G33="No")),"No","")</f>
        <v/>
      </c>
      <c r="F33" s="214" t="str">
        <f>IF(((C33="Auditoría de Calidad")*AND(G33="Si")),"Si","")</f>
        <v/>
      </c>
      <c r="G33" s="214"/>
      <c r="H33" s="541"/>
      <c r="I33" s="542"/>
      <c r="J33" s="107"/>
      <c r="K33" s="214" t="str">
        <f>IF(((C33="Auditoría de Calidad")*AND(M33="No")),"No","")</f>
        <v/>
      </c>
      <c r="L33" s="214" t="str">
        <f>IF(((C33="Auditoría de Calidad")*AND(M33="Si")),"Si","")</f>
        <v/>
      </c>
      <c r="M33" s="214"/>
      <c r="N33" s="188"/>
      <c r="O33" s="107"/>
      <c r="P33" s="214" t="str">
        <f>IF(((C33="Auditoría de Calidad")*AND(R33="No")),"No","")</f>
        <v/>
      </c>
      <c r="Q33" s="214" t="str">
        <f>IF(((C33="Auditoría de Calidad")*AND(R33="Si")),"Si","")</f>
        <v/>
      </c>
      <c r="R33" s="214"/>
      <c r="S33" s="107"/>
      <c r="T33" s="107"/>
      <c r="U33" s="234"/>
      <c r="V33" s="234"/>
      <c r="W33" s="234"/>
      <c r="X33" s="234"/>
      <c r="Y33" s="234"/>
      <c r="Z33" s="234"/>
      <c r="AA33" s="234"/>
      <c r="AB33" s="234"/>
      <c r="AC33" s="234"/>
      <c r="AD33" s="234"/>
      <c r="AE33" s="234"/>
      <c r="AF33" s="234"/>
      <c r="AG33" s="235"/>
      <c r="AH33" s="235"/>
      <c r="AI33" s="235"/>
      <c r="AJ33" s="235"/>
      <c r="AK33" s="235"/>
    </row>
    <row r="34" spans="1:40" ht="36">
      <c r="A34" s="233"/>
      <c r="B34" s="179">
        <f>1+B33</f>
        <v>3</v>
      </c>
      <c r="C34" s="236" t="s">
        <v>155</v>
      </c>
      <c r="D34" s="237" t="s">
        <v>153</v>
      </c>
      <c r="E34" s="214" t="str">
        <f t="shared" ref="E34:E46" si="7">IF(((C34="Auditoría de Calidad")*AND(G34="No")),"No","")</f>
        <v/>
      </c>
      <c r="F34" s="214" t="str">
        <f t="shared" ref="F34:F46" si="8">IF(((C34="Auditoría de Calidad")*AND(G34="Si")),"Si","")</f>
        <v/>
      </c>
      <c r="G34" s="214"/>
      <c r="H34" s="541"/>
      <c r="I34" s="542"/>
      <c r="J34" s="219"/>
      <c r="K34" s="214" t="str">
        <f t="shared" ref="K34:K46" si="9">IF(((C34="Auditoría de Calidad")*AND(M34="No")),"No","")</f>
        <v/>
      </c>
      <c r="L34" s="214" t="str">
        <f t="shared" ref="L34:L46" si="10">IF(((C34="Auditoría de Calidad")*AND(M34="Si")),"Si","")</f>
        <v/>
      </c>
      <c r="M34" s="214"/>
      <c r="N34" s="188"/>
      <c r="O34" s="107"/>
      <c r="P34" s="214" t="str">
        <f t="shared" ref="P34:P46" si="11">IF(((C34="Auditoría de Calidad")*AND(R34="No")),"No","")</f>
        <v/>
      </c>
      <c r="Q34" s="214" t="str">
        <f t="shared" ref="Q34:Q46" si="12">IF(((C34="Auditoría de Calidad")*AND(R34="Si")),"Si","")</f>
        <v/>
      </c>
      <c r="R34" s="214"/>
      <c r="S34" s="107"/>
      <c r="T34" s="107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  <c r="AG34" s="235"/>
      <c r="AH34" s="235"/>
      <c r="AI34" s="235"/>
      <c r="AJ34" s="235"/>
      <c r="AK34" s="235"/>
    </row>
    <row r="35" spans="1:40" ht="48">
      <c r="A35" s="233"/>
      <c r="B35" s="179">
        <f>1+B34</f>
        <v>4</v>
      </c>
      <c r="C35" s="236" t="s">
        <v>155</v>
      </c>
      <c r="D35" s="237" t="s">
        <v>154</v>
      </c>
      <c r="E35" s="214" t="str">
        <f t="shared" si="7"/>
        <v/>
      </c>
      <c r="F35" s="214" t="str">
        <f t="shared" si="8"/>
        <v/>
      </c>
      <c r="G35" s="214"/>
      <c r="H35" s="541"/>
      <c r="I35" s="542"/>
      <c r="J35" s="219"/>
      <c r="K35" s="214" t="str">
        <f t="shared" si="9"/>
        <v/>
      </c>
      <c r="L35" s="214" t="str">
        <f t="shared" si="10"/>
        <v/>
      </c>
      <c r="M35" s="214"/>
      <c r="N35" s="248"/>
      <c r="O35" s="107"/>
      <c r="P35" s="214" t="str">
        <f t="shared" si="11"/>
        <v/>
      </c>
      <c r="Q35" s="214" t="str">
        <f t="shared" si="12"/>
        <v/>
      </c>
      <c r="R35" s="214"/>
      <c r="S35" s="107"/>
      <c r="T35" s="107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5"/>
      <c r="AH35" s="235"/>
      <c r="AI35" s="235"/>
      <c r="AJ35" s="235"/>
      <c r="AK35" s="235"/>
    </row>
    <row r="36" spans="1:40" ht="48">
      <c r="A36" s="233"/>
      <c r="B36" s="179">
        <f>1+B35</f>
        <v>5</v>
      </c>
      <c r="C36" s="236" t="s">
        <v>155</v>
      </c>
      <c r="D36" s="237" t="s">
        <v>0</v>
      </c>
      <c r="E36" s="214" t="str">
        <f t="shared" si="7"/>
        <v/>
      </c>
      <c r="F36" s="214" t="str">
        <f t="shared" si="8"/>
        <v/>
      </c>
      <c r="G36" s="214"/>
      <c r="H36" s="541"/>
      <c r="I36" s="542"/>
      <c r="J36" s="107"/>
      <c r="K36" s="214" t="str">
        <f t="shared" si="9"/>
        <v/>
      </c>
      <c r="L36" s="214" t="str">
        <f t="shared" si="10"/>
        <v/>
      </c>
      <c r="M36" s="214"/>
      <c r="N36" s="188"/>
      <c r="O36" s="107"/>
      <c r="P36" s="214" t="str">
        <f t="shared" si="11"/>
        <v/>
      </c>
      <c r="Q36" s="214" t="str">
        <f t="shared" si="12"/>
        <v/>
      </c>
      <c r="R36" s="214"/>
      <c r="S36" s="107"/>
      <c r="T36" s="107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4"/>
      <c r="AG36" s="235"/>
      <c r="AH36" s="235"/>
      <c r="AI36" s="235"/>
      <c r="AJ36" s="235"/>
      <c r="AK36" s="235"/>
    </row>
    <row r="37" spans="1:40" ht="60">
      <c r="A37" s="233"/>
      <c r="B37" s="179">
        <f t="shared" ref="B37:B46" si="13">1+B36</f>
        <v>6</v>
      </c>
      <c r="C37" s="236" t="s">
        <v>155</v>
      </c>
      <c r="D37" s="237" t="s">
        <v>1</v>
      </c>
      <c r="E37" s="214" t="str">
        <f t="shared" si="7"/>
        <v/>
      </c>
      <c r="F37" s="214" t="str">
        <f t="shared" si="8"/>
        <v/>
      </c>
      <c r="G37" s="214"/>
      <c r="H37" s="541"/>
      <c r="I37" s="542"/>
      <c r="J37" s="107"/>
      <c r="K37" s="214" t="str">
        <f t="shared" si="9"/>
        <v/>
      </c>
      <c r="L37" s="214" t="str">
        <f t="shared" si="10"/>
        <v/>
      </c>
      <c r="M37" s="214"/>
      <c r="N37" s="188"/>
      <c r="O37" s="107"/>
      <c r="P37" s="214" t="str">
        <f t="shared" si="11"/>
        <v/>
      </c>
      <c r="Q37" s="214" t="str">
        <f t="shared" si="12"/>
        <v/>
      </c>
      <c r="R37" s="214"/>
      <c r="S37" s="107"/>
      <c r="T37" s="107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  <c r="AF37" s="234"/>
      <c r="AG37" s="235"/>
      <c r="AH37" s="235"/>
      <c r="AI37" s="235"/>
      <c r="AJ37" s="235"/>
      <c r="AK37" s="235"/>
    </row>
    <row r="38" spans="1:40" ht="24">
      <c r="A38" s="233"/>
      <c r="B38" s="179">
        <f t="shared" si="13"/>
        <v>7</v>
      </c>
      <c r="C38" s="236" t="s">
        <v>155</v>
      </c>
      <c r="D38" s="237" t="s">
        <v>250</v>
      </c>
      <c r="E38" s="214" t="str">
        <f t="shared" si="7"/>
        <v/>
      </c>
      <c r="F38" s="214" t="str">
        <f t="shared" si="8"/>
        <v/>
      </c>
      <c r="G38" s="214"/>
      <c r="H38" s="541"/>
      <c r="I38" s="542"/>
      <c r="J38" s="107"/>
      <c r="K38" s="214" t="str">
        <f t="shared" si="9"/>
        <v/>
      </c>
      <c r="L38" s="214" t="str">
        <f t="shared" si="10"/>
        <v/>
      </c>
      <c r="M38" s="214"/>
      <c r="N38" s="188"/>
      <c r="O38" s="107"/>
      <c r="P38" s="214" t="str">
        <f t="shared" si="11"/>
        <v/>
      </c>
      <c r="Q38" s="214" t="str">
        <f t="shared" si="12"/>
        <v/>
      </c>
      <c r="R38" s="214"/>
      <c r="S38" s="107"/>
      <c r="T38" s="107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5"/>
      <c r="AH38" s="235"/>
      <c r="AI38" s="235"/>
      <c r="AJ38" s="235"/>
      <c r="AK38" s="235"/>
    </row>
    <row r="39" spans="1:40" ht="36">
      <c r="A39" s="233"/>
      <c r="B39" s="179">
        <f t="shared" si="13"/>
        <v>8</v>
      </c>
      <c r="C39" s="236" t="s">
        <v>155</v>
      </c>
      <c r="D39" s="237" t="s">
        <v>189</v>
      </c>
      <c r="E39" s="214" t="str">
        <f t="shared" si="7"/>
        <v/>
      </c>
      <c r="F39" s="214" t="str">
        <f t="shared" si="8"/>
        <v/>
      </c>
      <c r="G39" s="214"/>
      <c r="H39" s="541"/>
      <c r="I39" s="542"/>
      <c r="J39" s="107"/>
      <c r="K39" s="214" t="str">
        <f t="shared" si="9"/>
        <v/>
      </c>
      <c r="L39" s="214" t="str">
        <f t="shared" si="10"/>
        <v/>
      </c>
      <c r="M39" s="214"/>
      <c r="N39" s="188"/>
      <c r="O39" s="107"/>
      <c r="P39" s="214" t="str">
        <f t="shared" si="11"/>
        <v/>
      </c>
      <c r="Q39" s="214" t="str">
        <f t="shared" si="12"/>
        <v/>
      </c>
      <c r="R39" s="214"/>
      <c r="S39" s="107"/>
      <c r="T39" s="107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  <c r="AE39" s="234"/>
      <c r="AF39" s="234"/>
      <c r="AG39" s="235"/>
      <c r="AH39" s="235"/>
      <c r="AI39" s="235"/>
      <c r="AJ39" s="235"/>
      <c r="AK39" s="235"/>
    </row>
    <row r="40" spans="1:40">
      <c r="A40" s="233"/>
      <c r="B40" s="179">
        <f t="shared" si="13"/>
        <v>9</v>
      </c>
      <c r="C40" s="236" t="s">
        <v>155</v>
      </c>
      <c r="D40" s="237" t="s">
        <v>190</v>
      </c>
      <c r="E40" s="214" t="str">
        <f t="shared" si="7"/>
        <v/>
      </c>
      <c r="F40" s="214" t="str">
        <f t="shared" si="8"/>
        <v/>
      </c>
      <c r="G40" s="214"/>
      <c r="H40" s="541"/>
      <c r="I40" s="542"/>
      <c r="J40" s="107"/>
      <c r="K40" s="214" t="str">
        <f t="shared" si="9"/>
        <v/>
      </c>
      <c r="L40" s="214" t="str">
        <f t="shared" si="10"/>
        <v/>
      </c>
      <c r="M40" s="214"/>
      <c r="N40" s="188"/>
      <c r="O40" s="107"/>
      <c r="P40" s="214" t="str">
        <f t="shared" si="11"/>
        <v/>
      </c>
      <c r="Q40" s="214" t="str">
        <f t="shared" si="12"/>
        <v/>
      </c>
      <c r="R40" s="214"/>
      <c r="S40" s="107"/>
      <c r="T40" s="107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  <c r="AG40" s="235"/>
      <c r="AH40" s="235"/>
      <c r="AI40" s="235"/>
      <c r="AJ40" s="235"/>
      <c r="AK40" s="235"/>
    </row>
    <row r="41" spans="1:40" ht="24">
      <c r="A41" s="233"/>
      <c r="B41" s="179">
        <f t="shared" si="13"/>
        <v>10</v>
      </c>
      <c r="C41" s="236" t="s">
        <v>155</v>
      </c>
      <c r="D41" s="237" t="s">
        <v>251</v>
      </c>
      <c r="E41" s="214" t="str">
        <f t="shared" si="7"/>
        <v/>
      </c>
      <c r="F41" s="214" t="str">
        <f t="shared" si="8"/>
        <v/>
      </c>
      <c r="G41" s="214"/>
      <c r="H41" s="541"/>
      <c r="I41" s="542"/>
      <c r="J41" s="107"/>
      <c r="K41" s="214" t="str">
        <f t="shared" si="9"/>
        <v/>
      </c>
      <c r="L41" s="214" t="str">
        <f t="shared" si="10"/>
        <v/>
      </c>
      <c r="M41" s="214"/>
      <c r="N41" s="188"/>
      <c r="O41" s="107"/>
      <c r="P41" s="214" t="str">
        <f t="shared" si="11"/>
        <v/>
      </c>
      <c r="Q41" s="214" t="str">
        <f t="shared" si="12"/>
        <v/>
      </c>
      <c r="R41" s="214"/>
      <c r="S41" s="107"/>
      <c r="T41" s="107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5"/>
      <c r="AH41" s="235"/>
      <c r="AI41" s="235"/>
      <c r="AJ41" s="235"/>
      <c r="AK41" s="235"/>
    </row>
    <row r="42" spans="1:40" ht="24">
      <c r="A42" s="233"/>
      <c r="B42" s="179">
        <f t="shared" si="13"/>
        <v>11</v>
      </c>
      <c r="C42" s="236" t="s">
        <v>155</v>
      </c>
      <c r="D42" s="237" t="s">
        <v>252</v>
      </c>
      <c r="E42" s="214" t="str">
        <f t="shared" si="7"/>
        <v/>
      </c>
      <c r="F42" s="214" t="str">
        <f t="shared" si="8"/>
        <v/>
      </c>
      <c r="G42" s="214"/>
      <c r="H42" s="541"/>
      <c r="I42" s="542"/>
      <c r="J42" s="107"/>
      <c r="K42" s="214" t="str">
        <f t="shared" si="9"/>
        <v/>
      </c>
      <c r="L42" s="214" t="str">
        <f t="shared" si="10"/>
        <v/>
      </c>
      <c r="M42" s="214"/>
      <c r="N42" s="188"/>
      <c r="O42" s="107"/>
      <c r="P42" s="214" t="str">
        <f t="shared" si="11"/>
        <v/>
      </c>
      <c r="Q42" s="214" t="str">
        <f t="shared" si="12"/>
        <v/>
      </c>
      <c r="R42" s="214"/>
      <c r="S42" s="107"/>
      <c r="T42" s="107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5"/>
      <c r="AH42" s="235"/>
      <c r="AI42" s="235"/>
      <c r="AJ42" s="235"/>
      <c r="AK42" s="235"/>
    </row>
    <row r="43" spans="1:40" ht="24">
      <c r="A43" s="233"/>
      <c r="B43" s="179">
        <f t="shared" si="13"/>
        <v>12</v>
      </c>
      <c r="C43" s="236" t="s">
        <v>155</v>
      </c>
      <c r="D43" s="237" t="s">
        <v>253</v>
      </c>
      <c r="E43" s="214" t="str">
        <f t="shared" si="7"/>
        <v/>
      </c>
      <c r="F43" s="214" t="str">
        <f t="shared" si="8"/>
        <v/>
      </c>
      <c r="G43" s="214"/>
      <c r="H43" s="541"/>
      <c r="I43" s="542"/>
      <c r="J43" s="107"/>
      <c r="K43" s="214" t="str">
        <f t="shared" si="9"/>
        <v/>
      </c>
      <c r="L43" s="214" t="str">
        <f t="shared" si="10"/>
        <v/>
      </c>
      <c r="M43" s="214"/>
      <c r="N43" s="188"/>
      <c r="O43" s="107"/>
      <c r="P43" s="214" t="str">
        <f t="shared" si="11"/>
        <v/>
      </c>
      <c r="Q43" s="214" t="str">
        <f t="shared" si="12"/>
        <v/>
      </c>
      <c r="R43" s="214"/>
      <c r="S43" s="107"/>
      <c r="T43" s="107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5"/>
      <c r="AH43" s="235"/>
      <c r="AI43" s="235"/>
      <c r="AJ43" s="235"/>
      <c r="AK43" s="235"/>
    </row>
    <row r="44" spans="1:40" ht="24">
      <c r="A44" s="233"/>
      <c r="B44" s="179">
        <f t="shared" si="13"/>
        <v>13</v>
      </c>
      <c r="C44" s="236" t="s">
        <v>155</v>
      </c>
      <c r="D44" s="237" t="s">
        <v>254</v>
      </c>
      <c r="E44" s="214" t="str">
        <f t="shared" si="7"/>
        <v/>
      </c>
      <c r="F44" s="214" t="str">
        <f t="shared" si="8"/>
        <v/>
      </c>
      <c r="G44" s="214"/>
      <c r="H44" s="541"/>
      <c r="I44" s="542"/>
      <c r="J44" s="107"/>
      <c r="K44" s="214" t="str">
        <f t="shared" si="9"/>
        <v/>
      </c>
      <c r="L44" s="214" t="str">
        <f t="shared" si="10"/>
        <v/>
      </c>
      <c r="M44" s="214"/>
      <c r="N44" s="188"/>
      <c r="O44" s="107"/>
      <c r="P44" s="214" t="str">
        <f t="shared" si="11"/>
        <v/>
      </c>
      <c r="Q44" s="214" t="str">
        <f t="shared" si="12"/>
        <v/>
      </c>
      <c r="R44" s="214"/>
      <c r="S44" s="107"/>
      <c r="T44" s="107"/>
      <c r="U44" s="234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5"/>
      <c r="AH44" s="235"/>
      <c r="AI44" s="235"/>
      <c r="AJ44" s="235"/>
      <c r="AK44" s="235"/>
    </row>
    <row r="45" spans="1:40">
      <c r="A45" s="233"/>
      <c r="B45" s="179">
        <f t="shared" si="13"/>
        <v>14</v>
      </c>
      <c r="C45" s="236" t="s">
        <v>155</v>
      </c>
      <c r="D45" s="237" t="s">
        <v>255</v>
      </c>
      <c r="E45" s="214" t="str">
        <f t="shared" si="7"/>
        <v/>
      </c>
      <c r="F45" s="214" t="str">
        <f t="shared" si="8"/>
        <v/>
      </c>
      <c r="G45" s="214"/>
      <c r="H45" s="541"/>
      <c r="I45" s="542"/>
      <c r="J45" s="107"/>
      <c r="K45" s="214" t="str">
        <f t="shared" si="9"/>
        <v/>
      </c>
      <c r="L45" s="214" t="str">
        <f t="shared" si="10"/>
        <v/>
      </c>
      <c r="M45" s="214"/>
      <c r="N45" s="188"/>
      <c r="O45" s="107"/>
      <c r="P45" s="214" t="str">
        <f t="shared" si="11"/>
        <v/>
      </c>
      <c r="Q45" s="214" t="str">
        <f t="shared" si="12"/>
        <v/>
      </c>
      <c r="R45" s="214"/>
      <c r="S45" s="107"/>
      <c r="T45" s="107"/>
      <c r="U45" s="234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5"/>
      <c r="AH45" s="235"/>
      <c r="AI45" s="235"/>
      <c r="AJ45" s="235"/>
      <c r="AK45" s="235"/>
    </row>
    <row r="46" spans="1:40" ht="24.75" thickBot="1">
      <c r="A46" s="233"/>
      <c r="B46" s="179">
        <f t="shared" si="13"/>
        <v>15</v>
      </c>
      <c r="C46" s="236" t="s">
        <v>155</v>
      </c>
      <c r="D46" s="237" t="s">
        <v>257</v>
      </c>
      <c r="E46" s="298" t="str">
        <f t="shared" si="7"/>
        <v/>
      </c>
      <c r="F46" s="298" t="str">
        <f t="shared" si="8"/>
        <v/>
      </c>
      <c r="G46" s="214"/>
      <c r="H46" s="541"/>
      <c r="I46" s="542"/>
      <c r="J46" s="107"/>
      <c r="K46" s="214" t="str">
        <f t="shared" si="9"/>
        <v/>
      </c>
      <c r="L46" s="214" t="str">
        <f t="shared" si="10"/>
        <v/>
      </c>
      <c r="M46" s="214"/>
      <c r="N46" s="190"/>
      <c r="O46" s="107"/>
      <c r="P46" s="214" t="str">
        <f t="shared" si="11"/>
        <v/>
      </c>
      <c r="Q46" s="214" t="str">
        <f t="shared" si="12"/>
        <v/>
      </c>
      <c r="R46" s="214"/>
      <c r="S46" s="107"/>
      <c r="T46" s="107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5"/>
      <c r="AH46" s="235"/>
      <c r="AI46" s="235"/>
      <c r="AJ46" s="235"/>
      <c r="AK46" s="235"/>
    </row>
    <row r="47" spans="1:40" ht="13.5" customHeight="1" thickBot="1">
      <c r="A47" s="233"/>
      <c r="B47" s="538" t="s">
        <v>168</v>
      </c>
      <c r="C47" s="539"/>
      <c r="D47" s="539"/>
      <c r="E47" s="295"/>
      <c r="F47" s="296"/>
      <c r="G47" s="115"/>
      <c r="H47" s="115"/>
      <c r="I47" s="115"/>
      <c r="J47" s="108"/>
      <c r="K47" s="291"/>
      <c r="L47" s="291"/>
      <c r="M47" s="115"/>
      <c r="N47" s="115"/>
      <c r="O47" s="108"/>
      <c r="P47" s="291"/>
      <c r="Q47" s="291"/>
      <c r="R47" s="115"/>
      <c r="S47" s="108"/>
      <c r="T47" s="116"/>
      <c r="U47" s="234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  <c r="AG47" s="235"/>
      <c r="AH47" s="235"/>
      <c r="AI47" s="235"/>
      <c r="AJ47" s="235"/>
      <c r="AK47" s="235"/>
      <c r="AL47" s="235"/>
      <c r="AM47" s="235"/>
      <c r="AN47" s="235"/>
    </row>
    <row r="48" spans="1:40" ht="59.25" customHeight="1" thickBot="1">
      <c r="A48" s="233"/>
      <c r="B48" s="109"/>
      <c r="C48" s="537" t="s">
        <v>55</v>
      </c>
      <c r="D48" s="537"/>
      <c r="E48" s="537"/>
      <c r="F48" s="537"/>
      <c r="G48" s="537"/>
      <c r="H48" s="537"/>
      <c r="I48" s="537"/>
      <c r="J48" s="537"/>
      <c r="K48" s="292"/>
      <c r="L48" s="292"/>
      <c r="M48" s="111"/>
      <c r="N48" s="111"/>
      <c r="O48" s="110"/>
      <c r="P48" s="292"/>
      <c r="Q48" s="292"/>
      <c r="R48" s="111"/>
      <c r="S48" s="110"/>
      <c r="T48" s="112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5"/>
      <c r="AH48" s="235"/>
      <c r="AI48" s="235"/>
      <c r="AJ48" s="235"/>
      <c r="AK48" s="235"/>
    </row>
    <row r="49" spans="1:37" ht="36">
      <c r="A49" s="233"/>
      <c r="B49" s="113">
        <v>1</v>
      </c>
      <c r="C49" s="236" t="s">
        <v>156</v>
      </c>
      <c r="D49" s="237" t="s">
        <v>101</v>
      </c>
      <c r="E49" s="214" t="str">
        <f>IF(((C49="Auditoría de gestión de la configuración")*AND(G49="No")),"No","")</f>
        <v/>
      </c>
      <c r="F49" s="214" t="str">
        <f>IF(((C49="Auditoría de gestión de la configuración")*AND(G49="Si")),"Si","")</f>
        <v>Si</v>
      </c>
      <c r="G49" s="214" t="s">
        <v>151</v>
      </c>
      <c r="H49" s="535"/>
      <c r="I49" s="535"/>
      <c r="J49" s="107"/>
      <c r="K49" s="214" t="str">
        <f>IF(((C49="Auditoría de gestión de la configuración")*AND(M49="No")),"No","")</f>
        <v/>
      </c>
      <c r="L49" s="214" t="str">
        <f>IF(((C49="Auditoría de gestión de la configuración")*AND(M49="Si")),"Si","")</f>
        <v>Si</v>
      </c>
      <c r="M49" s="214" t="s">
        <v>151</v>
      </c>
      <c r="N49" s="95"/>
      <c r="O49" s="107"/>
      <c r="P49" s="214" t="str">
        <f>IF(((C49="Auditoría de gestión de la configuración")*AND(R49="No")),"No","")</f>
        <v>No</v>
      </c>
      <c r="Q49" s="214" t="str">
        <f>IF(((C49="Auditoría de gestión de la configuración")*AND(R49="Si")),"Si","")</f>
        <v/>
      </c>
      <c r="R49" s="214" t="s">
        <v>152</v>
      </c>
      <c r="S49" s="93"/>
      <c r="T49" s="93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5"/>
      <c r="AH49" s="235"/>
      <c r="AI49" s="235"/>
      <c r="AJ49" s="235"/>
      <c r="AK49" s="235"/>
    </row>
    <row r="50" spans="1:37" ht="24">
      <c r="A50" s="233"/>
      <c r="B50" s="113">
        <f t="shared" ref="B50:B62" si="14">B49+1</f>
        <v>2</v>
      </c>
      <c r="C50" s="236" t="s">
        <v>156</v>
      </c>
      <c r="D50" s="238" t="s">
        <v>102</v>
      </c>
      <c r="E50" s="214" t="str">
        <f>IF(((C50="Auditoría de gestión de la configuración")*AND(G50="No")),"No","")</f>
        <v/>
      </c>
      <c r="F50" s="214" t="str">
        <f>IF(((C50="Auditoría de gestión de la configuración")*AND(G50="Si")),"Si","")</f>
        <v>Si</v>
      </c>
      <c r="G50" s="214" t="s">
        <v>151</v>
      </c>
      <c r="H50" s="535"/>
      <c r="I50" s="535"/>
      <c r="J50" s="107"/>
      <c r="K50" s="214" t="str">
        <f>IF(((C50="Auditoría de gestión de la configuración")*AND(M50="No")),"No","")</f>
        <v>No</v>
      </c>
      <c r="L50" s="214" t="str">
        <f>IF(((C50="Auditoría de gestión de la configuración")*AND(M50="Si")),"Si","")</f>
        <v/>
      </c>
      <c r="M50" s="214" t="s">
        <v>152</v>
      </c>
      <c r="N50" s="95"/>
      <c r="O50" s="100"/>
      <c r="P50" s="214" t="str">
        <f>IF(((C50="Auditoría de gestión de la configuración")*AND(R50="No")),"No","")</f>
        <v/>
      </c>
      <c r="Q50" s="214" t="str">
        <f>IF(((C50="Auditoría de gestión de la configuración")*AND(R50="Si")),"Si","")</f>
        <v>Si</v>
      </c>
      <c r="R50" s="214" t="s">
        <v>151</v>
      </c>
      <c r="S50" s="93"/>
      <c r="T50" s="93"/>
      <c r="U50" s="234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5"/>
      <c r="AH50" s="235"/>
      <c r="AI50" s="235"/>
      <c r="AJ50" s="235"/>
      <c r="AK50" s="235"/>
    </row>
    <row r="51" spans="1:37" ht="24">
      <c r="A51" s="239"/>
      <c r="B51" s="113">
        <f t="shared" si="14"/>
        <v>3</v>
      </c>
      <c r="C51" s="236" t="s">
        <v>155</v>
      </c>
      <c r="D51" s="97" t="s">
        <v>231</v>
      </c>
      <c r="E51" s="214" t="str">
        <f>IF(((C51="Auditoría de Calidad")*AND(G51="No")),"No","")</f>
        <v/>
      </c>
      <c r="F51" s="214" t="str">
        <f>IF(((C51="Auditoría de Calidad")*AND(G51="Si")),"Si","")</f>
        <v/>
      </c>
      <c r="G51" s="214"/>
      <c r="H51" s="535"/>
      <c r="I51" s="535"/>
      <c r="J51" s="107"/>
      <c r="K51" s="214" t="str">
        <f>IF(((C51="Auditoría de Calidad")*AND(M51="No")),"No","")</f>
        <v/>
      </c>
      <c r="L51" s="214" t="str">
        <f>IF(((C51="Auditoría de Calidad")*AND(M51="Si")),"Si","")</f>
        <v/>
      </c>
      <c r="M51" s="214"/>
      <c r="N51" s="95"/>
      <c r="O51" s="100"/>
      <c r="P51" s="214" t="str">
        <f>IF(((C51="Auditoría de Calidad")*AND(R51="No")),"No","")</f>
        <v/>
      </c>
      <c r="Q51" s="214" t="str">
        <f>IF(((C51="Auditoría de Calidad")*AND(R51="Si")),"Si","")</f>
        <v/>
      </c>
      <c r="R51" s="214"/>
      <c r="S51" s="93"/>
      <c r="T51" s="93"/>
      <c r="U51" s="240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39"/>
      <c r="AJ51" s="239"/>
      <c r="AK51" s="239"/>
    </row>
    <row r="52" spans="1:37" ht="24">
      <c r="A52" s="239"/>
      <c r="B52" s="113">
        <f t="shared" si="14"/>
        <v>4</v>
      </c>
      <c r="C52" s="236" t="s">
        <v>155</v>
      </c>
      <c r="D52" s="97" t="s">
        <v>232</v>
      </c>
      <c r="E52" s="214" t="str">
        <f t="shared" ref="E52:E62" si="15">IF(((C52="Auditoría de Calidad")*AND(G52="No")),"No","")</f>
        <v/>
      </c>
      <c r="F52" s="214" t="str">
        <f t="shared" ref="F52:F62" si="16">IF(((C52="Auditoría de Calidad")*AND(G52="Si")),"Si","")</f>
        <v/>
      </c>
      <c r="G52" s="214"/>
      <c r="H52" s="535"/>
      <c r="I52" s="535"/>
      <c r="J52" s="107"/>
      <c r="K52" s="214" t="str">
        <f t="shared" ref="K52:K62" si="17">IF(((C52="Auditoría de Calidad")*AND(M52="No")),"No","")</f>
        <v/>
      </c>
      <c r="L52" s="214" t="str">
        <f t="shared" ref="L52:L62" si="18">IF(((C52="Auditoría de Calidad")*AND(M52="Si")),"Si","")</f>
        <v/>
      </c>
      <c r="M52" s="214"/>
      <c r="N52" s="95"/>
      <c r="O52" s="100"/>
      <c r="P52" s="214" t="str">
        <f t="shared" ref="P52:P62" si="19">IF(((C52="Auditoría de Calidad")*AND(R52="No")),"No","")</f>
        <v/>
      </c>
      <c r="Q52" s="214" t="str">
        <f t="shared" ref="Q52:Q62" si="20">IF(((C52="Auditoría de Calidad")*AND(R52="Si")),"Si","")</f>
        <v/>
      </c>
      <c r="R52" s="214"/>
      <c r="S52" s="93"/>
      <c r="T52" s="93"/>
      <c r="U52" s="240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39"/>
      <c r="AJ52" s="239"/>
      <c r="AK52" s="239"/>
    </row>
    <row r="53" spans="1:37" ht="36">
      <c r="A53" s="239"/>
      <c r="B53" s="113">
        <f t="shared" si="14"/>
        <v>5</v>
      </c>
      <c r="C53" s="236" t="s">
        <v>155</v>
      </c>
      <c r="D53" s="97" t="s">
        <v>103</v>
      </c>
      <c r="E53" s="214" t="str">
        <f t="shared" si="15"/>
        <v/>
      </c>
      <c r="F53" s="214" t="str">
        <f t="shared" si="16"/>
        <v/>
      </c>
      <c r="G53" s="214"/>
      <c r="H53" s="535"/>
      <c r="I53" s="535"/>
      <c r="J53" s="107"/>
      <c r="K53" s="214" t="str">
        <f t="shared" si="17"/>
        <v/>
      </c>
      <c r="L53" s="214" t="str">
        <f t="shared" si="18"/>
        <v/>
      </c>
      <c r="M53" s="214"/>
      <c r="N53" s="95"/>
      <c r="O53" s="100"/>
      <c r="P53" s="214" t="str">
        <f t="shared" si="19"/>
        <v/>
      </c>
      <c r="Q53" s="214" t="str">
        <f t="shared" si="20"/>
        <v/>
      </c>
      <c r="R53" s="214"/>
      <c r="S53" s="93"/>
      <c r="T53" s="93"/>
      <c r="U53" s="240"/>
      <c r="V53" s="239"/>
      <c r="W53" s="239"/>
      <c r="X53" s="239"/>
      <c r="Y53" s="239"/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</row>
    <row r="54" spans="1:37" ht="24">
      <c r="A54" s="239"/>
      <c r="B54" s="113">
        <f t="shared" si="14"/>
        <v>6</v>
      </c>
      <c r="C54" s="236" t="s">
        <v>155</v>
      </c>
      <c r="D54" s="97" t="s">
        <v>104</v>
      </c>
      <c r="E54" s="214" t="str">
        <f t="shared" si="15"/>
        <v/>
      </c>
      <c r="F54" s="214" t="str">
        <f t="shared" si="16"/>
        <v/>
      </c>
      <c r="G54" s="214"/>
      <c r="H54" s="535"/>
      <c r="I54" s="535"/>
      <c r="J54" s="107"/>
      <c r="K54" s="214" t="str">
        <f t="shared" si="17"/>
        <v/>
      </c>
      <c r="L54" s="214" t="str">
        <f t="shared" si="18"/>
        <v/>
      </c>
      <c r="M54" s="214"/>
      <c r="N54" s="95"/>
      <c r="O54" s="100"/>
      <c r="P54" s="214" t="str">
        <f t="shared" si="19"/>
        <v/>
      </c>
      <c r="Q54" s="214" t="str">
        <f t="shared" si="20"/>
        <v/>
      </c>
      <c r="R54" s="214"/>
      <c r="S54" s="93"/>
      <c r="T54" s="93"/>
      <c r="U54" s="240"/>
      <c r="V54" s="239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</row>
    <row r="55" spans="1:37" ht="48">
      <c r="A55" s="239"/>
      <c r="B55" s="113">
        <f t="shared" si="14"/>
        <v>7</v>
      </c>
      <c r="C55" s="236" t="s">
        <v>155</v>
      </c>
      <c r="D55" s="97" t="s">
        <v>105</v>
      </c>
      <c r="E55" s="214" t="str">
        <f t="shared" si="15"/>
        <v/>
      </c>
      <c r="F55" s="214" t="str">
        <f t="shared" si="16"/>
        <v/>
      </c>
      <c r="G55" s="214"/>
      <c r="H55" s="535"/>
      <c r="I55" s="535"/>
      <c r="J55" s="107"/>
      <c r="K55" s="214" t="str">
        <f t="shared" si="17"/>
        <v/>
      </c>
      <c r="L55" s="214" t="str">
        <f t="shared" si="18"/>
        <v/>
      </c>
      <c r="M55" s="214"/>
      <c r="N55" s="95"/>
      <c r="O55" s="100"/>
      <c r="P55" s="214" t="str">
        <f t="shared" si="19"/>
        <v/>
      </c>
      <c r="Q55" s="214" t="str">
        <f t="shared" si="20"/>
        <v/>
      </c>
      <c r="R55" s="214"/>
      <c r="S55" s="93"/>
      <c r="T55" s="93"/>
      <c r="U55" s="240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39"/>
      <c r="AJ55" s="239"/>
      <c r="AK55" s="239"/>
    </row>
    <row r="56" spans="1:37" ht="36">
      <c r="A56" s="239"/>
      <c r="B56" s="113">
        <f t="shared" si="14"/>
        <v>8</v>
      </c>
      <c r="C56" s="236" t="s">
        <v>155</v>
      </c>
      <c r="D56" s="97" t="s">
        <v>106</v>
      </c>
      <c r="E56" s="214" t="str">
        <f t="shared" si="15"/>
        <v/>
      </c>
      <c r="F56" s="214" t="str">
        <f t="shared" si="16"/>
        <v/>
      </c>
      <c r="G56" s="214"/>
      <c r="H56" s="535"/>
      <c r="I56" s="535"/>
      <c r="J56" s="107"/>
      <c r="K56" s="214" t="str">
        <f t="shared" si="17"/>
        <v/>
      </c>
      <c r="L56" s="214" t="str">
        <f t="shared" si="18"/>
        <v/>
      </c>
      <c r="M56" s="214"/>
      <c r="N56" s="95"/>
      <c r="O56" s="100"/>
      <c r="P56" s="214" t="str">
        <f t="shared" si="19"/>
        <v/>
      </c>
      <c r="Q56" s="214" t="str">
        <f t="shared" si="20"/>
        <v/>
      </c>
      <c r="R56" s="214"/>
      <c r="S56" s="93"/>
      <c r="T56" s="93"/>
      <c r="U56" s="240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  <c r="AJ56" s="239"/>
      <c r="AK56" s="239"/>
    </row>
    <row r="57" spans="1:37" ht="36">
      <c r="A57" s="239"/>
      <c r="B57" s="113">
        <f t="shared" si="14"/>
        <v>9</v>
      </c>
      <c r="C57" s="236" t="s">
        <v>155</v>
      </c>
      <c r="D57" s="97" t="s">
        <v>107</v>
      </c>
      <c r="E57" s="214" t="str">
        <f t="shared" si="15"/>
        <v/>
      </c>
      <c r="F57" s="214" t="str">
        <f t="shared" si="16"/>
        <v/>
      </c>
      <c r="G57" s="214"/>
      <c r="H57" s="535"/>
      <c r="I57" s="535"/>
      <c r="J57" s="107"/>
      <c r="K57" s="214" t="str">
        <f t="shared" si="17"/>
        <v/>
      </c>
      <c r="L57" s="214" t="str">
        <f t="shared" si="18"/>
        <v/>
      </c>
      <c r="M57" s="214"/>
      <c r="N57" s="95"/>
      <c r="O57" s="100"/>
      <c r="P57" s="214" t="str">
        <f t="shared" si="19"/>
        <v/>
      </c>
      <c r="Q57" s="214" t="str">
        <f t="shared" si="20"/>
        <v/>
      </c>
      <c r="R57" s="214"/>
      <c r="S57" s="93"/>
      <c r="T57" s="93"/>
      <c r="U57" s="240"/>
      <c r="V57" s="239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39"/>
      <c r="AI57" s="239"/>
      <c r="AJ57" s="239"/>
      <c r="AK57" s="239"/>
    </row>
    <row r="58" spans="1:37" ht="60">
      <c r="A58" s="239"/>
      <c r="B58" s="113">
        <f t="shared" si="14"/>
        <v>10</v>
      </c>
      <c r="C58" s="236" t="s">
        <v>155</v>
      </c>
      <c r="D58" s="97" t="s">
        <v>108</v>
      </c>
      <c r="E58" s="214" t="str">
        <f t="shared" si="15"/>
        <v/>
      </c>
      <c r="F58" s="214" t="str">
        <f t="shared" si="16"/>
        <v/>
      </c>
      <c r="G58" s="214"/>
      <c r="H58" s="535"/>
      <c r="I58" s="535"/>
      <c r="J58" s="107"/>
      <c r="K58" s="214" t="str">
        <f t="shared" si="17"/>
        <v/>
      </c>
      <c r="L58" s="214" t="str">
        <f t="shared" si="18"/>
        <v/>
      </c>
      <c r="M58" s="214"/>
      <c r="N58" s="95"/>
      <c r="O58" s="100"/>
      <c r="P58" s="214" t="str">
        <f t="shared" si="19"/>
        <v/>
      </c>
      <c r="Q58" s="214" t="str">
        <f t="shared" si="20"/>
        <v/>
      </c>
      <c r="R58" s="214"/>
      <c r="S58" s="93"/>
      <c r="T58" s="93"/>
      <c r="U58" s="240"/>
      <c r="V58" s="239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9"/>
      <c r="AI58" s="239"/>
      <c r="AJ58" s="239"/>
      <c r="AK58" s="239"/>
    </row>
    <row r="59" spans="1:37">
      <c r="A59" s="239"/>
      <c r="B59" s="113">
        <f t="shared" si="14"/>
        <v>11</v>
      </c>
      <c r="C59" s="236" t="s">
        <v>155</v>
      </c>
      <c r="D59" s="97" t="s">
        <v>233</v>
      </c>
      <c r="E59" s="214" t="str">
        <f t="shared" si="15"/>
        <v/>
      </c>
      <c r="F59" s="214" t="str">
        <f t="shared" si="16"/>
        <v/>
      </c>
      <c r="G59" s="214"/>
      <c r="H59" s="535"/>
      <c r="I59" s="535"/>
      <c r="J59" s="107"/>
      <c r="K59" s="214" t="str">
        <f t="shared" si="17"/>
        <v/>
      </c>
      <c r="L59" s="214" t="str">
        <f t="shared" si="18"/>
        <v/>
      </c>
      <c r="M59" s="214"/>
      <c r="N59" s="95"/>
      <c r="O59" s="100"/>
      <c r="P59" s="214" t="str">
        <f t="shared" si="19"/>
        <v/>
      </c>
      <c r="Q59" s="214" t="str">
        <f t="shared" si="20"/>
        <v/>
      </c>
      <c r="R59" s="214"/>
      <c r="S59" s="93"/>
      <c r="T59" s="93"/>
      <c r="U59" s="240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239"/>
      <c r="AK59" s="239"/>
    </row>
    <row r="60" spans="1:37" ht="24">
      <c r="A60" s="239"/>
      <c r="B60" s="113">
        <f t="shared" si="14"/>
        <v>12</v>
      </c>
      <c r="C60" s="236" t="s">
        <v>155</v>
      </c>
      <c r="D60" s="97" t="s">
        <v>111</v>
      </c>
      <c r="E60" s="214" t="str">
        <f t="shared" si="15"/>
        <v/>
      </c>
      <c r="F60" s="214" t="str">
        <f t="shared" si="16"/>
        <v/>
      </c>
      <c r="G60" s="214"/>
      <c r="H60" s="535"/>
      <c r="I60" s="535"/>
      <c r="J60" s="107"/>
      <c r="K60" s="214" t="str">
        <f t="shared" si="17"/>
        <v/>
      </c>
      <c r="L60" s="214" t="str">
        <f t="shared" si="18"/>
        <v/>
      </c>
      <c r="M60" s="214"/>
      <c r="N60" s="95"/>
      <c r="O60" s="100"/>
      <c r="P60" s="214" t="str">
        <f t="shared" si="19"/>
        <v/>
      </c>
      <c r="Q60" s="214" t="str">
        <f t="shared" si="20"/>
        <v/>
      </c>
      <c r="R60" s="214"/>
      <c r="S60" s="93"/>
      <c r="T60" s="93"/>
      <c r="U60" s="240"/>
      <c r="V60" s="239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239"/>
      <c r="AI60" s="239"/>
      <c r="AJ60" s="239"/>
      <c r="AK60" s="239"/>
    </row>
    <row r="61" spans="1:37" ht="36">
      <c r="A61" s="239"/>
      <c r="B61" s="113">
        <f t="shared" si="14"/>
        <v>13</v>
      </c>
      <c r="C61" s="236" t="s">
        <v>155</v>
      </c>
      <c r="D61" s="97" t="s">
        <v>110</v>
      </c>
      <c r="E61" s="214" t="str">
        <f t="shared" si="15"/>
        <v/>
      </c>
      <c r="F61" s="214" t="str">
        <f t="shared" si="16"/>
        <v/>
      </c>
      <c r="G61" s="214"/>
      <c r="H61" s="535"/>
      <c r="I61" s="535"/>
      <c r="J61" s="107"/>
      <c r="K61" s="214" t="str">
        <f t="shared" si="17"/>
        <v/>
      </c>
      <c r="L61" s="214" t="str">
        <f t="shared" si="18"/>
        <v/>
      </c>
      <c r="M61" s="214"/>
      <c r="N61" s="95"/>
      <c r="O61" s="100"/>
      <c r="P61" s="214" t="str">
        <f t="shared" si="19"/>
        <v/>
      </c>
      <c r="Q61" s="214" t="str">
        <f t="shared" si="20"/>
        <v/>
      </c>
      <c r="R61" s="214"/>
      <c r="S61" s="93"/>
      <c r="T61" s="93"/>
      <c r="U61" s="240"/>
      <c r="V61" s="239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39"/>
      <c r="AH61" s="239"/>
      <c r="AI61" s="239"/>
      <c r="AJ61" s="239"/>
      <c r="AK61" s="239"/>
    </row>
    <row r="62" spans="1:37" ht="48.75" thickBot="1">
      <c r="A62" s="239"/>
      <c r="B62" s="113">
        <f t="shared" si="14"/>
        <v>14</v>
      </c>
      <c r="C62" s="236" t="s">
        <v>155</v>
      </c>
      <c r="D62" s="97" t="s">
        <v>109</v>
      </c>
      <c r="E62" s="214" t="str">
        <f t="shared" si="15"/>
        <v/>
      </c>
      <c r="F62" s="214" t="str">
        <f t="shared" si="16"/>
        <v/>
      </c>
      <c r="G62" s="214"/>
      <c r="H62" s="535"/>
      <c r="I62" s="535"/>
      <c r="J62" s="107"/>
      <c r="K62" s="214" t="str">
        <f t="shared" si="17"/>
        <v/>
      </c>
      <c r="L62" s="214" t="str">
        <f t="shared" si="18"/>
        <v/>
      </c>
      <c r="M62" s="214"/>
      <c r="N62" s="95"/>
      <c r="O62" s="187"/>
      <c r="P62" s="214" t="str">
        <f t="shared" si="19"/>
        <v/>
      </c>
      <c r="Q62" s="214" t="str">
        <f t="shared" si="20"/>
        <v/>
      </c>
      <c r="R62" s="214"/>
      <c r="S62" s="93"/>
      <c r="T62" s="93"/>
      <c r="U62" s="240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</row>
  </sheetData>
  <mergeCells count="72"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58:I58"/>
    <mergeCell ref="H33:I33"/>
    <mergeCell ref="H51:I51"/>
    <mergeCell ref="H52:I52"/>
    <mergeCell ref="H39:I39"/>
    <mergeCell ref="H40:I40"/>
    <mergeCell ref="H41:I41"/>
    <mergeCell ref="H42:I42"/>
    <mergeCell ref="H43:I43"/>
    <mergeCell ref="H44:I44"/>
    <mergeCell ref="H45:I45"/>
    <mergeCell ref="H46:I46"/>
    <mergeCell ref="C48:J48"/>
    <mergeCell ref="H49:I49"/>
    <mergeCell ref="B47:D47"/>
    <mergeCell ref="H50:I50"/>
    <mergeCell ref="H22:I22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H36:I36"/>
    <mergeCell ref="H37:I37"/>
    <mergeCell ref="H30:I30"/>
    <mergeCell ref="C31:J31"/>
    <mergeCell ref="H32:I32"/>
    <mergeCell ref="N12:N13"/>
    <mergeCell ref="O12:O13"/>
    <mergeCell ref="H19:I19"/>
    <mergeCell ref="H20:I20"/>
    <mergeCell ref="H21:I21"/>
    <mergeCell ref="B14:D14"/>
    <mergeCell ref="C15:J15"/>
    <mergeCell ref="H16:I16"/>
    <mergeCell ref="H17:I17"/>
    <mergeCell ref="H18:I18"/>
    <mergeCell ref="B2:T2"/>
    <mergeCell ref="O4:R4"/>
    <mergeCell ref="C5:C6"/>
    <mergeCell ref="D5:D6"/>
    <mergeCell ref="O6:R6"/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J12:J13"/>
  </mergeCells>
  <phoneticPr fontId="33" type="noConversion"/>
  <conditionalFormatting sqref="R10 G10 M10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>
      <formula1>Tipos</formula1>
    </dataValidation>
    <dataValidation type="list" allowBlank="1" showInputMessage="1" showErrorMessage="1" sqref="M49:M62 G32:G46 M32:M46 R32:R46 G16:G30 M16:M30 R16:R30 G49:G62 R49:R62">
      <formula1>"Si,No,No Aplica"</formula1>
    </dataValidation>
  </dataValidations>
  <pageMargins left="0.75" right="0.75" top="1" bottom="1" header="0" footer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showGridLines="0" workbookViewId="0">
      <selection activeCell="Q19" sqref="Q19"/>
    </sheetView>
  </sheetViews>
  <sheetFormatPr baseColWidth="10"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596" t="s">
        <v>157</v>
      </c>
      <c r="C2" s="596"/>
      <c r="D2" s="596"/>
      <c r="E2" s="596"/>
      <c r="F2" s="596"/>
    </row>
    <row r="3" spans="1:14" ht="13.5" thickBot="1"/>
    <row r="4" spans="1:14" ht="13.5" thickBot="1">
      <c r="A4" s="218" t="s">
        <v>174</v>
      </c>
      <c r="B4" s="597" t="s">
        <v>158</v>
      </c>
      <c r="C4" s="597"/>
      <c r="D4" s="597"/>
      <c r="E4" s="597"/>
      <c r="F4" s="263">
        <f>AVERAGE(H4:N4)</f>
        <v>0.64583333333333337</v>
      </c>
      <c r="H4" s="129">
        <f>Inicio!G10</f>
        <v>0.83333333333333337</v>
      </c>
      <c r="I4" s="129">
        <f>Seguimiento!G10</f>
        <v>0.75</v>
      </c>
      <c r="J4" s="129">
        <f>Cierre!G10</f>
        <v>1</v>
      </c>
      <c r="K4" s="129"/>
      <c r="L4" s="129"/>
      <c r="M4" s="129">
        <f>'CheckList Auditoría QA'!H13</f>
        <v>0</v>
      </c>
      <c r="N4" s="129"/>
    </row>
    <row r="5" spans="1:14" ht="13.5" thickBot="1">
      <c r="B5" s="598"/>
      <c r="C5" s="598"/>
      <c r="D5" s="598"/>
      <c r="E5" s="598"/>
      <c r="F5" s="598"/>
    </row>
    <row r="6" spans="1:14" ht="13.5" thickBot="1">
      <c r="A6" s="218" t="s">
        <v>175</v>
      </c>
      <c r="B6" s="597" t="s">
        <v>158</v>
      </c>
      <c r="C6" s="597"/>
      <c r="D6" s="597"/>
      <c r="E6" s="597"/>
      <c r="F6" s="263">
        <f>AVERAGE(H6:N6)</f>
        <v>0.57499999999999996</v>
      </c>
      <c r="H6" s="129">
        <f>Inicio!L10</f>
        <v>0.8</v>
      </c>
      <c r="I6" s="129">
        <f>Seguimiento!L10</f>
        <v>1</v>
      </c>
      <c r="J6" s="129">
        <f>Cierre!M10</f>
        <v>0.5</v>
      </c>
      <c r="K6" s="129"/>
      <c r="L6" s="129"/>
      <c r="M6" s="129">
        <f>'CheckList Auditoría QA'!N13</f>
        <v>0</v>
      </c>
      <c r="N6" s="129"/>
    </row>
    <row r="7" spans="1:14" ht="13.5" thickBot="1">
      <c r="B7" s="598"/>
      <c r="C7" s="598"/>
      <c r="D7" s="598"/>
      <c r="E7" s="598"/>
      <c r="F7" s="598"/>
    </row>
    <row r="8" spans="1:14" ht="13.5" thickBot="1">
      <c r="A8" s="218" t="s">
        <v>176</v>
      </c>
      <c r="B8" s="597" t="s">
        <v>158</v>
      </c>
      <c r="C8" s="597"/>
      <c r="D8" s="597"/>
      <c r="E8" s="597"/>
      <c r="F8" s="263">
        <f>AVERAGE(H8:N8)</f>
        <v>0.70833333333333337</v>
      </c>
      <c r="H8" s="129">
        <f>Inicio!Q10</f>
        <v>0.83333333333333337</v>
      </c>
      <c r="I8" s="129">
        <f>Seguimiento!Q10</f>
        <v>1</v>
      </c>
      <c r="J8" s="129">
        <f>Cierre!S10</f>
        <v>1</v>
      </c>
      <c r="K8" s="129"/>
      <c r="L8" s="129"/>
      <c r="M8" s="129">
        <f>'CheckList Auditoría QA'!S13</f>
        <v>0</v>
      </c>
      <c r="N8" s="129"/>
    </row>
    <row r="10" spans="1:14">
      <c r="B10" s="172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2" priority="1" stopIfTrue="1" operator="between">
      <formula>1</formula>
      <formula>0.99</formula>
    </cfRule>
    <cfRule type="cellIs" dxfId="1" priority="2" stopIfTrue="1" operator="between">
      <formula>0.98</formula>
      <formula>0.9</formula>
    </cfRule>
    <cfRule type="cellIs" dxfId="0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showGridLines="0" topLeftCell="A63" zoomScaleNormal="100" workbookViewId="0">
      <selection activeCell="B52" sqref="B52:E52"/>
    </sheetView>
  </sheetViews>
  <sheetFormatPr baseColWidth="10" defaultColWidth="9.140625" defaultRowHeight="12.75"/>
  <cols>
    <col min="1" max="1" width="3" style="1" customWidth="1"/>
    <col min="2" max="2" width="27.85546875" style="1" customWidth="1"/>
    <col min="3" max="3" width="11.5703125" style="1" customWidth="1"/>
    <col min="4" max="4" width="12.42578125" style="1" customWidth="1"/>
    <col min="5" max="5" width="63.42578125" style="1" customWidth="1"/>
    <col min="6" max="16384" width="9.140625" style="1"/>
  </cols>
  <sheetData>
    <row r="1" spans="1:5" ht="12" customHeight="1"/>
    <row r="2" spans="1:5" ht="85.5" customHeight="1">
      <c r="A2" s="18"/>
      <c r="B2" s="19"/>
      <c r="C2" s="488" t="s">
        <v>413</v>
      </c>
      <c r="D2" s="489"/>
      <c r="E2" s="490"/>
    </row>
    <row r="3" spans="1:5">
      <c r="A3" s="18"/>
      <c r="B3" s="448" t="s">
        <v>414</v>
      </c>
      <c r="C3" s="491" t="s">
        <v>412</v>
      </c>
      <c r="D3" s="492"/>
      <c r="E3" s="493"/>
    </row>
    <row r="4" spans="1:5" ht="21.75" customHeight="1">
      <c r="A4" s="18"/>
      <c r="B4" s="20" t="s">
        <v>42</v>
      </c>
      <c r="C4" s="21"/>
      <c r="D4" s="21"/>
    </row>
    <row r="5" spans="1:5" ht="17.25" customHeight="1">
      <c r="A5" s="18"/>
      <c r="B5" s="494" t="s">
        <v>69</v>
      </c>
      <c r="C5" s="495"/>
      <c r="D5" s="495"/>
      <c r="E5" s="496"/>
    </row>
    <row r="6" spans="1:5">
      <c r="A6" s="18"/>
      <c r="B6" s="22"/>
      <c r="C6" s="22"/>
      <c r="D6" s="22"/>
      <c r="E6" s="22"/>
    </row>
    <row r="7" spans="1:5" ht="13.5">
      <c r="A7" s="18"/>
      <c r="B7" s="23" t="s">
        <v>135</v>
      </c>
      <c r="C7" s="21"/>
      <c r="D7" s="21"/>
    </row>
    <row r="8" spans="1:5">
      <c r="A8" s="18"/>
      <c r="B8" s="24" t="s">
        <v>135</v>
      </c>
      <c r="C8" s="25"/>
      <c r="D8" s="497" t="s">
        <v>134</v>
      </c>
      <c r="E8" s="498"/>
    </row>
    <row r="9" spans="1:5">
      <c r="A9" s="18"/>
      <c r="B9" s="39"/>
      <c r="C9" s="21"/>
      <c r="D9" s="26"/>
      <c r="E9" s="26"/>
    </row>
    <row r="10" spans="1:5" ht="24" customHeight="1">
      <c r="A10" s="18"/>
      <c r="B10" s="139" t="s">
        <v>70</v>
      </c>
      <c r="D10" s="487" t="s">
        <v>43</v>
      </c>
      <c r="E10" s="487"/>
    </row>
    <row r="11" spans="1:5" ht="12.75" customHeight="1">
      <c r="A11" s="18"/>
      <c r="B11" s="27"/>
      <c r="D11" s="138"/>
      <c r="E11" s="138"/>
    </row>
    <row r="12" spans="1:5" ht="24.75" customHeight="1">
      <c r="A12" s="18"/>
      <c r="B12" s="140" t="s">
        <v>70</v>
      </c>
      <c r="D12" s="487" t="s">
        <v>44</v>
      </c>
      <c r="E12" s="487"/>
    </row>
    <row r="13" spans="1:5" ht="9.9499999999999993" customHeight="1">
      <c r="A13" s="18"/>
      <c r="D13" s="138"/>
      <c r="E13" s="138"/>
    </row>
    <row r="14" spans="1:5" ht="24" customHeight="1">
      <c r="A14" s="28"/>
      <c r="B14" s="447" t="s">
        <v>70</v>
      </c>
      <c r="D14" s="487" t="s">
        <v>237</v>
      </c>
      <c r="E14" s="487"/>
    </row>
    <row r="15" spans="1:5">
      <c r="A15" s="28"/>
      <c r="D15" s="138"/>
      <c r="E15" s="138"/>
    </row>
    <row r="16" spans="1:5" ht="12" customHeight="1">
      <c r="A16" s="28"/>
      <c r="B16" s="141" t="s">
        <v>70</v>
      </c>
      <c r="D16" s="487" t="s">
        <v>45</v>
      </c>
      <c r="E16" s="487"/>
    </row>
    <row r="17" spans="1:5" s="31" customFormat="1" ht="12" customHeight="1">
      <c r="A17" s="29"/>
      <c r="B17" s="30"/>
      <c r="D17" s="32"/>
      <c r="E17" s="32"/>
    </row>
    <row r="18" spans="1:5">
      <c r="A18" s="28"/>
    </row>
    <row r="19" spans="1:5" s="16" customFormat="1" ht="16.5" customHeight="1">
      <c r="B19" s="478" t="s">
        <v>46</v>
      </c>
      <c r="C19" s="479"/>
      <c r="D19" s="479"/>
      <c r="E19" s="480"/>
    </row>
    <row r="20" spans="1:5" s="16" customFormat="1" ht="13.5" customHeight="1">
      <c r="B20" s="446" t="s">
        <v>71</v>
      </c>
      <c r="C20" s="481" t="s">
        <v>134</v>
      </c>
      <c r="D20" s="482"/>
      <c r="E20" s="483"/>
    </row>
    <row r="21" spans="1:5" s="16" customFormat="1" ht="12.75" customHeight="1">
      <c r="B21" s="33" t="s">
        <v>312</v>
      </c>
      <c r="C21" s="484" t="s">
        <v>313</v>
      </c>
      <c r="D21" s="485"/>
      <c r="E21" s="486"/>
    </row>
    <row r="22" spans="1:5" s="16" customFormat="1" ht="12.75" customHeight="1">
      <c r="B22" s="33" t="s">
        <v>47</v>
      </c>
      <c r="C22" s="484" t="s">
        <v>48</v>
      </c>
      <c r="D22" s="485"/>
      <c r="E22" s="486"/>
    </row>
    <row r="23" spans="1:5" s="16" customFormat="1" ht="12.75" customHeight="1">
      <c r="B23" s="33" t="s">
        <v>454</v>
      </c>
      <c r="C23" s="484" t="s">
        <v>112</v>
      </c>
      <c r="D23" s="485"/>
      <c r="E23" s="486"/>
    </row>
    <row r="24" spans="1:5" s="16" customFormat="1" ht="12.75" customHeight="1">
      <c r="B24" s="33" t="s">
        <v>311</v>
      </c>
      <c r="C24" s="484" t="s">
        <v>314</v>
      </c>
      <c r="D24" s="485"/>
      <c r="E24" s="486"/>
    </row>
    <row r="25" spans="1:5" s="16" customFormat="1" ht="13.5" customHeight="1">
      <c r="B25" s="34"/>
      <c r="C25" s="35"/>
      <c r="D25" s="35"/>
      <c r="E25" s="35"/>
    </row>
    <row r="26" spans="1:5" ht="13.5">
      <c r="A26" s="28"/>
      <c r="B26" s="23"/>
    </row>
    <row r="27" spans="1:5" s="16" customFormat="1" ht="16.5" customHeight="1">
      <c r="B27" s="478" t="s">
        <v>456</v>
      </c>
      <c r="C27" s="479"/>
      <c r="D27" s="479"/>
      <c r="E27" s="480"/>
    </row>
    <row r="28" spans="1:5" s="16" customFormat="1" ht="13.5" customHeight="1">
      <c r="B28" s="446" t="s">
        <v>71</v>
      </c>
      <c r="C28" s="481" t="s">
        <v>134</v>
      </c>
      <c r="D28" s="482"/>
      <c r="E28" s="483"/>
    </row>
    <row r="29" spans="1:5" ht="15.95" customHeight="1">
      <c r="A29" s="28"/>
      <c r="B29" s="468" t="s">
        <v>49</v>
      </c>
      <c r="C29" s="469"/>
      <c r="D29" s="469"/>
      <c r="E29" s="470"/>
    </row>
    <row r="30" spans="1:5" ht="15.95" customHeight="1">
      <c r="A30" s="28"/>
      <c r="B30" s="46" t="s">
        <v>270</v>
      </c>
      <c r="C30" s="475" t="s">
        <v>271</v>
      </c>
      <c r="D30" s="476"/>
      <c r="E30" s="477"/>
    </row>
    <row r="31" spans="1:5" ht="15.95" customHeight="1">
      <c r="A31" s="28"/>
      <c r="B31" s="46" t="s">
        <v>267</v>
      </c>
      <c r="C31" s="475" t="s">
        <v>160</v>
      </c>
      <c r="D31" s="476"/>
      <c r="E31" s="477"/>
    </row>
    <row r="32" spans="1:5" ht="15.95" customHeight="1">
      <c r="A32" s="28"/>
      <c r="B32" s="46" t="s">
        <v>2</v>
      </c>
      <c r="C32" s="475" t="s">
        <v>75</v>
      </c>
      <c r="D32" s="476"/>
      <c r="E32" s="477"/>
    </row>
    <row r="33" spans="1:5" ht="15.95" customHeight="1">
      <c r="A33" s="28"/>
      <c r="B33" s="46" t="s">
        <v>268</v>
      </c>
      <c r="C33" s="475" t="s">
        <v>269</v>
      </c>
      <c r="D33" s="476"/>
      <c r="E33" s="477"/>
    </row>
    <row r="34" spans="1:5" ht="15.95" customHeight="1">
      <c r="A34" s="28"/>
      <c r="B34" s="46" t="s">
        <v>76</v>
      </c>
      <c r="C34" s="475" t="s">
        <v>77</v>
      </c>
      <c r="D34" s="476"/>
      <c r="E34" s="477"/>
    </row>
    <row r="35" spans="1:5" ht="15.95" customHeight="1">
      <c r="A35" s="28"/>
      <c r="B35" s="46" t="s">
        <v>72</v>
      </c>
      <c r="C35" s="475" t="s">
        <v>73</v>
      </c>
      <c r="D35" s="476"/>
      <c r="E35" s="477"/>
    </row>
    <row r="36" spans="1:5" ht="27.75" customHeight="1">
      <c r="A36" s="28"/>
      <c r="B36" s="46" t="s">
        <v>78</v>
      </c>
      <c r="C36" s="475" t="s">
        <v>79</v>
      </c>
      <c r="D36" s="476"/>
      <c r="E36" s="477"/>
    </row>
    <row r="37" spans="1:5" ht="15.95" customHeight="1">
      <c r="A37" s="28"/>
      <c r="B37" s="468" t="s">
        <v>50</v>
      </c>
      <c r="C37" s="469"/>
      <c r="D37" s="469"/>
      <c r="E37" s="470"/>
    </row>
    <row r="38" spans="1:5" ht="15.95" customHeight="1">
      <c r="A38" s="28"/>
      <c r="B38" s="46" t="s">
        <v>275</v>
      </c>
      <c r="C38" s="471" t="s">
        <v>316</v>
      </c>
      <c r="D38" s="472"/>
      <c r="E38" s="473"/>
    </row>
    <row r="39" spans="1:5">
      <c r="A39" s="28"/>
      <c r="B39" s="46" t="s">
        <v>74</v>
      </c>
      <c r="C39" s="475" t="s">
        <v>317</v>
      </c>
      <c r="D39" s="476"/>
      <c r="E39" s="477"/>
    </row>
    <row r="40" spans="1:5" ht="15.95" customHeight="1">
      <c r="A40" s="28"/>
      <c r="B40" s="46" t="s">
        <v>134</v>
      </c>
      <c r="C40" s="475" t="s">
        <v>318</v>
      </c>
      <c r="D40" s="476"/>
      <c r="E40" s="477"/>
    </row>
    <row r="41" spans="1:5" ht="15.95" customHeight="1">
      <c r="A41" s="28"/>
      <c r="B41" s="46" t="s">
        <v>126</v>
      </c>
      <c r="C41" s="475" t="s">
        <v>86</v>
      </c>
      <c r="D41" s="476"/>
      <c r="E41" s="477"/>
    </row>
    <row r="42" spans="1:5" ht="15.95" customHeight="1">
      <c r="A42" s="28"/>
      <c r="B42" s="46" t="s">
        <v>138</v>
      </c>
      <c r="C42" s="475" t="s">
        <v>83</v>
      </c>
      <c r="D42" s="476"/>
      <c r="E42" s="477"/>
    </row>
    <row r="43" spans="1:5" ht="15.95" customHeight="1">
      <c r="A43" s="28"/>
      <c r="B43" s="46" t="s">
        <v>137</v>
      </c>
      <c r="C43" s="475" t="s">
        <v>80</v>
      </c>
      <c r="D43" s="476"/>
      <c r="E43" s="477"/>
    </row>
    <row r="44" spans="1:5" ht="15.95" customHeight="1">
      <c r="A44" s="28"/>
      <c r="B44" s="46" t="s">
        <v>126</v>
      </c>
      <c r="C44" s="475" t="s">
        <v>86</v>
      </c>
      <c r="D44" s="476"/>
      <c r="E44" s="477"/>
    </row>
    <row r="45" spans="1:5" ht="15.95" customHeight="1">
      <c r="A45" s="28"/>
      <c r="B45" s="46" t="s">
        <v>139</v>
      </c>
      <c r="C45" s="475" t="s">
        <v>84</v>
      </c>
      <c r="D45" s="476"/>
      <c r="E45" s="477"/>
    </row>
    <row r="46" spans="1:5" ht="15.95" customHeight="1">
      <c r="A46" s="28"/>
      <c r="B46" s="46" t="s">
        <v>137</v>
      </c>
      <c r="C46" s="475" t="s">
        <v>81</v>
      </c>
      <c r="D46" s="476"/>
      <c r="E46" s="477"/>
    </row>
    <row r="47" spans="1:5" ht="15.95" customHeight="1">
      <c r="A47" s="28"/>
      <c r="B47" s="46" t="s">
        <v>126</v>
      </c>
      <c r="C47" s="475" t="s">
        <v>86</v>
      </c>
      <c r="D47" s="476"/>
      <c r="E47" s="477"/>
    </row>
    <row r="48" spans="1:5" ht="15.95" customHeight="1">
      <c r="A48" s="28"/>
      <c r="B48" s="46" t="s">
        <v>140</v>
      </c>
      <c r="C48" s="475" t="s">
        <v>85</v>
      </c>
      <c r="D48" s="476"/>
      <c r="E48" s="477"/>
    </row>
    <row r="49" spans="1:5" ht="15.95" customHeight="1">
      <c r="A49" s="28"/>
      <c r="B49" s="46" t="s">
        <v>137</v>
      </c>
      <c r="C49" s="475" t="s">
        <v>82</v>
      </c>
      <c r="D49" s="476"/>
      <c r="E49" s="477"/>
    </row>
    <row r="50" spans="1:5" s="16" customFormat="1" ht="13.5" customHeight="1">
      <c r="B50" s="370"/>
      <c r="C50" s="371"/>
      <c r="D50" s="371"/>
      <c r="E50" s="371"/>
    </row>
    <row r="51" spans="1:5" ht="13.5">
      <c r="A51" s="28"/>
      <c r="B51" s="377"/>
      <c r="C51" s="308"/>
      <c r="D51" s="308"/>
      <c r="E51" s="308"/>
    </row>
    <row r="52" spans="1:5" s="16" customFormat="1" ht="16.5" customHeight="1">
      <c r="B52" s="478" t="s">
        <v>457</v>
      </c>
      <c r="C52" s="479"/>
      <c r="D52" s="479"/>
      <c r="E52" s="480"/>
    </row>
    <row r="53" spans="1:5" s="16" customFormat="1" ht="13.5" customHeight="1">
      <c r="B53" s="446" t="s">
        <v>71</v>
      </c>
      <c r="C53" s="481" t="s">
        <v>134</v>
      </c>
      <c r="D53" s="482"/>
      <c r="E53" s="483"/>
    </row>
    <row r="54" spans="1:5" ht="15.95" customHeight="1">
      <c r="A54" s="28"/>
      <c r="B54" s="468" t="s">
        <v>49</v>
      </c>
      <c r="C54" s="469"/>
      <c r="D54" s="469"/>
      <c r="E54" s="470"/>
    </row>
    <row r="55" spans="1:5" ht="15.95" customHeight="1">
      <c r="A55" s="28"/>
      <c r="B55" s="46" t="s">
        <v>270</v>
      </c>
      <c r="C55" s="475" t="s">
        <v>271</v>
      </c>
      <c r="D55" s="476"/>
      <c r="E55" s="477"/>
    </row>
    <row r="56" spans="1:5" ht="15.95" customHeight="1">
      <c r="A56" s="28"/>
      <c r="B56" s="46" t="s">
        <v>267</v>
      </c>
      <c r="C56" s="475" t="s">
        <v>160</v>
      </c>
      <c r="D56" s="476"/>
      <c r="E56" s="477"/>
    </row>
    <row r="57" spans="1:5" ht="15.95" customHeight="1">
      <c r="A57" s="28"/>
      <c r="B57" s="46" t="s">
        <v>2</v>
      </c>
      <c r="C57" s="475" t="s">
        <v>75</v>
      </c>
      <c r="D57" s="476"/>
      <c r="E57" s="477"/>
    </row>
    <row r="58" spans="1:5" ht="15.95" customHeight="1">
      <c r="A58" s="28"/>
      <c r="B58" s="46" t="s">
        <v>268</v>
      </c>
      <c r="C58" s="475" t="s">
        <v>269</v>
      </c>
      <c r="D58" s="476"/>
      <c r="E58" s="477"/>
    </row>
    <row r="59" spans="1:5" ht="15.95" customHeight="1">
      <c r="A59" s="28"/>
      <c r="B59" s="46" t="s">
        <v>76</v>
      </c>
      <c r="C59" s="475" t="s">
        <v>77</v>
      </c>
      <c r="D59" s="476"/>
      <c r="E59" s="477"/>
    </row>
    <row r="60" spans="1:5" ht="15.95" customHeight="1">
      <c r="A60" s="28"/>
      <c r="B60" s="46" t="s">
        <v>72</v>
      </c>
      <c r="C60" s="475" t="s">
        <v>73</v>
      </c>
      <c r="D60" s="476"/>
      <c r="E60" s="477"/>
    </row>
    <row r="61" spans="1:5" ht="17.25" customHeight="1">
      <c r="A61" s="28"/>
      <c r="B61" s="46" t="s">
        <v>78</v>
      </c>
      <c r="C61" s="475" t="s">
        <v>79</v>
      </c>
      <c r="D61" s="476"/>
      <c r="E61" s="477"/>
    </row>
    <row r="62" spans="1:5" ht="27.75" customHeight="1">
      <c r="A62" s="28"/>
      <c r="B62" s="468" t="s">
        <v>50</v>
      </c>
      <c r="C62" s="469"/>
      <c r="D62" s="469"/>
      <c r="E62" s="470"/>
    </row>
    <row r="63" spans="1:5" ht="15.95" customHeight="1">
      <c r="A63" s="28"/>
      <c r="B63" s="46" t="s">
        <v>275</v>
      </c>
      <c r="C63" s="471" t="s">
        <v>316</v>
      </c>
      <c r="D63" s="472"/>
      <c r="E63" s="473"/>
    </row>
    <row r="64" spans="1:5" ht="15.95" customHeight="1">
      <c r="A64" s="28"/>
      <c r="B64" s="46" t="s">
        <v>74</v>
      </c>
      <c r="C64" s="475" t="s">
        <v>317</v>
      </c>
      <c r="D64" s="476"/>
      <c r="E64" s="477"/>
    </row>
    <row r="65" spans="1:5" ht="39" customHeight="1">
      <c r="A65" s="28"/>
      <c r="B65" s="46" t="s">
        <v>134</v>
      </c>
      <c r="C65" s="475" t="s">
        <v>318</v>
      </c>
      <c r="D65" s="476"/>
      <c r="E65" s="477"/>
    </row>
    <row r="66" spans="1:5" ht="28.5" customHeight="1">
      <c r="A66" s="28"/>
      <c r="B66" s="46" t="s">
        <v>126</v>
      </c>
      <c r="C66" s="475" t="s">
        <v>86</v>
      </c>
      <c r="D66" s="476"/>
      <c r="E66" s="477"/>
    </row>
    <row r="67" spans="1:5" ht="15.75" customHeight="1">
      <c r="A67" s="28"/>
      <c r="B67" s="46" t="s">
        <v>138</v>
      </c>
      <c r="C67" s="475" t="s">
        <v>83</v>
      </c>
      <c r="D67" s="476"/>
      <c r="E67" s="477"/>
    </row>
    <row r="68" spans="1:5" ht="15.75" customHeight="1">
      <c r="A68" s="28"/>
      <c r="B68" s="46" t="s">
        <v>137</v>
      </c>
      <c r="C68" s="475" t="s">
        <v>80</v>
      </c>
      <c r="D68" s="476"/>
      <c r="E68" s="477"/>
    </row>
    <row r="69" spans="1:5" ht="15.75" customHeight="1">
      <c r="A69" s="28"/>
      <c r="B69" s="46" t="s">
        <v>126</v>
      </c>
      <c r="C69" s="475" t="s">
        <v>86</v>
      </c>
      <c r="D69" s="476"/>
      <c r="E69" s="477"/>
    </row>
    <row r="70" spans="1:5" ht="15.75" customHeight="1">
      <c r="A70" s="28"/>
      <c r="B70" s="46" t="s">
        <v>139</v>
      </c>
      <c r="C70" s="475" t="s">
        <v>84</v>
      </c>
      <c r="D70" s="476"/>
      <c r="E70" s="477"/>
    </row>
    <row r="71" spans="1:5" ht="15.75" customHeight="1">
      <c r="A71" s="28"/>
      <c r="B71" s="46" t="s">
        <v>137</v>
      </c>
      <c r="C71" s="475" t="s">
        <v>81</v>
      </c>
      <c r="D71" s="476"/>
      <c r="E71" s="477"/>
    </row>
    <row r="72" spans="1:5" ht="15.75" customHeight="1">
      <c r="A72" s="28"/>
      <c r="B72" s="46" t="s">
        <v>126</v>
      </c>
      <c r="C72" s="475" t="s">
        <v>86</v>
      </c>
      <c r="D72" s="476"/>
      <c r="E72" s="477"/>
    </row>
    <row r="73" spans="1:5" ht="15.75" customHeight="1">
      <c r="A73" s="28"/>
      <c r="B73" s="46" t="s">
        <v>140</v>
      </c>
      <c r="C73" s="475" t="s">
        <v>85</v>
      </c>
      <c r="D73" s="476"/>
      <c r="E73" s="477"/>
    </row>
    <row r="74" spans="1:5" ht="15.75" customHeight="1">
      <c r="A74" s="28"/>
      <c r="B74" s="46" t="s">
        <v>137</v>
      </c>
      <c r="C74" s="475" t="s">
        <v>82</v>
      </c>
      <c r="D74" s="476"/>
      <c r="E74" s="477"/>
    </row>
    <row r="75" spans="1:5" ht="15.75" customHeight="1">
      <c r="A75" s="28"/>
      <c r="B75" s="362"/>
      <c r="C75" s="459"/>
      <c r="D75" s="459"/>
      <c r="E75" s="459"/>
    </row>
    <row r="76" spans="1:5" ht="15.75" customHeight="1">
      <c r="A76" s="28"/>
      <c r="B76" s="362"/>
      <c r="C76" s="459"/>
      <c r="D76" s="459"/>
      <c r="E76" s="459"/>
    </row>
    <row r="77" spans="1:5" ht="15.75" customHeight="1">
      <c r="A77" s="28"/>
      <c r="B77" s="372"/>
      <c r="C77" s="373"/>
      <c r="D77" s="373"/>
      <c r="E77" s="373"/>
    </row>
    <row r="78" spans="1:5" ht="15.75" customHeight="1">
      <c r="A78" s="28"/>
      <c r="B78" s="372"/>
      <c r="C78" s="373"/>
      <c r="D78" s="373"/>
      <c r="E78" s="373"/>
    </row>
    <row r="79" spans="1:5" s="16" customFormat="1" ht="16.5" customHeight="1">
      <c r="B79" s="463"/>
      <c r="C79" s="463"/>
      <c r="D79" s="463"/>
      <c r="E79" s="463"/>
    </row>
    <row r="80" spans="1:5" s="16" customFormat="1" ht="13.5" customHeight="1">
      <c r="B80" s="361"/>
      <c r="C80" s="464"/>
      <c r="D80" s="464"/>
      <c r="E80" s="464"/>
    </row>
    <row r="81" spans="1:5" ht="15.95" customHeight="1">
      <c r="A81" s="28"/>
      <c r="B81" s="474"/>
      <c r="C81" s="474"/>
      <c r="D81" s="474"/>
      <c r="E81" s="474"/>
    </row>
    <row r="82" spans="1:5" ht="15.95" customHeight="1">
      <c r="A82" s="28"/>
      <c r="B82" s="362"/>
      <c r="C82" s="459"/>
      <c r="D82" s="459"/>
      <c r="E82" s="459"/>
    </row>
    <row r="83" spans="1:5" ht="15.95" customHeight="1">
      <c r="A83" s="28"/>
      <c r="B83" s="362"/>
      <c r="C83" s="459"/>
      <c r="D83" s="459"/>
      <c r="E83" s="459"/>
    </row>
    <row r="84" spans="1:5" ht="15.95" customHeight="1">
      <c r="A84" s="28"/>
      <c r="B84" s="362"/>
      <c r="C84" s="459"/>
      <c r="D84" s="459"/>
      <c r="E84" s="459"/>
    </row>
    <row r="85" spans="1:5" ht="15.95" customHeight="1">
      <c r="A85" s="28"/>
      <c r="B85" s="362"/>
      <c r="C85" s="459"/>
      <c r="D85" s="459"/>
      <c r="E85" s="459"/>
    </row>
    <row r="86" spans="1:5" ht="15.95" customHeight="1">
      <c r="A86" s="28"/>
      <c r="B86" s="362"/>
      <c r="C86" s="459"/>
      <c r="D86" s="459"/>
      <c r="E86" s="459"/>
    </row>
    <row r="87" spans="1:5" ht="15.95" customHeight="1">
      <c r="A87" s="28"/>
      <c r="B87" s="362"/>
      <c r="C87" s="459"/>
      <c r="D87" s="459"/>
      <c r="E87" s="459"/>
    </row>
    <row r="88" spans="1:5" ht="15.95" customHeight="1">
      <c r="A88" s="28"/>
      <c r="B88" s="362"/>
      <c r="C88" s="459"/>
      <c r="D88" s="459"/>
      <c r="E88" s="459"/>
    </row>
    <row r="89" spans="1:5" ht="27" customHeight="1">
      <c r="A89" s="28"/>
      <c r="B89" s="362"/>
      <c r="C89" s="459"/>
      <c r="D89" s="459"/>
      <c r="E89" s="459"/>
    </row>
    <row r="90" spans="1:5" ht="15.95" customHeight="1">
      <c r="A90" s="28"/>
      <c r="B90" s="474"/>
      <c r="C90" s="474"/>
      <c r="D90" s="474"/>
      <c r="E90" s="474"/>
    </row>
    <row r="91" spans="1:5" ht="15.95" customHeight="1">
      <c r="A91" s="28"/>
      <c r="B91" s="362"/>
      <c r="C91" s="459"/>
      <c r="D91" s="459"/>
      <c r="E91" s="459"/>
    </row>
    <row r="92" spans="1:5" ht="43.5" customHeight="1">
      <c r="A92" s="28"/>
      <c r="B92" s="362"/>
      <c r="C92" s="459"/>
      <c r="D92" s="459"/>
      <c r="E92" s="459"/>
    </row>
    <row r="93" spans="1:5" ht="30" customHeight="1">
      <c r="A93" s="28"/>
      <c r="B93" s="362"/>
      <c r="C93" s="459"/>
      <c r="D93" s="459"/>
      <c r="E93" s="459"/>
    </row>
    <row r="94" spans="1:5" ht="15.75" customHeight="1">
      <c r="A94" s="28"/>
      <c r="B94" s="362"/>
      <c r="C94" s="459"/>
      <c r="D94" s="459"/>
      <c r="E94" s="459"/>
    </row>
    <row r="95" spans="1:5" ht="15.95" customHeight="1">
      <c r="A95" s="28"/>
      <c r="B95" s="362"/>
      <c r="C95" s="459"/>
      <c r="D95" s="459"/>
      <c r="E95" s="459"/>
    </row>
    <row r="96" spans="1:5" ht="15.95" customHeight="1">
      <c r="A96" s="28"/>
      <c r="B96" s="362"/>
      <c r="C96" s="459"/>
      <c r="D96" s="459"/>
      <c r="E96" s="459"/>
    </row>
    <row r="97" spans="1:6" ht="15.95" customHeight="1">
      <c r="A97" s="28"/>
      <c r="B97" s="362"/>
      <c r="C97" s="459"/>
      <c r="D97" s="459"/>
      <c r="E97" s="459"/>
    </row>
    <row r="98" spans="1:6" ht="15.95" customHeight="1">
      <c r="A98" s="28"/>
      <c r="B98" s="362"/>
      <c r="C98" s="459"/>
      <c r="D98" s="459"/>
      <c r="E98" s="459"/>
    </row>
    <row r="99" spans="1:6" ht="15.95" customHeight="1">
      <c r="A99" s="28"/>
      <c r="B99" s="362"/>
      <c r="C99" s="459"/>
      <c r="D99" s="459"/>
      <c r="E99" s="459"/>
      <c r="F99" s="36"/>
    </row>
    <row r="100" spans="1:6" s="16" customFormat="1" ht="13.5" customHeight="1">
      <c r="B100" s="362"/>
      <c r="C100" s="459"/>
      <c r="D100" s="459"/>
      <c r="E100" s="459"/>
    </row>
    <row r="101" spans="1:6" ht="15.75" customHeight="1">
      <c r="A101" s="28"/>
      <c r="B101" s="362"/>
      <c r="C101" s="459"/>
      <c r="D101" s="459"/>
      <c r="E101" s="459"/>
    </row>
    <row r="102" spans="1:6" ht="15.95" customHeight="1">
      <c r="A102" s="28"/>
      <c r="B102" s="362"/>
      <c r="C102" s="459"/>
      <c r="D102" s="459"/>
      <c r="E102" s="459"/>
    </row>
    <row r="103" spans="1:6" ht="15.95" customHeight="1">
      <c r="A103" s="28"/>
      <c r="B103" s="362"/>
      <c r="C103" s="459"/>
      <c r="D103" s="459"/>
      <c r="E103" s="459"/>
      <c r="F103" s="36"/>
    </row>
    <row r="104" spans="1:6" ht="13.5">
      <c r="A104" s="28"/>
      <c r="B104" s="377"/>
      <c r="C104" s="308"/>
      <c r="D104" s="308"/>
      <c r="E104" s="308"/>
    </row>
    <row r="105" spans="1:6">
      <c r="A105" s="29"/>
      <c r="B105" s="360"/>
      <c r="C105" s="308"/>
      <c r="D105" s="364"/>
      <c r="E105" s="308"/>
      <c r="F105" s="36"/>
    </row>
    <row r="106" spans="1:6">
      <c r="A106" s="29"/>
      <c r="B106" s="463"/>
      <c r="C106" s="463"/>
      <c r="D106" s="463"/>
      <c r="E106" s="463"/>
      <c r="F106" s="36"/>
    </row>
    <row r="107" spans="1:6">
      <c r="A107" s="29"/>
      <c r="B107" s="361"/>
      <c r="C107" s="464"/>
      <c r="D107" s="464"/>
      <c r="E107" s="464"/>
      <c r="F107" s="36"/>
    </row>
    <row r="108" spans="1:6">
      <c r="A108" s="29"/>
      <c r="B108" s="474"/>
      <c r="C108" s="474"/>
      <c r="D108" s="474"/>
      <c r="E108" s="474"/>
      <c r="F108" s="36"/>
    </row>
    <row r="109" spans="1:6" ht="12.75" customHeight="1">
      <c r="A109" s="29"/>
      <c r="B109" s="362"/>
      <c r="C109" s="459"/>
      <c r="D109" s="459"/>
      <c r="E109" s="459"/>
      <c r="F109" s="36"/>
    </row>
    <row r="110" spans="1:6" ht="12.75" customHeight="1">
      <c r="A110" s="29"/>
      <c r="B110" s="362"/>
      <c r="C110" s="459"/>
      <c r="D110" s="459"/>
      <c r="E110" s="459"/>
      <c r="F110" s="36"/>
    </row>
    <row r="111" spans="1:6" ht="12.75" customHeight="1">
      <c r="A111" s="29"/>
      <c r="B111" s="362"/>
      <c r="C111" s="459"/>
      <c r="D111" s="459"/>
      <c r="E111" s="459"/>
      <c r="F111" s="36"/>
    </row>
    <row r="112" spans="1:6" ht="12.75" customHeight="1">
      <c r="A112" s="29"/>
      <c r="B112" s="362"/>
      <c r="C112" s="459"/>
      <c r="D112" s="459"/>
      <c r="E112" s="459"/>
      <c r="F112" s="36"/>
    </row>
    <row r="113" spans="1:6" ht="12.75" customHeight="1">
      <c r="A113" s="29"/>
      <c r="B113" s="362"/>
      <c r="C113" s="459"/>
      <c r="D113" s="459"/>
      <c r="E113" s="459"/>
      <c r="F113" s="36"/>
    </row>
    <row r="114" spans="1:6">
      <c r="A114" s="29"/>
      <c r="B114" s="362"/>
      <c r="C114" s="459"/>
      <c r="D114" s="459"/>
      <c r="E114" s="459"/>
      <c r="F114" s="36"/>
    </row>
    <row r="115" spans="1:6">
      <c r="A115" s="29"/>
      <c r="B115" s="362"/>
      <c r="C115" s="459"/>
      <c r="D115" s="459"/>
      <c r="E115" s="459"/>
      <c r="F115" s="36"/>
    </row>
    <row r="116" spans="1:6">
      <c r="A116" s="29"/>
      <c r="B116" s="362"/>
      <c r="C116" s="459"/>
      <c r="D116" s="459"/>
      <c r="E116" s="459"/>
      <c r="F116" s="36"/>
    </row>
    <row r="117" spans="1:6">
      <c r="A117" s="29"/>
      <c r="B117" s="474"/>
      <c r="C117" s="474"/>
      <c r="D117" s="474"/>
      <c r="E117" s="474"/>
      <c r="F117" s="36"/>
    </row>
    <row r="118" spans="1:6">
      <c r="A118" s="29"/>
      <c r="B118" s="362"/>
      <c r="C118" s="459"/>
      <c r="D118" s="459"/>
      <c r="E118" s="459"/>
      <c r="F118" s="36"/>
    </row>
    <row r="119" spans="1:6">
      <c r="A119" s="29"/>
      <c r="B119" s="362"/>
      <c r="C119" s="459"/>
      <c r="D119" s="459"/>
      <c r="E119" s="459"/>
      <c r="F119" s="36"/>
    </row>
    <row r="120" spans="1:6">
      <c r="A120" s="29"/>
      <c r="B120" s="362"/>
      <c r="C120" s="459"/>
      <c r="D120" s="459"/>
      <c r="E120" s="459"/>
      <c r="F120" s="36"/>
    </row>
    <row r="121" spans="1:6">
      <c r="A121" s="29"/>
      <c r="B121" s="362"/>
      <c r="C121" s="459"/>
      <c r="D121" s="459"/>
      <c r="E121" s="459"/>
      <c r="F121" s="36"/>
    </row>
    <row r="122" spans="1:6">
      <c r="A122" s="29"/>
      <c r="B122" s="362"/>
      <c r="C122" s="459"/>
      <c r="D122" s="459"/>
      <c r="E122" s="459"/>
      <c r="F122" s="36"/>
    </row>
    <row r="123" spans="1:6">
      <c r="A123" s="29"/>
      <c r="B123" s="362"/>
      <c r="C123" s="459"/>
      <c r="D123" s="459"/>
      <c r="E123" s="459"/>
      <c r="F123" s="36"/>
    </row>
    <row r="124" spans="1:6">
      <c r="A124" s="29"/>
      <c r="B124" s="362"/>
      <c r="C124" s="459"/>
      <c r="D124" s="459"/>
      <c r="E124" s="459"/>
      <c r="F124" s="36"/>
    </row>
    <row r="125" spans="1:6">
      <c r="A125" s="29"/>
      <c r="B125" s="362"/>
      <c r="C125" s="459"/>
      <c r="D125" s="459"/>
      <c r="E125" s="459"/>
      <c r="F125" s="36"/>
    </row>
    <row r="126" spans="1:6">
      <c r="A126" s="29"/>
      <c r="B126" s="362"/>
      <c r="C126" s="459"/>
      <c r="D126" s="459"/>
      <c r="E126" s="459"/>
      <c r="F126" s="36"/>
    </row>
    <row r="127" spans="1:6">
      <c r="A127" s="29"/>
      <c r="B127" s="362"/>
      <c r="C127" s="459"/>
      <c r="D127" s="459"/>
      <c r="E127" s="459"/>
      <c r="F127" s="36"/>
    </row>
    <row r="128" spans="1:6">
      <c r="A128" s="29"/>
      <c r="B128" s="362"/>
      <c r="C128" s="459"/>
      <c r="D128" s="459"/>
      <c r="E128" s="459"/>
      <c r="F128" s="36"/>
    </row>
    <row r="129" spans="1:6">
      <c r="A129" s="29"/>
      <c r="B129" s="362"/>
      <c r="C129" s="459"/>
      <c r="D129" s="459"/>
      <c r="E129" s="459"/>
      <c r="F129" s="36"/>
    </row>
    <row r="130" spans="1:6">
      <c r="A130" s="29"/>
      <c r="B130" s="362"/>
      <c r="C130" s="459"/>
      <c r="D130" s="459"/>
      <c r="E130" s="459"/>
      <c r="F130" s="36"/>
    </row>
    <row r="131" spans="1:6">
      <c r="A131" s="29"/>
      <c r="B131" s="362"/>
      <c r="C131" s="459"/>
      <c r="D131" s="459"/>
      <c r="E131" s="459"/>
      <c r="F131" s="36"/>
    </row>
    <row r="132" spans="1:6">
      <c r="A132" s="29"/>
      <c r="B132" s="362"/>
      <c r="C132" s="374"/>
      <c r="D132" s="374"/>
      <c r="E132" s="374"/>
      <c r="F132" s="36"/>
    </row>
    <row r="133" spans="1:6" ht="12.75" customHeight="1">
      <c r="A133" s="29"/>
      <c r="B133" s="463"/>
      <c r="C133" s="463"/>
      <c r="D133" s="463"/>
      <c r="E133" s="463"/>
      <c r="F133" s="36"/>
    </row>
    <row r="134" spans="1:6">
      <c r="A134" s="29"/>
      <c r="B134" s="361"/>
      <c r="C134" s="464"/>
      <c r="D134" s="464"/>
      <c r="E134" s="464"/>
      <c r="F134" s="36"/>
    </row>
    <row r="135" spans="1:6">
      <c r="A135" s="29"/>
      <c r="B135" s="474"/>
      <c r="C135" s="474"/>
      <c r="D135" s="474"/>
      <c r="E135" s="474"/>
      <c r="F135" s="36"/>
    </row>
    <row r="136" spans="1:6" ht="12.75" customHeight="1">
      <c r="A136" s="29"/>
      <c r="B136" s="362"/>
      <c r="C136" s="459"/>
      <c r="D136" s="459"/>
      <c r="E136" s="459"/>
      <c r="F136" s="36"/>
    </row>
    <row r="137" spans="1:6" ht="12.75" customHeight="1">
      <c r="A137" s="29"/>
      <c r="B137" s="362"/>
      <c r="C137" s="459"/>
      <c r="D137" s="459"/>
      <c r="E137" s="459"/>
      <c r="F137" s="36"/>
    </row>
    <row r="138" spans="1:6" ht="12.75" customHeight="1">
      <c r="A138" s="29"/>
      <c r="B138" s="362"/>
      <c r="C138" s="459"/>
      <c r="D138" s="459"/>
      <c r="E138" s="459"/>
      <c r="F138" s="36"/>
    </row>
    <row r="139" spans="1:6" ht="12.75" customHeight="1">
      <c r="A139" s="29"/>
      <c r="B139" s="362"/>
      <c r="C139" s="459"/>
      <c r="D139" s="459"/>
      <c r="E139" s="459"/>
      <c r="F139" s="36"/>
    </row>
    <row r="140" spans="1:6" ht="12.75" customHeight="1">
      <c r="A140" s="29"/>
      <c r="B140" s="362"/>
      <c r="C140" s="459"/>
      <c r="D140" s="459"/>
      <c r="E140" s="459"/>
      <c r="F140" s="36"/>
    </row>
    <row r="141" spans="1:6">
      <c r="A141" s="29"/>
      <c r="B141" s="362"/>
      <c r="C141" s="459"/>
      <c r="D141" s="459"/>
      <c r="E141" s="459"/>
      <c r="F141" s="36"/>
    </row>
    <row r="142" spans="1:6">
      <c r="A142" s="29"/>
      <c r="B142" s="362"/>
      <c r="C142" s="459"/>
      <c r="D142" s="459"/>
      <c r="E142" s="459"/>
      <c r="F142" s="36"/>
    </row>
    <row r="143" spans="1:6">
      <c r="A143" s="29"/>
      <c r="B143" s="362"/>
      <c r="C143" s="459"/>
      <c r="D143" s="459"/>
      <c r="E143" s="459"/>
      <c r="F143" s="36"/>
    </row>
    <row r="144" spans="1:6">
      <c r="A144" s="29"/>
      <c r="B144" s="474"/>
      <c r="C144" s="474"/>
      <c r="D144" s="474"/>
      <c r="E144" s="474"/>
      <c r="F144" s="36"/>
    </row>
    <row r="145" spans="1:6">
      <c r="A145" s="29"/>
      <c r="B145" s="362"/>
      <c r="C145" s="459"/>
      <c r="D145" s="459"/>
      <c r="E145" s="459"/>
      <c r="F145" s="36"/>
    </row>
    <row r="146" spans="1:6">
      <c r="A146" s="29"/>
      <c r="B146" s="362"/>
      <c r="C146" s="459"/>
      <c r="D146" s="459"/>
      <c r="E146" s="459"/>
      <c r="F146" s="36"/>
    </row>
    <row r="147" spans="1:6">
      <c r="A147" s="29"/>
      <c r="B147" s="362"/>
      <c r="C147" s="459"/>
      <c r="D147" s="459"/>
      <c r="E147" s="459"/>
      <c r="F147" s="36"/>
    </row>
    <row r="148" spans="1:6">
      <c r="A148" s="29"/>
      <c r="B148" s="362"/>
      <c r="C148" s="459"/>
      <c r="D148" s="459"/>
      <c r="E148" s="459"/>
      <c r="F148" s="36"/>
    </row>
    <row r="149" spans="1:6">
      <c r="A149" s="29"/>
      <c r="B149" s="362"/>
      <c r="C149" s="459"/>
      <c r="D149" s="459"/>
      <c r="E149" s="459"/>
      <c r="F149" s="36"/>
    </row>
    <row r="150" spans="1:6">
      <c r="A150" s="29"/>
      <c r="B150" s="362"/>
      <c r="C150" s="459"/>
      <c r="D150" s="459"/>
      <c r="E150" s="459"/>
      <c r="F150" s="36"/>
    </row>
    <row r="151" spans="1:6">
      <c r="A151" s="29"/>
      <c r="B151" s="362"/>
      <c r="C151" s="459"/>
      <c r="D151" s="459"/>
      <c r="E151" s="459"/>
      <c r="F151" s="36"/>
    </row>
    <row r="152" spans="1:6">
      <c r="A152" s="29"/>
      <c r="B152" s="362"/>
      <c r="C152" s="459"/>
      <c r="D152" s="459"/>
      <c r="E152" s="459"/>
      <c r="F152" s="36"/>
    </row>
    <row r="153" spans="1:6">
      <c r="A153" s="29"/>
      <c r="B153" s="362"/>
      <c r="C153" s="459"/>
      <c r="D153" s="459"/>
      <c r="E153" s="459"/>
      <c r="F153" s="36"/>
    </row>
    <row r="154" spans="1:6">
      <c r="A154" s="29"/>
      <c r="B154" s="362"/>
      <c r="C154" s="459"/>
      <c r="D154" s="459"/>
      <c r="E154" s="459"/>
      <c r="F154" s="36"/>
    </row>
    <row r="155" spans="1:6">
      <c r="A155" s="29"/>
      <c r="B155" s="362"/>
      <c r="C155" s="459"/>
      <c r="D155" s="459"/>
      <c r="E155" s="459"/>
      <c r="F155" s="36"/>
    </row>
    <row r="156" spans="1:6">
      <c r="A156" s="29"/>
      <c r="B156" s="362"/>
      <c r="C156" s="459"/>
      <c r="D156" s="459"/>
      <c r="E156" s="459"/>
      <c r="F156" s="36"/>
    </row>
    <row r="157" spans="1:6">
      <c r="A157" s="29"/>
      <c r="B157" s="362"/>
      <c r="C157" s="459"/>
      <c r="D157" s="459"/>
      <c r="E157" s="459"/>
      <c r="F157" s="36"/>
    </row>
    <row r="158" spans="1:6">
      <c r="A158" s="29"/>
      <c r="B158" s="362"/>
      <c r="C158" s="459"/>
      <c r="D158" s="459"/>
      <c r="E158" s="459"/>
      <c r="F158" s="36"/>
    </row>
    <row r="159" spans="1:6">
      <c r="A159" s="29"/>
      <c r="B159" s="362"/>
      <c r="C159" s="374"/>
      <c r="D159" s="374"/>
      <c r="E159" s="374"/>
      <c r="F159" s="36"/>
    </row>
    <row r="160" spans="1:6">
      <c r="A160" s="29"/>
      <c r="B160" s="463"/>
      <c r="C160" s="463"/>
      <c r="D160" s="463"/>
      <c r="E160" s="463"/>
      <c r="F160" s="36"/>
    </row>
    <row r="161" spans="1:6">
      <c r="A161" s="29"/>
      <c r="B161" s="361"/>
      <c r="C161" s="464"/>
      <c r="D161" s="464"/>
      <c r="E161" s="464"/>
      <c r="F161" s="36"/>
    </row>
    <row r="162" spans="1:6">
      <c r="A162" s="29"/>
      <c r="B162" s="474"/>
      <c r="C162" s="474"/>
      <c r="D162" s="474"/>
      <c r="E162" s="474"/>
      <c r="F162" s="36"/>
    </row>
    <row r="163" spans="1:6" ht="12.75" customHeight="1">
      <c r="A163" s="29"/>
      <c r="B163" s="362"/>
      <c r="C163" s="459"/>
      <c r="D163" s="459"/>
      <c r="E163" s="459"/>
      <c r="F163" s="36"/>
    </row>
    <row r="164" spans="1:6" ht="12.75" customHeight="1">
      <c r="A164" s="29"/>
      <c r="B164" s="362"/>
      <c r="C164" s="459"/>
      <c r="D164" s="459"/>
      <c r="E164" s="459"/>
      <c r="F164" s="36"/>
    </row>
    <row r="165" spans="1:6" ht="12.75" customHeight="1">
      <c r="A165" s="29"/>
      <c r="B165" s="362"/>
      <c r="C165" s="459"/>
      <c r="D165" s="459"/>
      <c r="E165" s="459"/>
      <c r="F165" s="36"/>
    </row>
    <row r="166" spans="1:6" ht="12.75" customHeight="1">
      <c r="A166" s="29"/>
      <c r="B166" s="362"/>
      <c r="C166" s="459"/>
      <c r="D166" s="459"/>
      <c r="E166" s="459"/>
      <c r="F166" s="36"/>
    </row>
    <row r="167" spans="1:6" ht="12.75" customHeight="1">
      <c r="A167" s="29"/>
      <c r="B167" s="362"/>
      <c r="C167" s="459"/>
      <c r="D167" s="459"/>
      <c r="E167" s="459"/>
      <c r="F167" s="36"/>
    </row>
    <row r="168" spans="1:6">
      <c r="A168" s="29"/>
      <c r="B168" s="362"/>
      <c r="C168" s="459"/>
      <c r="D168" s="459"/>
      <c r="E168" s="459"/>
      <c r="F168" s="36"/>
    </row>
    <row r="169" spans="1:6">
      <c r="A169" s="29"/>
      <c r="B169" s="362"/>
      <c r="C169" s="459"/>
      <c r="D169" s="459"/>
      <c r="E169" s="459"/>
      <c r="F169" s="36"/>
    </row>
    <row r="170" spans="1:6">
      <c r="A170" s="29"/>
      <c r="B170" s="362"/>
      <c r="C170" s="459"/>
      <c r="D170" s="459"/>
      <c r="E170" s="459"/>
      <c r="F170" s="36"/>
    </row>
    <row r="171" spans="1:6">
      <c r="A171" s="29"/>
      <c r="B171" s="474"/>
      <c r="C171" s="474"/>
      <c r="D171" s="474"/>
      <c r="E171" s="474"/>
      <c r="F171" s="36"/>
    </row>
    <row r="172" spans="1:6">
      <c r="A172" s="29"/>
      <c r="B172" s="362"/>
      <c r="C172" s="459"/>
      <c r="D172" s="459"/>
      <c r="E172" s="459"/>
      <c r="F172" s="36"/>
    </row>
    <row r="173" spans="1:6">
      <c r="A173" s="29"/>
      <c r="B173" s="362"/>
      <c r="C173" s="459"/>
      <c r="D173" s="459"/>
      <c r="E173" s="459"/>
      <c r="F173" s="36"/>
    </row>
    <row r="174" spans="1:6">
      <c r="A174" s="29"/>
      <c r="B174" s="362"/>
      <c r="C174" s="459"/>
      <c r="D174" s="459"/>
      <c r="E174" s="459"/>
      <c r="F174" s="36"/>
    </row>
    <row r="175" spans="1:6">
      <c r="A175" s="29"/>
      <c r="B175" s="362"/>
      <c r="C175" s="459"/>
      <c r="D175" s="459"/>
      <c r="E175" s="459"/>
      <c r="F175" s="36"/>
    </row>
    <row r="176" spans="1:6">
      <c r="A176" s="29"/>
      <c r="B176" s="362"/>
      <c r="C176" s="459"/>
      <c r="D176" s="459"/>
      <c r="E176" s="459"/>
      <c r="F176" s="36"/>
    </row>
    <row r="177" spans="1:6">
      <c r="A177" s="29"/>
      <c r="B177" s="362"/>
      <c r="C177" s="459"/>
      <c r="D177" s="459"/>
      <c r="E177" s="459"/>
      <c r="F177" s="36"/>
    </row>
    <row r="178" spans="1:6">
      <c r="A178" s="29"/>
      <c r="B178" s="362"/>
      <c r="C178" s="459"/>
      <c r="D178" s="459"/>
      <c r="E178" s="459"/>
      <c r="F178" s="36"/>
    </row>
    <row r="179" spans="1:6">
      <c r="A179" s="29"/>
      <c r="B179" s="362"/>
      <c r="C179" s="459"/>
      <c r="D179" s="459"/>
      <c r="E179" s="459"/>
      <c r="F179" s="36"/>
    </row>
    <row r="180" spans="1:6">
      <c r="A180" s="29"/>
      <c r="B180" s="362"/>
      <c r="C180" s="459"/>
      <c r="D180" s="459"/>
      <c r="E180" s="459"/>
      <c r="F180" s="36"/>
    </row>
    <row r="181" spans="1:6">
      <c r="A181" s="29"/>
      <c r="B181" s="362"/>
      <c r="C181" s="459"/>
      <c r="D181" s="459"/>
      <c r="E181" s="459"/>
      <c r="F181" s="36"/>
    </row>
    <row r="182" spans="1:6">
      <c r="A182" s="29"/>
      <c r="B182" s="362"/>
      <c r="C182" s="459"/>
      <c r="D182" s="459"/>
      <c r="E182" s="459"/>
      <c r="F182" s="36"/>
    </row>
    <row r="183" spans="1:6">
      <c r="A183" s="29"/>
      <c r="B183" s="362"/>
      <c r="C183" s="459"/>
      <c r="D183" s="459"/>
      <c r="E183" s="459"/>
      <c r="F183" s="36"/>
    </row>
    <row r="184" spans="1:6">
      <c r="A184" s="29"/>
      <c r="B184" s="362"/>
      <c r="C184" s="459"/>
      <c r="D184" s="459"/>
      <c r="E184" s="459"/>
      <c r="F184" s="36"/>
    </row>
    <row r="185" spans="1:6">
      <c r="A185" s="29"/>
      <c r="B185" s="362"/>
      <c r="C185" s="459"/>
      <c r="D185" s="459"/>
      <c r="E185" s="459"/>
      <c r="F185" s="36"/>
    </row>
    <row r="186" spans="1:6">
      <c r="A186" s="29"/>
      <c r="B186" s="362"/>
      <c r="C186" s="374"/>
      <c r="D186" s="374"/>
      <c r="E186" s="374"/>
      <c r="F186" s="36"/>
    </row>
    <row r="187" spans="1:6">
      <c r="A187" s="29"/>
      <c r="B187" s="463"/>
      <c r="C187" s="463"/>
      <c r="D187" s="463"/>
      <c r="E187" s="463"/>
      <c r="F187" s="36"/>
    </row>
    <row r="188" spans="1:6">
      <c r="A188" s="29"/>
      <c r="B188" s="361"/>
      <c r="C188" s="464"/>
      <c r="D188" s="464"/>
      <c r="E188" s="464"/>
      <c r="F188" s="36"/>
    </row>
    <row r="189" spans="1:6">
      <c r="A189" s="29"/>
      <c r="B189" s="474"/>
      <c r="C189" s="474"/>
      <c r="D189" s="474"/>
      <c r="E189" s="474"/>
      <c r="F189" s="36"/>
    </row>
    <row r="190" spans="1:6" ht="12.75" customHeight="1">
      <c r="A190" s="29"/>
      <c r="B190" s="362"/>
      <c r="C190" s="459"/>
      <c r="D190" s="459"/>
      <c r="E190" s="459"/>
      <c r="F190" s="36"/>
    </row>
    <row r="191" spans="1:6" ht="12.75" customHeight="1">
      <c r="A191" s="29"/>
      <c r="B191" s="362"/>
      <c r="C191" s="459"/>
      <c r="D191" s="459"/>
      <c r="E191" s="459"/>
      <c r="F191" s="36"/>
    </row>
    <row r="192" spans="1:6" ht="12.75" customHeight="1">
      <c r="A192" s="29"/>
      <c r="B192" s="362"/>
      <c r="C192" s="459"/>
      <c r="D192" s="459"/>
      <c r="E192" s="459"/>
      <c r="F192" s="36"/>
    </row>
    <row r="193" spans="1:6" ht="12.75" customHeight="1">
      <c r="A193" s="29"/>
      <c r="B193" s="362"/>
      <c r="C193" s="459"/>
      <c r="D193" s="459"/>
      <c r="E193" s="459"/>
      <c r="F193" s="36"/>
    </row>
    <row r="194" spans="1:6" ht="12.75" customHeight="1">
      <c r="A194" s="29"/>
      <c r="B194" s="362"/>
      <c r="C194" s="459"/>
      <c r="D194" s="459"/>
      <c r="E194" s="459"/>
      <c r="F194" s="36"/>
    </row>
    <row r="195" spans="1:6">
      <c r="A195" s="29"/>
      <c r="B195" s="362"/>
      <c r="C195" s="459"/>
      <c r="D195" s="459"/>
      <c r="E195" s="459"/>
      <c r="F195" s="36"/>
    </row>
    <row r="196" spans="1:6">
      <c r="A196" s="29"/>
      <c r="B196" s="362"/>
      <c r="C196" s="459"/>
      <c r="D196" s="459"/>
      <c r="E196" s="459"/>
      <c r="F196" s="36"/>
    </row>
    <row r="197" spans="1:6">
      <c r="A197" s="29"/>
      <c r="B197" s="362"/>
      <c r="C197" s="459"/>
      <c r="D197" s="459"/>
      <c r="E197" s="459"/>
      <c r="F197" s="36"/>
    </row>
    <row r="198" spans="1:6">
      <c r="A198" s="29"/>
      <c r="B198" s="474"/>
      <c r="C198" s="474"/>
      <c r="D198" s="474"/>
      <c r="E198" s="474"/>
      <c r="F198" s="36"/>
    </row>
    <row r="199" spans="1:6">
      <c r="A199" s="29"/>
      <c r="B199" s="362"/>
      <c r="C199" s="459"/>
      <c r="D199" s="459"/>
      <c r="E199" s="459"/>
      <c r="F199" s="36"/>
    </row>
    <row r="200" spans="1:6">
      <c r="A200" s="29"/>
      <c r="B200" s="362"/>
      <c r="C200" s="459"/>
      <c r="D200" s="459"/>
      <c r="E200" s="459"/>
      <c r="F200" s="36"/>
    </row>
    <row r="201" spans="1:6">
      <c r="A201" s="29"/>
      <c r="B201" s="362"/>
      <c r="C201" s="459"/>
      <c r="D201" s="459"/>
      <c r="E201" s="459"/>
      <c r="F201" s="36"/>
    </row>
    <row r="202" spans="1:6">
      <c r="A202" s="29"/>
      <c r="B202" s="362"/>
      <c r="C202" s="459"/>
      <c r="D202" s="459"/>
      <c r="E202" s="459"/>
      <c r="F202" s="36"/>
    </row>
    <row r="203" spans="1:6">
      <c r="A203" s="29"/>
      <c r="B203" s="362"/>
      <c r="C203" s="459"/>
      <c r="D203" s="459"/>
      <c r="E203" s="459"/>
      <c r="F203" s="36"/>
    </row>
    <row r="204" spans="1:6">
      <c r="A204" s="29"/>
      <c r="B204" s="362"/>
      <c r="C204" s="459"/>
      <c r="D204" s="459"/>
      <c r="E204" s="459"/>
      <c r="F204" s="36"/>
    </row>
    <row r="205" spans="1:6">
      <c r="A205" s="29"/>
      <c r="B205" s="362"/>
      <c r="C205" s="459"/>
      <c r="D205" s="459"/>
      <c r="E205" s="459"/>
      <c r="F205" s="36"/>
    </row>
    <row r="206" spans="1:6">
      <c r="A206" s="29"/>
      <c r="B206" s="362"/>
      <c r="C206" s="459"/>
      <c r="D206" s="459"/>
      <c r="E206" s="459"/>
      <c r="F206" s="36"/>
    </row>
    <row r="207" spans="1:6">
      <c r="A207" s="29"/>
      <c r="B207" s="362"/>
      <c r="C207" s="459"/>
      <c r="D207" s="459"/>
      <c r="E207" s="459"/>
      <c r="F207" s="36"/>
    </row>
    <row r="208" spans="1:6">
      <c r="A208" s="29"/>
      <c r="B208" s="362"/>
      <c r="C208" s="459"/>
      <c r="D208" s="459"/>
      <c r="E208" s="459"/>
      <c r="F208" s="36"/>
    </row>
    <row r="209" spans="1:9">
      <c r="A209" s="29"/>
      <c r="B209" s="362"/>
      <c r="C209" s="459"/>
      <c r="D209" s="459"/>
      <c r="E209" s="459"/>
      <c r="F209" s="36"/>
    </row>
    <row r="210" spans="1:9">
      <c r="A210" s="29"/>
      <c r="B210" s="362"/>
      <c r="C210" s="459"/>
      <c r="D210" s="459"/>
      <c r="E210" s="459"/>
      <c r="F210" s="36"/>
    </row>
    <row r="211" spans="1:9">
      <c r="A211" s="29"/>
      <c r="B211" s="362"/>
      <c r="C211" s="459"/>
      <c r="D211" s="459"/>
      <c r="E211" s="459"/>
      <c r="F211" s="36"/>
    </row>
    <row r="212" spans="1:9">
      <c r="A212" s="29"/>
      <c r="B212" s="362"/>
      <c r="C212" s="459"/>
      <c r="D212" s="459"/>
      <c r="E212" s="459"/>
      <c r="F212" s="36"/>
    </row>
    <row r="213" spans="1:9">
      <c r="A213" s="29"/>
      <c r="B213" s="362"/>
      <c r="C213" s="374"/>
      <c r="D213" s="374"/>
      <c r="E213" s="374"/>
      <c r="F213" s="36"/>
    </row>
    <row r="214" spans="1:9">
      <c r="A214" s="29"/>
      <c r="B214" s="463"/>
      <c r="C214" s="463"/>
      <c r="D214" s="463"/>
      <c r="E214" s="463"/>
      <c r="F214" s="36"/>
    </row>
    <row r="215" spans="1:9" ht="12.75" customHeight="1">
      <c r="A215" s="28"/>
      <c r="B215" s="361"/>
      <c r="C215" s="464"/>
      <c r="D215" s="464"/>
      <c r="E215" s="464"/>
      <c r="F215" s="36"/>
    </row>
    <row r="216" spans="1:9" ht="12.75" customHeight="1">
      <c r="A216" s="29"/>
      <c r="B216" s="362"/>
      <c r="C216" s="465"/>
      <c r="D216" s="465"/>
      <c r="E216" s="465"/>
      <c r="F216" s="128"/>
      <c r="G216" s="128"/>
      <c r="H216" s="128"/>
      <c r="I216" s="128"/>
    </row>
    <row r="217" spans="1:9" ht="12.75" customHeight="1">
      <c r="A217" s="29"/>
      <c r="B217" s="362"/>
      <c r="C217" s="465"/>
      <c r="D217" s="465"/>
      <c r="E217" s="465"/>
      <c r="H217" s="128"/>
      <c r="I217" s="128"/>
    </row>
    <row r="218" spans="1:9">
      <c r="A218" s="29"/>
      <c r="B218" s="363"/>
      <c r="C218" s="465"/>
      <c r="D218" s="465"/>
      <c r="E218" s="465"/>
      <c r="H218" s="128"/>
      <c r="I218" s="128"/>
    </row>
    <row r="219" spans="1:9" ht="12.75" customHeight="1">
      <c r="A219" s="29"/>
      <c r="B219" s="362"/>
      <c r="C219" s="459"/>
      <c r="D219" s="459"/>
      <c r="E219" s="459"/>
      <c r="H219" s="128"/>
      <c r="I219" s="128"/>
    </row>
    <row r="220" spans="1:9" ht="13.5" customHeight="1">
      <c r="A220" s="29"/>
      <c r="B220" s="360"/>
      <c r="C220" s="308"/>
      <c r="D220" s="364"/>
      <c r="E220" s="308"/>
      <c r="H220" s="128"/>
      <c r="I220" s="128"/>
    </row>
    <row r="221" spans="1:9" ht="12.75" customHeight="1">
      <c r="A221" s="29"/>
      <c r="B221" s="365"/>
      <c r="C221" s="308"/>
      <c r="D221" s="308"/>
      <c r="E221" s="308"/>
      <c r="F221" s="307"/>
    </row>
    <row r="222" spans="1:9" ht="12.75" customHeight="1">
      <c r="A222" s="29"/>
      <c r="B222" s="461"/>
      <c r="C222" s="467"/>
      <c r="D222" s="467"/>
      <c r="E222" s="467"/>
      <c r="F222" s="308"/>
    </row>
    <row r="223" spans="1:9" ht="12.75" customHeight="1">
      <c r="A223" s="29"/>
      <c r="B223" s="308"/>
      <c r="C223" s="366"/>
      <c r="D223" s="366"/>
      <c r="E223" s="366"/>
      <c r="F223" s="307"/>
    </row>
    <row r="224" spans="1:9" ht="20.25" customHeight="1">
      <c r="A224" s="29"/>
      <c r="B224" s="367"/>
      <c r="C224" s="367"/>
      <c r="D224" s="466"/>
      <c r="E224" s="309"/>
      <c r="F224" s="309"/>
    </row>
    <row r="225" spans="1:6" ht="20.25" customHeight="1">
      <c r="A225" s="29"/>
      <c r="B225" s="309"/>
      <c r="C225" s="309"/>
      <c r="D225" s="466"/>
      <c r="E225" s="309"/>
      <c r="F225" s="309"/>
    </row>
    <row r="226" spans="1:6">
      <c r="A226" s="29"/>
      <c r="B226" s="368"/>
      <c r="C226" s="311"/>
      <c r="D226" s="366"/>
      <c r="E226" s="310"/>
      <c r="F226" s="310"/>
    </row>
    <row r="227" spans="1:6" ht="20.25" customHeight="1">
      <c r="A227" s="29"/>
      <c r="B227" s="311"/>
      <c r="C227" s="368"/>
      <c r="D227" s="366"/>
      <c r="E227" s="311"/>
      <c r="F227" s="311"/>
    </row>
    <row r="228" spans="1:6" ht="30.75" customHeight="1">
      <c r="A228" s="29"/>
      <c r="B228" s="368"/>
      <c r="C228" s="368"/>
      <c r="D228" s="366"/>
      <c r="E228" s="311"/>
      <c r="F228" s="311"/>
    </row>
    <row r="229" spans="1:6" ht="12.75" customHeight="1">
      <c r="A229" s="29"/>
      <c r="B229" s="360"/>
      <c r="C229" s="308"/>
      <c r="D229" s="369"/>
      <c r="E229" s="308"/>
      <c r="F229" s="36"/>
    </row>
    <row r="230" spans="1:6" ht="12.75" customHeight="1">
      <c r="A230" s="29"/>
      <c r="B230" s="360"/>
      <c r="C230" s="308"/>
      <c r="D230" s="369"/>
      <c r="E230" s="308"/>
      <c r="F230" s="36"/>
    </row>
    <row r="231" spans="1:6" ht="12.75" customHeight="1">
      <c r="A231" s="29"/>
      <c r="B231" s="360"/>
      <c r="C231" s="308"/>
      <c r="D231" s="369"/>
      <c r="E231" s="308"/>
      <c r="F231" s="36"/>
    </row>
    <row r="232" spans="1:6" ht="12.75" customHeight="1">
      <c r="A232" s="29"/>
      <c r="B232" s="360"/>
      <c r="C232" s="308"/>
      <c r="D232" s="308"/>
      <c r="E232" s="308"/>
      <c r="F232" s="36"/>
    </row>
    <row r="233" spans="1:6" ht="27.75" customHeight="1">
      <c r="A233" s="29"/>
      <c r="B233" s="454"/>
      <c r="C233" s="454"/>
      <c r="D233" s="308"/>
      <c r="E233" s="308"/>
      <c r="F233" s="36"/>
    </row>
    <row r="234" spans="1:6" ht="12.75" customHeight="1">
      <c r="A234" s="29"/>
      <c r="B234" s="360"/>
      <c r="C234" s="308"/>
      <c r="D234" s="308"/>
      <c r="E234" s="308"/>
      <c r="F234" s="36"/>
    </row>
    <row r="235" spans="1:6" ht="12.75" customHeight="1">
      <c r="A235" s="29"/>
      <c r="B235" s="360"/>
      <c r="C235" s="308"/>
      <c r="D235" s="308"/>
      <c r="E235" s="308"/>
      <c r="F235" s="36"/>
    </row>
    <row r="236" spans="1:6" ht="12.75" customHeight="1">
      <c r="A236" s="29"/>
      <c r="B236" s="454"/>
      <c r="C236" s="454"/>
      <c r="D236" s="378"/>
      <c r="E236" s="308"/>
      <c r="F236" s="36"/>
    </row>
    <row r="237" spans="1:6" s="31" customFormat="1" ht="12.75" customHeight="1">
      <c r="A237" s="29"/>
      <c r="B237" s="360"/>
      <c r="C237" s="360"/>
      <c r="D237" s="308"/>
      <c r="E237" s="308"/>
      <c r="F237" s="37"/>
    </row>
    <row r="238" spans="1:6" ht="18.75" customHeight="1">
      <c r="A238" s="29"/>
      <c r="B238" s="360"/>
      <c r="C238" s="360"/>
      <c r="D238" s="308"/>
      <c r="E238" s="308"/>
      <c r="F238" s="36"/>
    </row>
    <row r="239" spans="1:6">
      <c r="A239" s="29"/>
      <c r="B239" s="360"/>
      <c r="C239" s="360"/>
      <c r="D239" s="308"/>
      <c r="E239" s="308"/>
      <c r="F239" s="36"/>
    </row>
    <row r="240" spans="1:6" ht="17.25" customHeight="1">
      <c r="A240" s="29"/>
      <c r="B240" s="360"/>
      <c r="C240" s="360"/>
      <c r="D240" s="308"/>
      <c r="E240" s="308"/>
      <c r="F240" s="36"/>
    </row>
    <row r="241" spans="1:6" ht="17.25" customHeight="1">
      <c r="A241" s="29"/>
      <c r="B241" s="454"/>
      <c r="C241" s="454"/>
      <c r="D241" s="378"/>
      <c r="E241" s="308"/>
      <c r="F241" s="36"/>
    </row>
    <row r="242" spans="1:6" ht="17.25" customHeight="1">
      <c r="A242" s="29"/>
      <c r="B242" s="360"/>
      <c r="C242" s="360"/>
      <c r="D242" s="308"/>
      <c r="E242" s="308"/>
      <c r="F242" s="36"/>
    </row>
    <row r="243" spans="1:6" ht="23.25" customHeight="1">
      <c r="A243" s="29"/>
      <c r="B243" s="360"/>
      <c r="C243" s="360"/>
      <c r="D243" s="308"/>
      <c r="E243" s="308"/>
      <c r="F243" s="36"/>
    </row>
    <row r="244" spans="1:6">
      <c r="A244" s="29"/>
      <c r="B244" s="375"/>
      <c r="C244" s="308"/>
      <c r="D244" s="308"/>
      <c r="E244" s="308"/>
      <c r="F244" s="36"/>
    </row>
    <row r="245" spans="1:6">
      <c r="A245" s="29"/>
      <c r="B245" s="375"/>
      <c r="C245" s="308"/>
      <c r="D245" s="308"/>
      <c r="E245" s="308"/>
      <c r="F245" s="36"/>
    </row>
    <row r="246" spans="1:6" ht="13.5">
      <c r="A246" s="29"/>
      <c r="B246" s="379"/>
      <c r="C246" s="308"/>
      <c r="D246" s="308"/>
      <c r="E246" s="308"/>
      <c r="F246" s="36"/>
    </row>
    <row r="247" spans="1:6" ht="13.5">
      <c r="A247" s="29"/>
      <c r="B247" s="379"/>
      <c r="C247" s="308"/>
      <c r="D247" s="308"/>
      <c r="E247" s="308"/>
      <c r="F247" s="36"/>
    </row>
    <row r="248" spans="1:6" ht="18.75" customHeight="1">
      <c r="A248" s="28"/>
      <c r="B248" s="454"/>
      <c r="C248" s="454"/>
      <c r="D248" s="308"/>
      <c r="E248" s="308"/>
      <c r="F248" s="36"/>
    </row>
    <row r="249" spans="1:6" ht="18.75" customHeight="1">
      <c r="A249" s="29"/>
      <c r="B249" s="454"/>
      <c r="C249" s="454"/>
      <c r="D249" s="308"/>
      <c r="E249" s="308"/>
      <c r="F249" s="36"/>
    </row>
    <row r="250" spans="1:6" ht="18.75" customHeight="1">
      <c r="A250" s="29"/>
      <c r="B250" s="454"/>
      <c r="C250" s="454"/>
      <c r="D250" s="308"/>
      <c r="E250" s="308"/>
      <c r="F250" s="36"/>
    </row>
    <row r="251" spans="1:6">
      <c r="A251" s="29"/>
      <c r="B251" s="454"/>
      <c r="C251" s="454"/>
      <c r="D251" s="378"/>
      <c r="E251" s="308"/>
      <c r="F251" s="36"/>
    </row>
    <row r="252" spans="1:6" ht="16.5" customHeight="1">
      <c r="A252" s="29"/>
      <c r="B252" s="376"/>
      <c r="C252" s="308"/>
      <c r="D252" s="308"/>
      <c r="E252" s="308"/>
      <c r="F252" s="36"/>
    </row>
    <row r="253" spans="1:6" ht="18.75" customHeight="1">
      <c r="A253" s="29"/>
      <c r="B253" s="379"/>
      <c r="C253" s="308"/>
      <c r="D253" s="308"/>
      <c r="E253" s="308"/>
      <c r="F253" s="36"/>
    </row>
    <row r="254" spans="1:6" ht="18.75" customHeight="1">
      <c r="A254" s="29"/>
      <c r="B254" s="379"/>
      <c r="C254" s="308"/>
      <c r="D254" s="308"/>
      <c r="E254" s="308"/>
      <c r="F254" s="36"/>
    </row>
    <row r="255" spans="1:6" ht="18.75" customHeight="1">
      <c r="A255" s="29"/>
      <c r="B255" s="380"/>
      <c r="C255" s="308"/>
      <c r="D255" s="308"/>
      <c r="E255" s="308"/>
      <c r="F255" s="36"/>
    </row>
    <row r="256" spans="1:6" ht="18.75" customHeight="1">
      <c r="A256" s="29"/>
      <c r="B256" s="381"/>
      <c r="C256" s="308"/>
      <c r="D256" s="308"/>
      <c r="E256" s="378"/>
      <c r="F256" s="36"/>
    </row>
    <row r="257" spans="1:6" ht="18.75" customHeight="1">
      <c r="A257" s="29"/>
      <c r="B257" s="379"/>
      <c r="C257" s="308"/>
      <c r="D257" s="308"/>
      <c r="E257" s="308"/>
      <c r="F257" s="36"/>
    </row>
    <row r="258" spans="1:6" ht="18.75" customHeight="1">
      <c r="A258" s="29"/>
      <c r="B258" s="380"/>
      <c r="C258" s="308"/>
      <c r="D258" s="308"/>
      <c r="E258" s="308"/>
      <c r="F258" s="36"/>
    </row>
    <row r="259" spans="1:6" ht="18.75" customHeight="1">
      <c r="A259" s="29"/>
      <c r="B259" s="382"/>
      <c r="C259" s="308"/>
      <c r="D259" s="308"/>
      <c r="E259" s="308"/>
      <c r="F259" s="36"/>
    </row>
    <row r="260" spans="1:6" ht="18.75" customHeight="1">
      <c r="A260" s="29"/>
      <c r="B260" s="383"/>
      <c r="C260" s="308"/>
      <c r="D260" s="378"/>
      <c r="E260" s="308"/>
      <c r="F260" s="36"/>
    </row>
    <row r="261" spans="1:6" ht="18.75" customHeight="1">
      <c r="A261" s="29"/>
      <c r="B261" s="383"/>
      <c r="C261" s="308"/>
      <c r="D261" s="384"/>
      <c r="E261" s="384"/>
      <c r="F261" s="36"/>
    </row>
    <row r="262" spans="1:6" ht="18.75" customHeight="1">
      <c r="A262" s="29"/>
      <c r="B262" s="383"/>
      <c r="C262" s="308"/>
      <c r="D262" s="378"/>
      <c r="E262" s="308"/>
      <c r="F262" s="36"/>
    </row>
    <row r="263" spans="1:6" ht="18.75" customHeight="1">
      <c r="A263" s="29"/>
      <c r="B263" s="383"/>
      <c r="C263" s="308"/>
      <c r="D263" s="378"/>
      <c r="E263" s="308"/>
      <c r="F263" s="36"/>
    </row>
    <row r="264" spans="1:6" ht="18.75" customHeight="1">
      <c r="A264" s="29"/>
      <c r="B264" s="383"/>
      <c r="C264" s="308"/>
      <c r="D264" s="378"/>
      <c r="E264" s="308"/>
      <c r="F264" s="36"/>
    </row>
    <row r="265" spans="1:6" ht="18.75" customHeight="1">
      <c r="A265" s="29"/>
      <c r="B265" s="383"/>
      <c r="C265" s="308"/>
      <c r="D265" s="378"/>
      <c r="E265" s="308"/>
      <c r="F265" s="36"/>
    </row>
    <row r="266" spans="1:6" ht="18.75" customHeight="1">
      <c r="A266" s="29"/>
      <c r="B266" s="383"/>
      <c r="C266" s="308"/>
      <c r="D266" s="378"/>
      <c r="E266" s="308"/>
      <c r="F266" s="36"/>
    </row>
    <row r="267" spans="1:6" ht="18.75" customHeight="1">
      <c r="A267" s="29"/>
      <c r="B267" s="383"/>
      <c r="C267" s="308"/>
      <c r="D267" s="378"/>
      <c r="E267" s="308"/>
      <c r="F267" s="36"/>
    </row>
    <row r="268" spans="1:6" ht="33.75" customHeight="1">
      <c r="A268" s="29"/>
      <c r="B268" s="383"/>
      <c r="C268" s="308"/>
      <c r="D268" s="378"/>
      <c r="E268" s="308"/>
      <c r="F268" s="36"/>
    </row>
    <row r="269" spans="1:6" ht="18.75" customHeight="1">
      <c r="A269" s="29"/>
      <c r="B269" s="383"/>
      <c r="C269" s="308"/>
      <c r="D269" s="378"/>
      <c r="E269" s="308"/>
      <c r="F269" s="36"/>
    </row>
    <row r="270" spans="1:6" ht="18.75" customHeight="1">
      <c r="A270" s="29"/>
      <c r="B270" s="383"/>
      <c r="C270" s="308"/>
      <c r="D270" s="378"/>
      <c r="E270" s="308"/>
      <c r="F270" s="36"/>
    </row>
    <row r="271" spans="1:6" ht="18.75" customHeight="1">
      <c r="A271" s="29"/>
      <c r="B271" s="383"/>
      <c r="C271" s="308"/>
      <c r="D271" s="378"/>
      <c r="E271" s="308"/>
      <c r="F271" s="36"/>
    </row>
    <row r="272" spans="1:6" ht="18.75" customHeight="1">
      <c r="A272" s="29"/>
      <c r="B272" s="383"/>
      <c r="C272" s="308"/>
      <c r="D272" s="378"/>
      <c r="E272" s="308"/>
      <c r="F272" s="36"/>
    </row>
    <row r="273" spans="1:6" ht="18.75" customHeight="1">
      <c r="A273" s="29"/>
      <c r="B273" s="383"/>
      <c r="C273" s="308"/>
      <c r="D273" s="378"/>
      <c r="E273" s="308"/>
      <c r="F273" s="36"/>
    </row>
    <row r="274" spans="1:6" ht="18.75" customHeight="1">
      <c r="A274" s="29"/>
      <c r="B274" s="383"/>
      <c r="C274" s="308"/>
      <c r="D274" s="378"/>
      <c r="E274" s="308"/>
      <c r="F274" s="36"/>
    </row>
    <row r="275" spans="1:6" ht="18.75" customHeight="1">
      <c r="A275" s="29"/>
      <c r="B275" s="383"/>
      <c r="C275" s="308"/>
      <c r="D275" s="378"/>
      <c r="E275" s="308"/>
      <c r="F275" s="36"/>
    </row>
    <row r="276" spans="1:6" ht="18.75" customHeight="1">
      <c r="A276" s="29"/>
      <c r="B276" s="383"/>
      <c r="C276" s="308"/>
      <c r="D276" s="461"/>
      <c r="E276" s="461"/>
      <c r="F276" s="36"/>
    </row>
    <row r="277" spans="1:6" ht="18.75" customHeight="1">
      <c r="A277" s="29"/>
      <c r="B277" s="383"/>
      <c r="C277" s="308"/>
      <c r="D277" s="378"/>
      <c r="E277" s="308"/>
      <c r="F277" s="36"/>
    </row>
    <row r="278" spans="1:6" ht="18.75" customHeight="1">
      <c r="A278" s="29"/>
      <c r="B278" s="383"/>
      <c r="C278" s="308"/>
      <c r="D278" s="385"/>
      <c r="E278" s="308"/>
      <c r="F278" s="36"/>
    </row>
    <row r="279" spans="1:6" ht="18.75" customHeight="1">
      <c r="A279" s="29"/>
      <c r="B279" s="383"/>
      <c r="C279" s="308"/>
      <c r="D279" s="385"/>
      <c r="E279" s="308"/>
      <c r="F279" s="36"/>
    </row>
    <row r="280" spans="1:6" ht="18" customHeight="1">
      <c r="A280" s="29"/>
      <c r="B280" s="383"/>
      <c r="C280" s="308"/>
      <c r="D280" s="386"/>
      <c r="E280" s="308"/>
      <c r="F280" s="36"/>
    </row>
    <row r="281" spans="1:6" ht="18" customHeight="1">
      <c r="A281" s="29"/>
      <c r="B281" s="383"/>
      <c r="C281" s="308"/>
      <c r="D281" s="386"/>
      <c r="E281" s="308"/>
      <c r="F281" s="36"/>
    </row>
    <row r="282" spans="1:6" ht="18" customHeight="1">
      <c r="A282" s="29"/>
      <c r="B282" s="383"/>
      <c r="C282" s="308"/>
      <c r="D282" s="308"/>
      <c r="E282" s="308"/>
      <c r="F282" s="36"/>
    </row>
    <row r="283" spans="1:6" ht="18.75" customHeight="1">
      <c r="A283" s="29"/>
      <c r="B283" s="383"/>
      <c r="C283" s="308"/>
      <c r="D283" s="387"/>
      <c r="E283" s="378"/>
      <c r="F283" s="36"/>
    </row>
    <row r="284" spans="1:6" ht="26.25" customHeight="1">
      <c r="A284" s="29"/>
      <c r="B284" s="383"/>
      <c r="C284" s="308"/>
      <c r="D284" s="387"/>
      <c r="E284" s="378"/>
      <c r="F284" s="36"/>
    </row>
    <row r="285" spans="1:6" ht="18.75" customHeight="1">
      <c r="A285" s="29"/>
      <c r="B285" s="383"/>
      <c r="C285" s="308"/>
      <c r="D285" s="387"/>
      <c r="E285" s="378"/>
      <c r="F285" s="36"/>
    </row>
    <row r="286" spans="1:6" ht="18.75" customHeight="1">
      <c r="A286" s="29"/>
      <c r="B286" s="383"/>
      <c r="C286" s="308"/>
      <c r="D286" s="387"/>
      <c r="E286" s="378"/>
      <c r="F286" s="36"/>
    </row>
    <row r="287" spans="1:6" ht="18.75" customHeight="1">
      <c r="A287" s="29"/>
      <c r="B287" s="383"/>
      <c r="C287" s="308"/>
      <c r="D287" s="387"/>
      <c r="E287" s="378"/>
      <c r="F287" s="36"/>
    </row>
    <row r="288" spans="1:6" ht="15" customHeight="1">
      <c r="A288" s="29"/>
      <c r="B288" s="383"/>
      <c r="C288" s="308"/>
      <c r="D288" s="387"/>
      <c r="E288" s="378"/>
      <c r="F288" s="36"/>
    </row>
    <row r="289" spans="1:6" ht="15" customHeight="1">
      <c r="A289" s="29"/>
      <c r="B289" s="383"/>
      <c r="C289" s="308"/>
      <c r="D289" s="386"/>
      <c r="E289" s="308"/>
      <c r="F289" s="36"/>
    </row>
    <row r="290" spans="1:6" ht="15" customHeight="1">
      <c r="A290" s="29"/>
      <c r="B290" s="383"/>
      <c r="C290" s="308"/>
      <c r="D290" s="386"/>
      <c r="E290" s="308"/>
      <c r="F290" s="36"/>
    </row>
    <row r="291" spans="1:6">
      <c r="A291" s="37"/>
      <c r="B291" s="383"/>
      <c r="C291" s="308"/>
      <c r="D291" s="308"/>
      <c r="E291" s="308"/>
      <c r="F291" s="36"/>
    </row>
    <row r="292" spans="1:6">
      <c r="A292" s="31"/>
      <c r="B292" s="383"/>
      <c r="C292" s="308"/>
      <c r="D292" s="308"/>
      <c r="E292" s="388"/>
    </row>
    <row r="293" spans="1:6" ht="13.5">
      <c r="A293" s="38"/>
      <c r="B293" s="383"/>
      <c r="C293" s="308"/>
      <c r="D293" s="308"/>
      <c r="E293" s="308"/>
    </row>
    <row r="294" spans="1:6">
      <c r="A294" s="31"/>
      <c r="B294" s="383"/>
      <c r="C294" s="308"/>
      <c r="D294" s="386"/>
      <c r="E294" s="308"/>
    </row>
    <row r="295" spans="1:6" ht="13.5">
      <c r="A295" s="38"/>
      <c r="B295" s="389"/>
      <c r="C295" s="308"/>
      <c r="D295" s="308"/>
      <c r="E295" s="308"/>
    </row>
    <row r="296" spans="1:6" ht="13.5">
      <c r="A296" s="31"/>
      <c r="B296" s="380"/>
      <c r="C296" s="308"/>
      <c r="D296" s="308"/>
      <c r="E296" s="308"/>
    </row>
    <row r="297" spans="1:6" ht="30.75" customHeight="1">
      <c r="A297" s="31"/>
      <c r="B297" s="380"/>
      <c r="C297" s="308"/>
      <c r="D297" s="308"/>
      <c r="E297" s="308"/>
    </row>
    <row r="298" spans="1:6" ht="13.5">
      <c r="A298" s="31"/>
      <c r="B298" s="380"/>
      <c r="C298" s="308"/>
      <c r="D298" s="308"/>
      <c r="E298" s="308"/>
    </row>
    <row r="299" spans="1:6">
      <c r="A299" s="31"/>
      <c r="B299" s="307"/>
      <c r="C299" s="307"/>
      <c r="D299" s="390"/>
      <c r="E299" s="390"/>
    </row>
    <row r="300" spans="1:6">
      <c r="A300" s="31"/>
      <c r="B300" s="308"/>
      <c r="C300" s="308"/>
      <c r="D300" s="308"/>
      <c r="E300" s="308"/>
    </row>
    <row r="301" spans="1:6" ht="49.5" customHeight="1">
      <c r="A301" s="31"/>
      <c r="B301" s="308"/>
      <c r="C301" s="308"/>
      <c r="D301" s="308"/>
      <c r="E301" s="308"/>
    </row>
    <row r="302" spans="1:6">
      <c r="A302" s="31"/>
      <c r="B302" s="308"/>
      <c r="C302" s="308"/>
      <c r="D302" s="308"/>
      <c r="E302" s="308"/>
    </row>
    <row r="303" spans="1:6">
      <c r="A303" s="31"/>
      <c r="B303" s="308"/>
      <c r="C303" s="308"/>
      <c r="D303" s="308"/>
      <c r="E303" s="308"/>
    </row>
    <row r="304" spans="1:6" ht="13.5">
      <c r="A304" s="31"/>
      <c r="B304" s="365"/>
      <c r="C304" s="308"/>
      <c r="D304" s="308"/>
      <c r="E304" s="308"/>
    </row>
    <row r="305" spans="1:5" ht="78.75" customHeight="1">
      <c r="A305" s="31"/>
      <c r="B305" s="462"/>
      <c r="C305" s="462"/>
      <c r="D305" s="462"/>
      <c r="E305" s="462"/>
    </row>
    <row r="306" spans="1:5">
      <c r="A306" s="31"/>
      <c r="B306" s="391"/>
      <c r="C306" s="391"/>
      <c r="D306" s="391"/>
      <c r="E306" s="391"/>
    </row>
    <row r="307" spans="1:5">
      <c r="A307" s="31"/>
      <c r="B307" s="392"/>
      <c r="C307" s="460"/>
      <c r="D307" s="460"/>
      <c r="E307" s="460"/>
    </row>
    <row r="308" spans="1:5">
      <c r="A308" s="31"/>
      <c r="B308" s="393"/>
      <c r="C308" s="391"/>
      <c r="D308" s="391"/>
      <c r="E308" s="391"/>
    </row>
    <row r="309" spans="1:5">
      <c r="A309" s="31"/>
      <c r="B309" s="394"/>
      <c r="C309" s="452"/>
      <c r="D309" s="452"/>
      <c r="E309" s="452"/>
    </row>
    <row r="310" spans="1:5" ht="58.5" customHeight="1">
      <c r="A310" s="31"/>
      <c r="B310" s="395"/>
      <c r="C310" s="391"/>
      <c r="D310" s="391"/>
      <c r="E310" s="391"/>
    </row>
    <row r="311" spans="1:5" ht="90" customHeight="1">
      <c r="A311" s="31"/>
      <c r="B311" s="392"/>
      <c r="C311" s="460"/>
      <c r="D311" s="460"/>
      <c r="E311" s="460"/>
    </row>
    <row r="312" spans="1:5">
      <c r="A312" s="31"/>
      <c r="B312" s="393"/>
      <c r="C312" s="391"/>
      <c r="D312" s="391"/>
      <c r="E312" s="391"/>
    </row>
    <row r="313" spans="1:5">
      <c r="A313" s="31"/>
      <c r="B313" s="394"/>
      <c r="C313" s="452"/>
      <c r="D313" s="452"/>
      <c r="E313" s="452"/>
    </row>
    <row r="314" spans="1:5">
      <c r="A314" s="31"/>
      <c r="B314" s="393"/>
      <c r="C314" s="391"/>
      <c r="D314" s="391"/>
      <c r="E314" s="391"/>
    </row>
    <row r="315" spans="1:5">
      <c r="A315" s="31"/>
      <c r="B315" s="393"/>
      <c r="C315" s="391"/>
      <c r="D315" s="391"/>
      <c r="E315" s="391"/>
    </row>
    <row r="316" spans="1:5">
      <c r="A316" s="31"/>
      <c r="B316" s="392"/>
      <c r="C316" s="460"/>
      <c r="D316" s="460"/>
      <c r="E316" s="460"/>
    </row>
    <row r="317" spans="1:5">
      <c r="A317" s="31"/>
      <c r="B317" s="391"/>
      <c r="C317" s="391"/>
      <c r="D317" s="391"/>
      <c r="E317" s="391"/>
    </row>
    <row r="318" spans="1:5">
      <c r="A318" s="31"/>
      <c r="B318" s="394"/>
      <c r="C318" s="452"/>
      <c r="D318" s="452"/>
      <c r="E318" s="452"/>
    </row>
    <row r="319" spans="1:5">
      <c r="A319" s="31"/>
      <c r="B319" s="394"/>
      <c r="C319" s="452"/>
      <c r="D319" s="452"/>
      <c r="E319" s="452"/>
    </row>
    <row r="320" spans="1:5">
      <c r="A320" s="31"/>
      <c r="B320" s="394"/>
      <c r="C320" s="453"/>
      <c r="D320" s="453"/>
      <c r="E320" s="453"/>
    </row>
    <row r="321" spans="1:5">
      <c r="A321" s="31"/>
      <c r="B321" s="396"/>
      <c r="C321" s="451"/>
      <c r="D321" s="451"/>
      <c r="E321" s="397"/>
    </row>
    <row r="322" spans="1:5">
      <c r="A322" s="31"/>
      <c r="B322" s="396"/>
      <c r="C322" s="451"/>
      <c r="D322" s="451"/>
      <c r="E322" s="397"/>
    </row>
    <row r="323" spans="1:5" ht="26.25" customHeight="1">
      <c r="A323" s="31"/>
      <c r="B323" s="396"/>
      <c r="C323" s="451"/>
      <c r="D323" s="451"/>
      <c r="E323" s="397"/>
    </row>
    <row r="324" spans="1:5">
      <c r="A324" s="31"/>
      <c r="B324" s="396"/>
      <c r="C324" s="451"/>
      <c r="D324" s="451"/>
      <c r="E324" s="397"/>
    </row>
    <row r="325" spans="1:5" ht="13.5">
      <c r="A325" s="38"/>
      <c r="B325" s="396"/>
      <c r="C325" s="451"/>
      <c r="D325" s="451"/>
      <c r="E325" s="397"/>
    </row>
    <row r="326" spans="1:5">
      <c r="A326" s="31"/>
      <c r="B326" s="396"/>
      <c r="C326" s="451"/>
      <c r="D326" s="451"/>
      <c r="E326" s="397"/>
    </row>
    <row r="327" spans="1:5">
      <c r="A327" s="40"/>
      <c r="B327" s="396"/>
      <c r="C327" s="451"/>
      <c r="D327" s="451"/>
      <c r="E327" s="398"/>
    </row>
    <row r="328" spans="1:5">
      <c r="A328" s="40"/>
      <c r="B328" s="396"/>
      <c r="C328" s="451"/>
      <c r="D328" s="451"/>
      <c r="E328" s="398"/>
    </row>
    <row r="329" spans="1:5">
      <c r="A329" s="40"/>
      <c r="B329" s="396"/>
      <c r="C329" s="451"/>
      <c r="D329" s="451"/>
      <c r="E329" s="398"/>
    </row>
    <row r="330" spans="1:5">
      <c r="A330" s="31"/>
      <c r="B330" s="396"/>
      <c r="C330" s="451"/>
      <c r="D330" s="451"/>
      <c r="E330" s="398"/>
    </row>
    <row r="331" spans="1:5">
      <c r="A331" s="31"/>
      <c r="B331" s="396"/>
      <c r="C331" s="456"/>
      <c r="D331" s="456"/>
      <c r="E331" s="456"/>
    </row>
    <row r="332" spans="1:5">
      <c r="A332" s="31"/>
      <c r="B332" s="308"/>
      <c r="C332" s="399"/>
      <c r="D332" s="308"/>
      <c r="E332" s="308"/>
    </row>
    <row r="333" spans="1:5">
      <c r="A333" s="31"/>
      <c r="B333" s="308"/>
      <c r="C333" s="308"/>
      <c r="D333" s="308"/>
      <c r="E333" s="308"/>
    </row>
    <row r="334" spans="1:5">
      <c r="A334" s="31"/>
      <c r="B334" s="31"/>
      <c r="C334" s="31"/>
      <c r="D334" s="31"/>
      <c r="E334" s="31"/>
    </row>
    <row r="335" spans="1:5">
      <c r="A335" s="31"/>
      <c r="B335" s="31"/>
      <c r="C335" s="31"/>
      <c r="D335" s="31"/>
      <c r="E335" s="31"/>
    </row>
    <row r="336" spans="1:5">
      <c r="A336" s="31"/>
      <c r="B336" s="31"/>
      <c r="C336" s="31"/>
      <c r="D336" s="31"/>
      <c r="E336" s="31"/>
    </row>
    <row r="337" spans="1:5">
      <c r="A337" s="31"/>
      <c r="B337" s="31"/>
      <c r="C337" s="31"/>
      <c r="D337" s="31"/>
      <c r="E337" s="31"/>
    </row>
    <row r="338" spans="1:5">
      <c r="A338" s="31"/>
      <c r="B338" s="455"/>
      <c r="C338" s="455"/>
      <c r="D338" s="31"/>
      <c r="E338" s="31"/>
    </row>
    <row r="339" spans="1:5">
      <c r="A339" s="31"/>
      <c r="B339" s="455"/>
      <c r="C339" s="455"/>
      <c r="D339" s="31"/>
      <c r="E339" s="31"/>
    </row>
    <row r="340" spans="1:5">
      <c r="A340" s="31"/>
      <c r="B340" s="455"/>
      <c r="C340" s="455"/>
      <c r="D340" s="31"/>
      <c r="E340" s="31"/>
    </row>
    <row r="341" spans="1:5">
      <c r="A341" s="31"/>
      <c r="B341" s="455"/>
      <c r="C341" s="455"/>
      <c r="D341" s="31"/>
      <c r="E341" s="31"/>
    </row>
    <row r="342" spans="1:5">
      <c r="A342" s="40"/>
      <c r="B342" s="455"/>
      <c r="C342" s="455"/>
      <c r="D342" s="31"/>
      <c r="E342" s="31"/>
    </row>
    <row r="343" spans="1:5" ht="15" customHeight="1">
      <c r="A343" s="40"/>
      <c r="B343" s="455"/>
      <c r="C343" s="455"/>
      <c r="D343" s="31"/>
      <c r="E343" s="31"/>
    </row>
    <row r="344" spans="1:5" ht="32.25" customHeight="1">
      <c r="A344" s="40"/>
      <c r="B344" s="455"/>
      <c r="C344" s="455"/>
      <c r="D344" s="31"/>
      <c r="E344" s="31"/>
    </row>
    <row r="345" spans="1:5">
      <c r="A345" s="31"/>
      <c r="B345" s="455"/>
      <c r="C345" s="455"/>
      <c r="D345" s="31"/>
      <c r="E345" s="31"/>
    </row>
    <row r="346" spans="1:5" ht="13.5">
      <c r="A346" s="38"/>
      <c r="B346" s="455"/>
      <c r="C346" s="455"/>
      <c r="D346" s="31"/>
      <c r="E346" s="31"/>
    </row>
    <row r="347" spans="1:5">
      <c r="A347" s="31"/>
      <c r="B347" s="455"/>
      <c r="C347" s="455"/>
      <c r="D347" s="31"/>
      <c r="E347" s="31"/>
    </row>
    <row r="348" spans="1:5" ht="32.25" customHeight="1">
      <c r="A348" s="40"/>
      <c r="B348" s="455"/>
      <c r="C348" s="455"/>
      <c r="D348" s="31"/>
      <c r="E348" s="31"/>
    </row>
    <row r="349" spans="1:5" ht="17.25" customHeight="1">
      <c r="A349" s="40"/>
      <c r="B349" s="455"/>
      <c r="C349" s="455"/>
      <c r="D349" s="31"/>
      <c r="E349" s="31"/>
    </row>
    <row r="350" spans="1:5" ht="18" customHeight="1">
      <c r="A350" s="40"/>
      <c r="B350" s="31"/>
      <c r="C350" s="17"/>
      <c r="D350" s="31"/>
      <c r="E350" s="31"/>
    </row>
    <row r="351" spans="1:5">
      <c r="A351" s="40"/>
      <c r="B351" s="458"/>
      <c r="C351" s="458"/>
      <c r="D351" s="458"/>
      <c r="E351" s="458"/>
    </row>
    <row r="352" spans="1:5">
      <c r="B352" s="458"/>
      <c r="C352" s="458"/>
      <c r="D352" s="458"/>
      <c r="E352" s="458"/>
    </row>
    <row r="353" spans="2:5">
      <c r="B353" s="31"/>
      <c r="C353" s="31"/>
      <c r="D353" s="31"/>
      <c r="E353" s="31"/>
    </row>
    <row r="354" spans="2:5">
      <c r="B354" s="31"/>
      <c r="C354" s="31"/>
      <c r="D354" s="31"/>
      <c r="E354" s="31"/>
    </row>
    <row r="355" spans="2:5">
      <c r="B355" s="31"/>
      <c r="C355" s="31"/>
      <c r="D355" s="31"/>
      <c r="E355" s="31"/>
    </row>
    <row r="356" spans="2:5">
      <c r="B356" s="457"/>
      <c r="C356" s="457"/>
      <c r="D356" s="457"/>
      <c r="E356" s="457"/>
    </row>
    <row r="357" spans="2:5">
      <c r="B357" s="457"/>
      <c r="C357" s="457"/>
      <c r="D357" s="457"/>
      <c r="E357" s="457"/>
    </row>
    <row r="358" spans="2:5">
      <c r="B358" s="457"/>
      <c r="C358" s="457"/>
      <c r="D358" s="457"/>
      <c r="E358" s="457"/>
    </row>
    <row r="359" spans="2:5">
      <c r="B359" s="457"/>
      <c r="C359" s="457"/>
      <c r="D359" s="457"/>
      <c r="E359" s="457"/>
    </row>
  </sheetData>
  <mergeCells count="245">
    <mergeCell ref="C185:E185"/>
    <mergeCell ref="C211:E211"/>
    <mergeCell ref="C212:E212"/>
    <mergeCell ref="C205:E205"/>
    <mergeCell ref="C206:E206"/>
    <mergeCell ref="C207:E207"/>
    <mergeCell ref="C208:E208"/>
    <mergeCell ref="C209:E209"/>
    <mergeCell ref="C201:E201"/>
    <mergeCell ref="C202:E202"/>
    <mergeCell ref="C203:E203"/>
    <mergeCell ref="C204:E204"/>
    <mergeCell ref="C210:E210"/>
    <mergeCell ref="C175:E175"/>
    <mergeCell ref="B189:E189"/>
    <mergeCell ref="C190:E190"/>
    <mergeCell ref="C191:E191"/>
    <mergeCell ref="C192:E192"/>
    <mergeCell ref="C199:E199"/>
    <mergeCell ref="C200:E200"/>
    <mergeCell ref="C193:E193"/>
    <mergeCell ref="C194:E194"/>
    <mergeCell ref="C195:E195"/>
    <mergeCell ref="C196:E196"/>
    <mergeCell ref="C197:E197"/>
    <mergeCell ref="B198:E198"/>
    <mergeCell ref="C176:E176"/>
    <mergeCell ref="C177:E177"/>
    <mergeCell ref="C178:E178"/>
    <mergeCell ref="C179:E179"/>
    <mergeCell ref="C180:E180"/>
    <mergeCell ref="C181:E181"/>
    <mergeCell ref="B187:E187"/>
    <mergeCell ref="C188:E188"/>
    <mergeCell ref="C182:E182"/>
    <mergeCell ref="C183:E183"/>
    <mergeCell ref="C184:E184"/>
    <mergeCell ref="C166:E166"/>
    <mergeCell ref="C167:E167"/>
    <mergeCell ref="C168:E168"/>
    <mergeCell ref="C169:E169"/>
    <mergeCell ref="C170:E170"/>
    <mergeCell ref="B171:E171"/>
    <mergeCell ref="C172:E172"/>
    <mergeCell ref="C173:E173"/>
    <mergeCell ref="C174:E174"/>
    <mergeCell ref="C156:E156"/>
    <mergeCell ref="C157:E157"/>
    <mergeCell ref="C158:E158"/>
    <mergeCell ref="B160:E160"/>
    <mergeCell ref="C161:E161"/>
    <mergeCell ref="B162:E162"/>
    <mergeCell ref="C163:E163"/>
    <mergeCell ref="C164:E164"/>
    <mergeCell ref="C165:E165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39:E139"/>
    <mergeCell ref="C140:E140"/>
    <mergeCell ref="C141:E141"/>
    <mergeCell ref="C142:E142"/>
    <mergeCell ref="C143:E143"/>
    <mergeCell ref="B144:E144"/>
    <mergeCell ref="C145:E145"/>
    <mergeCell ref="C146:E146"/>
    <mergeCell ref="C99:E99"/>
    <mergeCell ref="C116:E116"/>
    <mergeCell ref="B106:E106"/>
    <mergeCell ref="C107:E107"/>
    <mergeCell ref="B108:E108"/>
    <mergeCell ref="C101:E101"/>
    <mergeCell ref="C102:E102"/>
    <mergeCell ref="C103:E103"/>
    <mergeCell ref="C115:E115"/>
    <mergeCell ref="C118:E118"/>
    <mergeCell ref="C119:E119"/>
    <mergeCell ref="C120:E120"/>
    <mergeCell ref="C127:E127"/>
    <mergeCell ref="C121:E121"/>
    <mergeCell ref="C123:E123"/>
    <mergeCell ref="C126:E126"/>
    <mergeCell ref="C2:E2"/>
    <mergeCell ref="C3:E3"/>
    <mergeCell ref="B5:E5"/>
    <mergeCell ref="D8:E8"/>
    <mergeCell ref="D14:E14"/>
    <mergeCell ref="D16:E16"/>
    <mergeCell ref="D10:E10"/>
    <mergeCell ref="C82:E82"/>
    <mergeCell ref="B81:E81"/>
    <mergeCell ref="C80:E80"/>
    <mergeCell ref="C72:E72"/>
    <mergeCell ref="C66:E66"/>
    <mergeCell ref="C70:E70"/>
    <mergeCell ref="C71:E71"/>
    <mergeCell ref="B19:E19"/>
    <mergeCell ref="C20:E20"/>
    <mergeCell ref="C24:E24"/>
    <mergeCell ref="C40:E40"/>
    <mergeCell ref="B54:E54"/>
    <mergeCell ref="C57:E57"/>
    <mergeCell ref="C58:E58"/>
    <mergeCell ref="C47:E47"/>
    <mergeCell ref="C74:E74"/>
    <mergeCell ref="C45:E45"/>
    <mergeCell ref="C68:E68"/>
    <mergeCell ref="C92:E92"/>
    <mergeCell ref="B79:E79"/>
    <mergeCell ref="C64:E64"/>
    <mergeCell ref="C76:E76"/>
    <mergeCell ref="C100:E100"/>
    <mergeCell ref="C96:E96"/>
    <mergeCell ref="C75:E75"/>
    <mergeCell ref="C73:E73"/>
    <mergeCell ref="C69:E69"/>
    <mergeCell ref="C65:E65"/>
    <mergeCell ref="B90:E90"/>
    <mergeCell ref="C84:E84"/>
    <mergeCell ref="C85:E85"/>
    <mergeCell ref="C21:E21"/>
    <mergeCell ref="C32:E32"/>
    <mergeCell ref="C23:E23"/>
    <mergeCell ref="C22:E22"/>
    <mergeCell ref="C31:E31"/>
    <mergeCell ref="C28:E28"/>
    <mergeCell ref="B27:E27"/>
    <mergeCell ref="D12:E12"/>
    <mergeCell ref="C128:E128"/>
    <mergeCell ref="C87:E87"/>
    <mergeCell ref="C91:E91"/>
    <mergeCell ref="C83:E83"/>
    <mergeCell ref="C113:E113"/>
    <mergeCell ref="C109:E109"/>
    <mergeCell ref="C110:E110"/>
    <mergeCell ref="C112:E112"/>
    <mergeCell ref="C97:E97"/>
    <mergeCell ref="C98:E98"/>
    <mergeCell ref="C93:E93"/>
    <mergeCell ref="C94:E94"/>
    <mergeCell ref="C95:E95"/>
    <mergeCell ref="C114:E114"/>
    <mergeCell ref="C111:E111"/>
    <mergeCell ref="C122:E122"/>
    <mergeCell ref="B29:E29"/>
    <mergeCell ref="C59:E59"/>
    <mergeCell ref="C61:E61"/>
    <mergeCell ref="C67:E67"/>
    <mergeCell ref="C33:E33"/>
    <mergeCell ref="C48:E48"/>
    <mergeCell ref="C49:E49"/>
    <mergeCell ref="C34:E34"/>
    <mergeCell ref="C55:E55"/>
    <mergeCell ref="C46:E46"/>
    <mergeCell ref="C35:E35"/>
    <mergeCell ref="C36:E36"/>
    <mergeCell ref="C30:E30"/>
    <mergeCell ref="C44:E44"/>
    <mergeCell ref="C38:E38"/>
    <mergeCell ref="C42:E42"/>
    <mergeCell ref="C43:E43"/>
    <mergeCell ref="C39:E39"/>
    <mergeCell ref="B37:E37"/>
    <mergeCell ref="C41:E41"/>
    <mergeCell ref="B52:E52"/>
    <mergeCell ref="C53:E53"/>
    <mergeCell ref="C56:E56"/>
    <mergeCell ref="C60:E60"/>
    <mergeCell ref="B214:E214"/>
    <mergeCell ref="C215:E215"/>
    <mergeCell ref="C216:E216"/>
    <mergeCell ref="C217:E217"/>
    <mergeCell ref="C218:E218"/>
    <mergeCell ref="D224:D225"/>
    <mergeCell ref="B222:E222"/>
    <mergeCell ref="B62:E62"/>
    <mergeCell ref="C63:E63"/>
    <mergeCell ref="C138:E138"/>
    <mergeCell ref="C125:E125"/>
    <mergeCell ref="B117:E117"/>
    <mergeCell ref="C124:E124"/>
    <mergeCell ref="C129:E129"/>
    <mergeCell ref="C130:E130"/>
    <mergeCell ref="C131:E131"/>
    <mergeCell ref="B133:E133"/>
    <mergeCell ref="C134:E134"/>
    <mergeCell ref="B135:E135"/>
    <mergeCell ref="C136:E136"/>
    <mergeCell ref="C137:E137"/>
    <mergeCell ref="C86:E86"/>
    <mergeCell ref="C88:E88"/>
    <mergeCell ref="C89:E89"/>
    <mergeCell ref="B241:C241"/>
    <mergeCell ref="B249:C249"/>
    <mergeCell ref="C219:E219"/>
    <mergeCell ref="C309:E309"/>
    <mergeCell ref="C311:E311"/>
    <mergeCell ref="C313:E313"/>
    <mergeCell ref="C316:E316"/>
    <mergeCell ref="B251:C251"/>
    <mergeCell ref="D276:E276"/>
    <mergeCell ref="B305:E305"/>
    <mergeCell ref="C307:E307"/>
    <mergeCell ref="B250:C250"/>
    <mergeCell ref="B233:C233"/>
    <mergeCell ref="B236:C236"/>
    <mergeCell ref="B356:E356"/>
    <mergeCell ref="B357:E357"/>
    <mergeCell ref="B358:E358"/>
    <mergeCell ref="B359:E359"/>
    <mergeCell ref="B348:C348"/>
    <mergeCell ref="B349:C349"/>
    <mergeCell ref="B351:E351"/>
    <mergeCell ref="B352:E352"/>
    <mergeCell ref="B344:C344"/>
    <mergeCell ref="B345:C345"/>
    <mergeCell ref="B346:C346"/>
    <mergeCell ref="B347:C347"/>
    <mergeCell ref="B340:C340"/>
    <mergeCell ref="B341:C341"/>
    <mergeCell ref="B342:C342"/>
    <mergeCell ref="B343:C343"/>
    <mergeCell ref="C330:D330"/>
    <mergeCell ref="C331:E331"/>
    <mergeCell ref="B338:C338"/>
    <mergeCell ref="B339:C339"/>
    <mergeCell ref="C326:D326"/>
    <mergeCell ref="C327:D327"/>
    <mergeCell ref="C328:D328"/>
    <mergeCell ref="C329:D329"/>
    <mergeCell ref="C322:D322"/>
    <mergeCell ref="C323:D323"/>
    <mergeCell ref="C324:D324"/>
    <mergeCell ref="C325:D325"/>
    <mergeCell ref="C318:E318"/>
    <mergeCell ref="C319:E319"/>
    <mergeCell ref="C320:E320"/>
    <mergeCell ref="C321:D321"/>
    <mergeCell ref="B248:C248"/>
  </mergeCells>
  <phoneticPr fontId="33" type="noConversion"/>
  <conditionalFormatting sqref="B244:B245">
    <cfRule type="cellIs" dxfId="23" priority="1" stopIfTrue="1" operator="equal">
      <formula>"Si"</formula>
    </cfRule>
    <cfRule type="cellIs" dxfId="22" priority="2" stopIfTrue="1" operator="equal">
      <formula>"No"</formula>
    </cfRule>
    <cfRule type="cellIs" dxfId="21" priority="3" stopIfTrue="1" operator="equal">
      <formula>"""No Aplica"""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baseColWidth="10" defaultColWidth="11.28515625" defaultRowHeight="12.75"/>
  <cols>
    <col min="1" max="1" width="2.28515625" style="41" customWidth="1"/>
    <col min="2" max="2" width="4.140625" style="41" customWidth="1"/>
    <col min="3" max="3" width="15.42578125" style="41" customWidth="1"/>
    <col min="4" max="4" width="48.5703125" style="41" customWidth="1"/>
    <col min="5" max="5" width="9.28515625" style="41" hidden="1" customWidth="1"/>
    <col min="6" max="6" width="6.42578125" style="41" hidden="1" customWidth="1"/>
    <col min="7" max="7" width="10.42578125" style="41" customWidth="1"/>
    <col min="8" max="8" width="22.5703125" style="41" customWidth="1"/>
    <col min="9" max="9" width="14.28515625" style="41" customWidth="1"/>
    <col min="10" max="11" width="9.85546875" style="48" hidden="1" customWidth="1"/>
    <col min="12" max="12" width="10.28515625" style="41" customWidth="1"/>
    <col min="13" max="13" width="18.7109375" style="41" customWidth="1"/>
    <col min="14" max="14" width="9.85546875" style="41" customWidth="1"/>
    <col min="15" max="15" width="8" style="48" hidden="1" customWidth="1"/>
    <col min="16" max="16" width="7.140625" style="48" hidden="1" customWidth="1"/>
    <col min="17" max="17" width="9.28515625" style="41" customWidth="1"/>
    <col min="18" max="18" width="22" style="41" customWidth="1"/>
    <col min="19" max="19" width="12.85546875" style="41" customWidth="1"/>
    <col min="20" max="20" width="9.28515625" style="44" bestFit="1" customWidth="1"/>
    <col min="21" max="16384" width="11.28515625" style="41"/>
  </cols>
  <sheetData>
    <row r="2" spans="2:20" ht="15.75">
      <c r="B2" s="195" t="s">
        <v>165</v>
      </c>
      <c r="C2" s="195"/>
      <c r="D2" s="195"/>
      <c r="E2" s="195"/>
      <c r="F2" s="195"/>
      <c r="G2" s="195"/>
      <c r="H2" s="195"/>
      <c r="I2" s="195"/>
      <c r="J2" s="264"/>
      <c r="K2" s="264"/>
      <c r="L2" s="195"/>
      <c r="M2" s="195"/>
      <c r="N2" s="195"/>
      <c r="O2" s="264"/>
      <c r="P2" s="264"/>
      <c r="Q2" s="195"/>
      <c r="R2" s="195"/>
      <c r="S2" s="195"/>
      <c r="T2" s="42"/>
    </row>
    <row r="3" spans="2:20" s="43" customFormat="1">
      <c r="J3" s="265"/>
      <c r="K3" s="265"/>
      <c r="O3" s="265"/>
      <c r="P3" s="265"/>
      <c r="S3" s="42"/>
      <c r="T3" s="42"/>
    </row>
    <row r="4" spans="2:20" ht="12.75" customHeight="1">
      <c r="B4" s="191" t="s">
        <v>238</v>
      </c>
      <c r="C4" s="191"/>
      <c r="D4" s="210" t="s">
        <v>161</v>
      </c>
      <c r="E4" s="208"/>
      <c r="F4" s="208"/>
      <c r="G4" s="194"/>
      <c r="H4" s="194"/>
      <c r="I4" s="76" t="s">
        <v>59</v>
      </c>
      <c r="J4" s="266"/>
      <c r="K4" s="266"/>
      <c r="L4" s="201"/>
      <c r="M4" s="76" t="s">
        <v>94</v>
      </c>
      <c r="N4" s="508" t="s">
        <v>93</v>
      </c>
      <c r="O4" s="508"/>
      <c r="P4" s="508"/>
      <c r="Q4" s="509"/>
      <c r="R4" s="76" t="s">
        <v>57</v>
      </c>
      <c r="S4" s="162" t="s">
        <v>58</v>
      </c>
      <c r="T4" s="42"/>
    </row>
    <row r="5" spans="2:20">
      <c r="B5" s="191" t="s">
        <v>162</v>
      </c>
      <c r="C5" s="191"/>
      <c r="D5" s="210"/>
      <c r="E5" s="208"/>
      <c r="F5" s="208"/>
      <c r="G5" s="194"/>
      <c r="H5" s="194"/>
      <c r="I5" s="43"/>
      <c r="J5" s="265"/>
      <c r="K5" s="265"/>
      <c r="L5" s="43"/>
      <c r="M5" s="43"/>
      <c r="N5" s="75"/>
      <c r="O5" s="268"/>
      <c r="P5" s="268"/>
      <c r="Q5" s="75"/>
      <c r="R5" s="43"/>
      <c r="S5" s="42"/>
      <c r="T5" s="42"/>
    </row>
    <row r="6" spans="2:20" ht="12.75" customHeight="1">
      <c r="B6" s="191" t="s">
        <v>239</v>
      </c>
      <c r="C6" s="191"/>
      <c r="D6" s="210"/>
      <c r="E6" s="208"/>
      <c r="F6" s="208"/>
      <c r="G6" s="194"/>
      <c r="H6" s="194"/>
      <c r="I6" s="76" t="s">
        <v>60</v>
      </c>
      <c r="J6" s="266"/>
      <c r="K6" s="266"/>
      <c r="L6" s="201"/>
      <c r="M6" s="76" t="s">
        <v>94</v>
      </c>
      <c r="N6" s="508" t="s">
        <v>93</v>
      </c>
      <c r="O6" s="508"/>
      <c r="P6" s="508"/>
      <c r="Q6" s="509"/>
      <c r="R6" s="76" t="s">
        <v>57</v>
      </c>
      <c r="S6" s="162" t="s">
        <v>58</v>
      </c>
      <c r="T6" s="42"/>
    </row>
    <row r="7" spans="2:20">
      <c r="B7" s="191" t="s">
        <v>2</v>
      </c>
      <c r="C7" s="191"/>
      <c r="D7" s="210"/>
      <c r="E7" s="208"/>
      <c r="F7" s="208"/>
      <c r="G7" s="194"/>
      <c r="H7" s="194"/>
      <c r="I7" s="43"/>
      <c r="J7" s="265"/>
      <c r="K7" s="265"/>
      <c r="L7" s="43"/>
      <c r="M7" s="43"/>
      <c r="N7" s="75"/>
      <c r="O7" s="268"/>
      <c r="P7" s="268"/>
      <c r="Q7" s="75"/>
      <c r="R7" s="43"/>
      <c r="S7" s="42"/>
      <c r="T7" s="42"/>
    </row>
    <row r="8" spans="2:20">
      <c r="B8" s="191" t="s">
        <v>163</v>
      </c>
      <c r="C8" s="191"/>
      <c r="D8" s="210"/>
      <c r="E8" s="208"/>
      <c r="F8" s="208"/>
      <c r="G8" s="194"/>
      <c r="H8" s="194"/>
      <c r="I8" s="76" t="s">
        <v>61</v>
      </c>
      <c r="J8" s="266"/>
      <c r="K8" s="266"/>
      <c r="L8" s="201"/>
      <c r="M8" s="76" t="s">
        <v>94</v>
      </c>
      <c r="N8" s="508" t="s">
        <v>93</v>
      </c>
      <c r="O8" s="508"/>
      <c r="P8" s="508"/>
      <c r="Q8" s="509"/>
      <c r="R8" s="76" t="s">
        <v>57</v>
      </c>
      <c r="S8" s="162" t="s">
        <v>58</v>
      </c>
      <c r="T8" s="42"/>
    </row>
    <row r="9" spans="2:20">
      <c r="E9" s="209"/>
      <c r="F9" s="209"/>
    </row>
    <row r="10" spans="2:20" ht="15" customHeight="1">
      <c r="C10" s="513" t="s">
        <v>90</v>
      </c>
      <c r="D10" s="513"/>
      <c r="E10" s="513"/>
      <c r="F10" s="513"/>
      <c r="G10" s="51">
        <f>IF((COUNTIF(F16:F61,"Si")=0)*AND(COUNTIF(E16:E61,"No")=0),0,((COUNTIF(F16:F61,"Si")))/((COUNTIF(F16:F61,"Si")+COUNTIF(E16:E61,"No"))))</f>
        <v>0.83333333333333337</v>
      </c>
      <c r="H10" s="52"/>
      <c r="L10" s="51">
        <f>IF((COUNTIF(K16:K61,"Si")=0)*AND(COUNTIF(J16:J61,"No")=0),0,((COUNTIF(K16:K61,"Si")))/((COUNTIF(K16:K61,"Si")+COUNTIF(J16:J61,"No"))))</f>
        <v>0.8</v>
      </c>
      <c r="Q10" s="51">
        <f>IF((COUNTIF(P16:P61,"Si")=0)*AND(COUNTIF(O16:O61,"No")=0),0,((COUNTIF(P16:P61,"Si")))/((COUNTIF(P16:P61,"Si")+COUNTIF(O16:O61,"No"))))</f>
        <v>0.83333333333333337</v>
      </c>
      <c r="R10" s="52"/>
    </row>
    <row r="11" spans="2:20" ht="25.5" hidden="1" customHeight="1" thickBot="1">
      <c r="C11" s="513" t="s">
        <v>91</v>
      </c>
      <c r="D11" s="513"/>
      <c r="E11" s="513"/>
      <c r="F11" s="514"/>
      <c r="G11" s="515" t="s">
        <v>95</v>
      </c>
      <c r="H11" s="516"/>
      <c r="L11" s="504" t="s">
        <v>96</v>
      </c>
      <c r="M11" s="505"/>
      <c r="Q11" s="504" t="s">
        <v>97</v>
      </c>
      <c r="R11" s="510"/>
      <c r="S11" s="505"/>
    </row>
    <row r="12" spans="2:20" ht="12.75" customHeight="1">
      <c r="B12" s="511" t="s">
        <v>88</v>
      </c>
      <c r="C12" s="519" t="s">
        <v>74</v>
      </c>
      <c r="D12" s="511" t="s">
        <v>89</v>
      </c>
      <c r="E12" s="512"/>
      <c r="F12" s="512"/>
      <c r="G12" s="518" t="s">
        <v>138</v>
      </c>
      <c r="H12" s="502" t="s">
        <v>137</v>
      </c>
      <c r="I12" s="502" t="s">
        <v>126</v>
      </c>
      <c r="J12" s="249"/>
      <c r="K12" s="249"/>
      <c r="L12" s="502" t="s">
        <v>139</v>
      </c>
      <c r="M12" s="502"/>
      <c r="N12" s="502" t="s">
        <v>126</v>
      </c>
      <c r="O12" s="249"/>
      <c r="P12" s="249"/>
      <c r="Q12" s="502" t="s">
        <v>140</v>
      </c>
      <c r="R12" s="500" t="s">
        <v>137</v>
      </c>
      <c r="S12" s="502" t="s">
        <v>126</v>
      </c>
    </row>
    <row r="13" spans="2:20" ht="43.5" customHeight="1">
      <c r="B13" s="512"/>
      <c r="C13" s="520"/>
      <c r="D13" s="512"/>
      <c r="E13" s="517"/>
      <c r="F13" s="517"/>
      <c r="G13" s="503"/>
      <c r="H13" s="502"/>
      <c r="I13" s="503"/>
      <c r="J13" s="250"/>
      <c r="K13" s="250"/>
      <c r="L13" s="503"/>
      <c r="M13" s="503"/>
      <c r="N13" s="503"/>
      <c r="O13" s="250"/>
      <c r="P13" s="250"/>
      <c r="Q13" s="503"/>
      <c r="R13" s="501"/>
      <c r="S13" s="503"/>
      <c r="T13" s="45"/>
    </row>
    <row r="14" spans="2:20" ht="13.5" customHeight="1" thickBot="1">
      <c r="B14" s="253" t="s">
        <v>149</v>
      </c>
      <c r="C14" s="254"/>
      <c r="D14" s="255"/>
      <c r="E14" s="255"/>
      <c r="F14" s="255"/>
      <c r="G14" s="254"/>
      <c r="H14" s="254"/>
      <c r="I14" s="254"/>
      <c r="J14" s="267"/>
      <c r="K14" s="267"/>
      <c r="L14" s="254"/>
      <c r="M14" s="254"/>
      <c r="N14" s="254"/>
      <c r="O14" s="267"/>
      <c r="P14" s="267"/>
      <c r="Q14" s="254"/>
      <c r="R14" s="254"/>
      <c r="S14" s="86"/>
      <c r="T14" s="45"/>
    </row>
    <row r="15" spans="2:20" ht="66.75" customHeight="1" thickBot="1">
      <c r="B15" s="258"/>
      <c r="C15" s="506" t="s">
        <v>180</v>
      </c>
      <c r="D15" s="499"/>
      <c r="E15" s="499"/>
      <c r="F15" s="499"/>
      <c r="G15" s="499"/>
      <c r="H15" s="499"/>
      <c r="I15" s="499"/>
      <c r="J15" s="64"/>
      <c r="K15" s="64"/>
      <c r="L15" s="259"/>
      <c r="M15" s="259"/>
      <c r="N15" s="259"/>
      <c r="O15" s="64"/>
      <c r="P15" s="64"/>
      <c r="Q15" s="259"/>
      <c r="R15" s="260"/>
      <c r="S15" s="261"/>
      <c r="T15" s="45"/>
    </row>
    <row r="16" spans="2:20" ht="22.5">
      <c r="B16" s="256">
        <v>1</v>
      </c>
      <c r="C16" s="196" t="s">
        <v>156</v>
      </c>
      <c r="D16" s="72" t="s">
        <v>87</v>
      </c>
      <c r="E16" s="271" t="str">
        <f>IF(((C16="Auditoría de Gestión de la Configuración")*AND(G16="No")),"No","")</f>
        <v/>
      </c>
      <c r="F16" s="271" t="str">
        <f>IF(((C16="Auditoría de Gestión de la Configuración")*AND(G16="Si")),"Si","")</f>
        <v>Si</v>
      </c>
      <c r="G16" s="272" t="s">
        <v>151</v>
      </c>
      <c r="H16" s="257"/>
      <c r="I16" s="144"/>
      <c r="J16" s="271" t="str">
        <f>IF(((C16="Auditoría de Gestión de la Configuración")*AND(L16="No")),"No","")</f>
        <v/>
      </c>
      <c r="K16" s="271" t="str">
        <f>IF(((C16="Auditoría de Gestión de la Configuración")*AND(L16="Si")),"Si","")</f>
        <v>Si</v>
      </c>
      <c r="L16" s="272" t="s">
        <v>151</v>
      </c>
      <c r="M16" s="142"/>
      <c r="N16" s="142"/>
      <c r="O16" s="271" t="str">
        <f>IF(((C16="Auditoría de Gestión de la Configuración")*AND(Q16="No")),"No","")</f>
        <v/>
      </c>
      <c r="P16" s="271" t="str">
        <f>IF(((C16="Auditoría de Gestión de la Configuración")*AND(Q16="Si")),"Si","")</f>
        <v>Si</v>
      </c>
      <c r="Q16" s="272" t="s">
        <v>151</v>
      </c>
      <c r="R16" s="143"/>
      <c r="S16" s="144"/>
      <c r="T16" s="45"/>
    </row>
    <row r="17" spans="2:20" s="48" customFormat="1" ht="22.5" collapsed="1">
      <c r="B17" s="50">
        <f t="shared" ref="B17:B22" si="0">B16+1</f>
        <v>2</v>
      </c>
      <c r="C17" s="196" t="s">
        <v>156</v>
      </c>
      <c r="D17" s="73" t="s">
        <v>92</v>
      </c>
      <c r="E17" s="271" t="str">
        <f>IF(((C17="Auditoría de Gestión de la Configuración")*AND(G17="No")),"No","")</f>
        <v/>
      </c>
      <c r="F17" s="271" t="str">
        <f>IF(((C17="Auditoría de Gestión de la Configuración")*AND(G17="Si")),"Si","")</f>
        <v>Si</v>
      </c>
      <c r="G17" s="273" t="s">
        <v>151</v>
      </c>
      <c r="H17" s="207"/>
      <c r="I17" s="207"/>
      <c r="J17" s="271" t="str">
        <f>IF(((C17="Auditoría de Gestión de la Configuración")*AND(L17="No")),"No","")</f>
        <v/>
      </c>
      <c r="K17" s="271" t="str">
        <f>IF(((C17="Auditoría de Gestión de la Configuración")*AND(L17="Si")),"Si","")</f>
        <v>Si</v>
      </c>
      <c r="L17" s="273" t="s">
        <v>151</v>
      </c>
      <c r="M17" s="146"/>
      <c r="N17" s="146"/>
      <c r="O17" s="271" t="str">
        <f>IF(((C17="Auditoría de Gestión de la Configuración")*AND(Q17="No")),"No","")</f>
        <v>No</v>
      </c>
      <c r="P17" s="271" t="str">
        <f>IF(((C17="Auditoría de Gestión de la Configuración")*AND(Q17="Si")),"Si","")</f>
        <v/>
      </c>
      <c r="Q17" s="273" t="s">
        <v>152</v>
      </c>
      <c r="R17" s="147"/>
      <c r="S17" s="145"/>
      <c r="T17" s="45"/>
    </row>
    <row r="18" spans="2:20" s="48" customFormat="1" ht="26.25" customHeight="1">
      <c r="B18" s="50">
        <f t="shared" si="0"/>
        <v>3</v>
      </c>
      <c r="C18" s="196" t="s">
        <v>155</v>
      </c>
      <c r="D18" s="74" t="s">
        <v>25</v>
      </c>
      <c r="E18" s="271" t="str">
        <f>IF(((C18="Auditoría de Calidad")*AND(G18="No")),"No","")</f>
        <v/>
      </c>
      <c r="F18" s="271" t="str">
        <f>IF(((C18="Auditoría de Calidad")*AND(G18="Si")),"Si","")</f>
        <v/>
      </c>
      <c r="G18" s="273"/>
      <c r="H18" s="207"/>
      <c r="I18" s="207"/>
      <c r="J18" s="271" t="str">
        <f>IF(((C18="Auditoría de Calidad")*AND(L18="No")),"No","")</f>
        <v/>
      </c>
      <c r="K18" s="271" t="str">
        <f>IF(((C18="Auditoría de Calidad")*AND(L18="Si")),"Si","")</f>
        <v/>
      </c>
      <c r="L18" s="273"/>
      <c r="M18" s="146"/>
      <c r="N18" s="146"/>
      <c r="O18" s="271" t="str">
        <f>IF(((C18="Auditoría de Calidad")*AND(Q18="No")),"No","")</f>
        <v/>
      </c>
      <c r="P18" s="271" t="str">
        <f>IF(((C18="Auditoría de Calidad")*AND(Q18="Si")),"Si","")</f>
        <v/>
      </c>
      <c r="Q18" s="273"/>
      <c r="R18" s="147"/>
      <c r="S18" s="145"/>
      <c r="T18" s="45"/>
    </row>
    <row r="19" spans="2:20" s="48" customFormat="1" ht="33" customHeight="1">
      <c r="B19" s="50">
        <f t="shared" si="0"/>
        <v>4</v>
      </c>
      <c r="C19" s="196" t="s">
        <v>155</v>
      </c>
      <c r="D19" s="74" t="s">
        <v>23</v>
      </c>
      <c r="E19" s="271" t="str">
        <f>IF(((C19="Auditoría de Calidad")*AND(G19="No")),"No","")</f>
        <v/>
      </c>
      <c r="F19" s="271" t="str">
        <f>IF(((C19="Auditoría de Calidad")*AND(G19="Si")),"Si","")</f>
        <v/>
      </c>
      <c r="G19" s="273"/>
      <c r="H19" s="207"/>
      <c r="I19" s="207"/>
      <c r="J19" s="271" t="str">
        <f>IF(((C19="Auditoría de Calidad")*AND(L19="No")),"No","")</f>
        <v/>
      </c>
      <c r="K19" s="271" t="str">
        <f>IF(((C19="Auditoría de Calidad")*AND(L19="Si")),"Si","")</f>
        <v/>
      </c>
      <c r="L19" s="273"/>
      <c r="M19" s="146"/>
      <c r="N19" s="146"/>
      <c r="O19" s="271" t="str">
        <f>IF(((C19="Auditoría de Calidad")*AND(Q19="No")),"No","")</f>
        <v/>
      </c>
      <c r="P19" s="271" t="str">
        <f>IF(((C19="Auditoría de Calidad")*AND(Q19="Si")),"Si","")</f>
        <v/>
      </c>
      <c r="Q19" s="273"/>
      <c r="R19" s="147"/>
      <c r="S19" s="145"/>
      <c r="T19" s="45"/>
    </row>
    <row r="20" spans="2:20" s="48" customFormat="1" ht="30" customHeight="1">
      <c r="B20" s="50">
        <f t="shared" si="0"/>
        <v>5</v>
      </c>
      <c r="C20" s="196" t="s">
        <v>155</v>
      </c>
      <c r="D20" s="74" t="s">
        <v>147</v>
      </c>
      <c r="E20" s="271" t="str">
        <f>IF(((C20="Auditoría de Calidad")*AND(G20="No")),"No","")</f>
        <v/>
      </c>
      <c r="F20" s="271" t="str">
        <f>IF(((C20="Auditoría de Calidad")*AND(G20="Si")),"Si","")</f>
        <v/>
      </c>
      <c r="G20" s="273"/>
      <c r="H20" s="207"/>
      <c r="I20" s="207"/>
      <c r="J20" s="271" t="str">
        <f>IF(((C20="Auditoría de Calidad")*AND(L20="No")),"No","")</f>
        <v/>
      </c>
      <c r="K20" s="271" t="str">
        <f>IF(((C20="Auditoría de Calidad")*AND(L20="Si")),"Si","")</f>
        <v/>
      </c>
      <c r="L20" s="273"/>
      <c r="M20" s="146"/>
      <c r="N20" s="146"/>
      <c r="O20" s="271" t="str">
        <f>IF(((C20="Auditoría de Calidad")*AND(Q20="No")),"No","")</f>
        <v/>
      </c>
      <c r="P20" s="271" t="str">
        <f>IF(((C20="Auditoría de Calidad")*AND(Q20="Si")),"Si","")</f>
        <v/>
      </c>
      <c r="Q20" s="273"/>
      <c r="R20" s="147"/>
      <c r="S20" s="145"/>
      <c r="T20" s="45"/>
    </row>
    <row r="21" spans="2:20" s="48" customFormat="1" ht="30" customHeight="1">
      <c r="B21" s="50">
        <f t="shared" si="0"/>
        <v>6</v>
      </c>
      <c r="C21" s="196" t="s">
        <v>155</v>
      </c>
      <c r="D21" s="74" t="s">
        <v>24</v>
      </c>
      <c r="E21" s="271" t="str">
        <f>IF(((C21="Auditoría de Calidad")*AND(G21="No")),"No","")</f>
        <v/>
      </c>
      <c r="F21" s="271" t="str">
        <f>IF(((C21="Auditoría de Calidad")*AND(G21="Si")),"Si","")</f>
        <v/>
      </c>
      <c r="G21" s="273"/>
      <c r="H21" s="207"/>
      <c r="I21" s="207"/>
      <c r="J21" s="271" t="str">
        <f>IF(((C21="Auditoría de Calidad")*AND(L21="No")),"No","")</f>
        <v/>
      </c>
      <c r="K21" s="271" t="str">
        <f>IF(((C21="Auditoría de Calidad")*AND(L21="Si")),"Si","")</f>
        <v/>
      </c>
      <c r="L21" s="273"/>
      <c r="M21" s="146"/>
      <c r="N21" s="146"/>
      <c r="O21" s="271" t="str">
        <f>IF(((C21="Auditoría de Calidad")*AND(Q21="No")),"No","")</f>
        <v/>
      </c>
      <c r="P21" s="271" t="str">
        <f>IF(((C21="Auditoría de Calidad")*AND(Q21="Si")),"Si","")</f>
        <v/>
      </c>
      <c r="Q21" s="273"/>
      <c r="R21" s="147"/>
      <c r="S21" s="145"/>
      <c r="T21" s="45"/>
    </row>
    <row r="22" spans="2:20" s="48" customFormat="1" ht="28.5" customHeight="1" thickBot="1">
      <c r="B22" s="50">
        <f t="shared" si="0"/>
        <v>7</v>
      </c>
      <c r="C22" s="196" t="s">
        <v>155</v>
      </c>
      <c r="D22" s="193" t="s">
        <v>100</v>
      </c>
      <c r="E22" s="271" t="str">
        <f>IF(((C22="Auditoría de Calidad")*AND(G22="No")),"No","")</f>
        <v/>
      </c>
      <c r="F22" s="271" t="str">
        <f>IF(((C22="Auditoría de Calidad")*AND(G22="Si")),"Si","")</f>
        <v/>
      </c>
      <c r="G22" s="277"/>
      <c r="H22" s="252"/>
      <c r="I22" s="252"/>
      <c r="J22" s="271" t="str">
        <f>IF(((C22="Auditoría de Calidad")*AND(L22="No")),"No","")</f>
        <v/>
      </c>
      <c r="K22" s="271" t="str">
        <f>IF(((C22="Auditoría de Calidad")*AND(L22="Si")),"Si","")</f>
        <v/>
      </c>
      <c r="L22" s="273"/>
      <c r="M22" s="146"/>
      <c r="N22" s="146"/>
      <c r="O22" s="271" t="str">
        <f>IF(((C22="Auditoría de Calidad")*AND(Q22="No")),"No","")</f>
        <v/>
      </c>
      <c r="P22" s="271" t="str">
        <f>IF(((C22="Auditoría de Calidad")*AND(Q22="Si")),"Si","")</f>
        <v/>
      </c>
      <c r="Q22" s="273"/>
      <c r="R22" s="147"/>
      <c r="S22" s="145"/>
      <c r="T22" s="45"/>
    </row>
    <row r="23" spans="2:20" s="48" customFormat="1" ht="68.25" customHeight="1" thickBot="1">
      <c r="B23" s="63"/>
      <c r="C23" s="506" t="s">
        <v>148</v>
      </c>
      <c r="D23" s="499"/>
      <c r="E23" s="499"/>
      <c r="F23" s="499"/>
      <c r="G23" s="499"/>
      <c r="H23" s="507"/>
      <c r="I23" s="507"/>
      <c r="J23" s="64"/>
      <c r="K23" s="64"/>
      <c r="L23" s="64"/>
      <c r="M23" s="64"/>
      <c r="N23" s="64"/>
      <c r="O23" s="64"/>
      <c r="P23" s="64"/>
      <c r="Q23" s="64"/>
      <c r="R23" s="64"/>
      <c r="S23" s="65"/>
      <c r="T23" s="45"/>
    </row>
    <row r="24" spans="2:20" s="48" customFormat="1" ht="22.5">
      <c r="B24" s="55">
        <v>1</v>
      </c>
      <c r="C24" s="196" t="s">
        <v>156</v>
      </c>
      <c r="D24" s="61" t="s">
        <v>87</v>
      </c>
      <c r="E24" s="271" t="str">
        <f>IF(((C24="Auditoría de Gestión de la Configuración")*AND(G24="No")),"No","")</f>
        <v/>
      </c>
      <c r="F24" s="271" t="str">
        <f>IF(((C24="Auditoría de Gestión de la Configuración")*AND(G24="Si")),"Si","")</f>
        <v>Si</v>
      </c>
      <c r="G24" s="272" t="s">
        <v>151</v>
      </c>
      <c r="H24" s="151"/>
      <c r="I24" s="152"/>
      <c r="J24" s="271" t="str">
        <f>IF(((C24="Auditoría de Gestión de la Configuración")*AND(L24="No")),"No","")</f>
        <v/>
      </c>
      <c r="K24" s="271" t="str">
        <f>IF(((C24="Auditoría de Gestión de la Configuración")*AND(L24="Si")),"Si","")</f>
        <v>Si</v>
      </c>
      <c r="L24" s="272" t="s">
        <v>151</v>
      </c>
      <c r="M24" s="152"/>
      <c r="N24" s="152"/>
      <c r="O24" s="271" t="str">
        <f>IF(((C24="Auditoría de Gestión de la Configuración")*AND(Q24="No")),"No","")</f>
        <v/>
      </c>
      <c r="P24" s="271" t="str">
        <f>IF(((C24="Auditoría de Gestión de la Configuración")*AND(Q24="Si")),"Si","")</f>
        <v>Si</v>
      </c>
      <c r="Q24" s="272" t="s">
        <v>151</v>
      </c>
      <c r="R24" s="153"/>
      <c r="S24" s="153"/>
      <c r="T24" s="45"/>
    </row>
    <row r="25" spans="2:20" s="48" customFormat="1" ht="22.5">
      <c r="B25" s="55">
        <f>B24+1</f>
        <v>2</v>
      </c>
      <c r="C25" s="196" t="s">
        <v>156</v>
      </c>
      <c r="D25" s="73" t="s">
        <v>92</v>
      </c>
      <c r="E25" s="271" t="str">
        <f>IF(((C25="Auditoría de Gestión de la Configuración")*AND(G25="No")),"No","")</f>
        <v/>
      </c>
      <c r="F25" s="271" t="str">
        <f>IF(((C25="Auditoría de Gestión de la Configuración")*AND(G25="Si")),"Si","")</f>
        <v>Si</v>
      </c>
      <c r="G25" s="273" t="s">
        <v>151</v>
      </c>
      <c r="H25" s="151"/>
      <c r="I25" s="152"/>
      <c r="J25" s="271" t="str">
        <f>IF(((C25="Auditoría de Gestión de la Configuración")*AND(L25="No")),"No","")</f>
        <v/>
      </c>
      <c r="K25" s="271" t="str">
        <f>IF(((C25="Auditoría de Gestión de la Configuración")*AND(L25="Si")),"Si","")</f>
        <v>Si</v>
      </c>
      <c r="L25" s="273" t="s">
        <v>151</v>
      </c>
      <c r="M25" s="152"/>
      <c r="N25" s="152"/>
      <c r="O25" s="271" t="str">
        <f>IF(((C25="Auditoría de Gestión de la Configuración")*AND(Q25="No")),"No","")</f>
        <v/>
      </c>
      <c r="P25" s="271" t="str">
        <f>IF(((C25="Auditoría de Gestión de la Configuración")*AND(Q25="Si")),"Si","")</f>
        <v>Si</v>
      </c>
      <c r="Q25" s="272" t="s">
        <v>151</v>
      </c>
      <c r="R25" s="153"/>
      <c r="S25" s="153"/>
      <c r="T25" s="45"/>
    </row>
    <row r="26" spans="2:20" s="48" customFormat="1" ht="32.25" customHeight="1">
      <c r="B26" s="55">
        <f t="shared" ref="B26:B44" si="1">B25+1</f>
        <v>3</v>
      </c>
      <c r="C26" s="196" t="s">
        <v>155</v>
      </c>
      <c r="D26" s="56" t="s">
        <v>136</v>
      </c>
      <c r="E26" s="271" t="str">
        <f>IF(((C26="Auditoría de Calidad")*AND(G26="No")),"No","")</f>
        <v/>
      </c>
      <c r="F26" s="271" t="str">
        <f>IF(((C26="Auditoría de Calidad")*AND(G26="Si")),"Si","")</f>
        <v/>
      </c>
      <c r="G26" s="273"/>
      <c r="H26" s="154"/>
      <c r="I26" s="155"/>
      <c r="J26" s="271" t="str">
        <f>IF(((C26="Auditoría de Calidad")*AND(L26="No")),"No","")</f>
        <v/>
      </c>
      <c r="K26" s="271" t="str">
        <f>IF(((C26="Auditoría de Calidad")*AND(L26="Si")),"Si","")</f>
        <v/>
      </c>
      <c r="L26" s="273"/>
      <c r="M26" s="155"/>
      <c r="N26" s="155"/>
      <c r="O26" s="271" t="str">
        <f>IF(((C26="Auditoría de Calidad")*AND(Q26="No")),"No","")</f>
        <v/>
      </c>
      <c r="P26" s="271" t="str">
        <f>IF(((C26="Auditoría de Calidad")*AND(Q26="Si")),"Si","")</f>
        <v/>
      </c>
      <c r="Q26" s="273"/>
      <c r="R26" s="156"/>
      <c r="S26" s="145"/>
      <c r="T26" s="45"/>
    </row>
    <row r="27" spans="2:20" s="48" customFormat="1" ht="36.75" customHeight="1">
      <c r="B27" s="55">
        <f t="shared" si="1"/>
        <v>4</v>
      </c>
      <c r="C27" s="196" t="s">
        <v>155</v>
      </c>
      <c r="D27" s="56" t="s">
        <v>26</v>
      </c>
      <c r="E27" s="271" t="str">
        <f t="shared" ref="E27:E44" si="2">IF(((C27="Auditoría de Calidad")*AND(G27="No")),"No","")</f>
        <v/>
      </c>
      <c r="F27" s="271" t="str">
        <f t="shared" ref="F27:F44" si="3">IF(((C27="Auditoría de Calidad")*AND(G27="Si")),"Si","")</f>
        <v/>
      </c>
      <c r="G27" s="273"/>
      <c r="H27" s="154"/>
      <c r="I27" s="155"/>
      <c r="J27" s="271" t="str">
        <f t="shared" ref="J27:J44" si="4">IF(((C27="Auditoría de Calidad")*AND(L27="No")),"No","")</f>
        <v/>
      </c>
      <c r="K27" s="271" t="str">
        <f t="shared" ref="K27:K44" si="5">IF(((C27="Auditoría de Calidad")*AND(L27="Si")),"Si","")</f>
        <v/>
      </c>
      <c r="L27" s="273"/>
      <c r="M27" s="155"/>
      <c r="N27" s="155"/>
      <c r="O27" s="271" t="str">
        <f t="shared" ref="O27:O44" si="6">IF(((C27="Auditoría de Calidad")*AND(Q27="No")),"No","")</f>
        <v/>
      </c>
      <c r="P27" s="271" t="str">
        <f t="shared" ref="P27:P44" si="7">IF(((C27="Auditoría de Calidad")*AND(Q27="Si")),"Si","")</f>
        <v/>
      </c>
      <c r="Q27" s="273"/>
      <c r="R27" s="156"/>
      <c r="S27" s="145"/>
      <c r="T27" s="45"/>
    </row>
    <row r="28" spans="2:20" s="48" customFormat="1" ht="30" customHeight="1">
      <c r="B28" s="55">
        <f t="shared" si="1"/>
        <v>5</v>
      </c>
      <c r="C28" s="196" t="s">
        <v>155</v>
      </c>
      <c r="D28" s="56" t="s">
        <v>215</v>
      </c>
      <c r="E28" s="271" t="str">
        <f t="shared" si="2"/>
        <v/>
      </c>
      <c r="F28" s="271" t="str">
        <f t="shared" si="3"/>
        <v/>
      </c>
      <c r="G28" s="273"/>
      <c r="H28" s="154"/>
      <c r="I28" s="155"/>
      <c r="J28" s="271" t="str">
        <f t="shared" si="4"/>
        <v/>
      </c>
      <c r="K28" s="271" t="str">
        <f t="shared" si="5"/>
        <v/>
      </c>
      <c r="L28" s="273"/>
      <c r="M28" s="155"/>
      <c r="N28" s="155"/>
      <c r="O28" s="271" t="str">
        <f t="shared" si="6"/>
        <v/>
      </c>
      <c r="P28" s="271" t="str">
        <f t="shared" si="7"/>
        <v/>
      </c>
      <c r="Q28" s="273"/>
      <c r="R28" s="156"/>
      <c r="S28" s="145"/>
      <c r="T28" s="45"/>
    </row>
    <row r="29" spans="2:20" s="48" customFormat="1" ht="25.5" customHeight="1">
      <c r="B29" s="55">
        <f t="shared" si="1"/>
        <v>6</v>
      </c>
      <c r="C29" s="196" t="s">
        <v>155</v>
      </c>
      <c r="D29" s="173" t="s">
        <v>31</v>
      </c>
      <c r="E29" s="271" t="str">
        <f t="shared" si="2"/>
        <v/>
      </c>
      <c r="F29" s="271" t="str">
        <f t="shared" si="3"/>
        <v/>
      </c>
      <c r="G29" s="273"/>
      <c r="H29" s="154"/>
      <c r="I29" s="155"/>
      <c r="J29" s="271" t="str">
        <f t="shared" si="4"/>
        <v/>
      </c>
      <c r="K29" s="271" t="str">
        <f t="shared" si="5"/>
        <v/>
      </c>
      <c r="L29" s="273"/>
      <c r="M29" s="155"/>
      <c r="N29" s="155"/>
      <c r="O29" s="271" t="str">
        <f t="shared" si="6"/>
        <v/>
      </c>
      <c r="P29" s="271" t="str">
        <f t="shared" si="7"/>
        <v/>
      </c>
      <c r="Q29" s="273"/>
      <c r="R29" s="156"/>
      <c r="S29" s="145"/>
      <c r="T29" s="45"/>
    </row>
    <row r="30" spans="2:20" s="48" customFormat="1" ht="20.100000000000001" customHeight="1">
      <c r="B30" s="55">
        <f t="shared" si="1"/>
        <v>7</v>
      </c>
      <c r="C30" s="196" t="s">
        <v>155</v>
      </c>
      <c r="D30" s="56" t="s">
        <v>113</v>
      </c>
      <c r="E30" s="271" t="str">
        <f t="shared" si="2"/>
        <v/>
      </c>
      <c r="F30" s="271" t="str">
        <f t="shared" si="3"/>
        <v/>
      </c>
      <c r="G30" s="273"/>
      <c r="H30" s="154"/>
      <c r="I30" s="155"/>
      <c r="J30" s="271" t="str">
        <f t="shared" si="4"/>
        <v/>
      </c>
      <c r="K30" s="271" t="str">
        <f t="shared" si="5"/>
        <v/>
      </c>
      <c r="L30" s="273"/>
      <c r="M30" s="155"/>
      <c r="N30" s="155"/>
      <c r="O30" s="271" t="str">
        <f t="shared" si="6"/>
        <v/>
      </c>
      <c r="P30" s="271" t="str">
        <f t="shared" si="7"/>
        <v/>
      </c>
      <c r="Q30" s="273"/>
      <c r="R30" s="156"/>
      <c r="S30" s="145"/>
      <c r="T30" s="45"/>
    </row>
    <row r="31" spans="2:20" s="48" customFormat="1" ht="29.25" customHeight="1">
      <c r="B31" s="55">
        <f t="shared" si="1"/>
        <v>8</v>
      </c>
      <c r="C31" s="196" t="s">
        <v>155</v>
      </c>
      <c r="D31" s="56" t="s">
        <v>114</v>
      </c>
      <c r="E31" s="271" t="str">
        <f t="shared" si="2"/>
        <v/>
      </c>
      <c r="F31" s="271" t="str">
        <f t="shared" si="3"/>
        <v/>
      </c>
      <c r="G31" s="273"/>
      <c r="H31" s="154"/>
      <c r="I31" s="155"/>
      <c r="J31" s="271" t="str">
        <f t="shared" si="4"/>
        <v/>
      </c>
      <c r="K31" s="271" t="str">
        <f t="shared" si="5"/>
        <v/>
      </c>
      <c r="L31" s="273"/>
      <c r="M31" s="155"/>
      <c r="N31" s="155"/>
      <c r="O31" s="271" t="str">
        <f t="shared" si="6"/>
        <v/>
      </c>
      <c r="P31" s="271" t="str">
        <f t="shared" si="7"/>
        <v/>
      </c>
      <c r="Q31" s="273"/>
      <c r="R31" s="156"/>
      <c r="S31" s="145"/>
      <c r="T31" s="45"/>
    </row>
    <row r="32" spans="2:20" s="48" customFormat="1" ht="20.100000000000001" customHeight="1">
      <c r="B32" s="55">
        <f t="shared" si="1"/>
        <v>9</v>
      </c>
      <c r="C32" s="196" t="s">
        <v>155</v>
      </c>
      <c r="D32" s="56" t="s">
        <v>185</v>
      </c>
      <c r="E32" s="271" t="str">
        <f t="shared" si="2"/>
        <v/>
      </c>
      <c r="F32" s="271" t="str">
        <f t="shared" si="3"/>
        <v/>
      </c>
      <c r="G32" s="273"/>
      <c r="H32" s="154"/>
      <c r="I32" s="155"/>
      <c r="J32" s="271" t="str">
        <f t="shared" si="4"/>
        <v/>
      </c>
      <c r="K32" s="271" t="str">
        <f t="shared" si="5"/>
        <v/>
      </c>
      <c r="L32" s="273"/>
      <c r="M32" s="155"/>
      <c r="N32" s="155"/>
      <c r="O32" s="271" t="str">
        <f t="shared" si="6"/>
        <v/>
      </c>
      <c r="P32" s="271" t="str">
        <f t="shared" si="7"/>
        <v/>
      </c>
      <c r="Q32" s="273"/>
      <c r="R32" s="156"/>
      <c r="S32" s="145"/>
      <c r="T32" s="45"/>
    </row>
    <row r="33" spans="2:20" s="48" customFormat="1" ht="27.75" customHeight="1">
      <c r="B33" s="55">
        <f t="shared" si="1"/>
        <v>10</v>
      </c>
      <c r="C33" s="196" t="s">
        <v>155</v>
      </c>
      <c r="D33" s="56" t="s">
        <v>116</v>
      </c>
      <c r="E33" s="271" t="str">
        <f t="shared" si="2"/>
        <v/>
      </c>
      <c r="F33" s="271" t="str">
        <f t="shared" si="3"/>
        <v/>
      </c>
      <c r="G33" s="273"/>
      <c r="H33" s="154"/>
      <c r="I33" s="146"/>
      <c r="J33" s="271" t="str">
        <f t="shared" si="4"/>
        <v/>
      </c>
      <c r="K33" s="271" t="str">
        <f t="shared" si="5"/>
        <v/>
      </c>
      <c r="L33" s="273"/>
      <c r="M33" s="146"/>
      <c r="N33" s="146"/>
      <c r="O33" s="271" t="str">
        <f t="shared" si="6"/>
        <v/>
      </c>
      <c r="P33" s="271" t="str">
        <f t="shared" si="7"/>
        <v/>
      </c>
      <c r="Q33" s="273"/>
      <c r="R33" s="147"/>
      <c r="S33" s="145"/>
      <c r="T33" s="45"/>
    </row>
    <row r="34" spans="2:20" s="48" customFormat="1" ht="28.5" customHeight="1">
      <c r="B34" s="55">
        <f t="shared" si="1"/>
        <v>11</v>
      </c>
      <c r="C34" s="196" t="s">
        <v>155</v>
      </c>
      <c r="D34" s="173" t="s">
        <v>115</v>
      </c>
      <c r="E34" s="271" t="str">
        <f t="shared" si="2"/>
        <v/>
      </c>
      <c r="F34" s="271" t="str">
        <f t="shared" si="3"/>
        <v/>
      </c>
      <c r="G34" s="273"/>
      <c r="H34" s="154"/>
      <c r="I34" s="146"/>
      <c r="J34" s="271" t="str">
        <f t="shared" si="4"/>
        <v/>
      </c>
      <c r="K34" s="271" t="str">
        <f t="shared" si="5"/>
        <v/>
      </c>
      <c r="L34" s="273"/>
      <c r="M34" s="146"/>
      <c r="N34" s="146"/>
      <c r="O34" s="271" t="str">
        <f t="shared" si="6"/>
        <v/>
      </c>
      <c r="P34" s="271" t="str">
        <f t="shared" si="7"/>
        <v/>
      </c>
      <c r="Q34" s="273"/>
      <c r="R34" s="147"/>
      <c r="S34" s="145"/>
      <c r="T34" s="45"/>
    </row>
    <row r="35" spans="2:20" s="48" customFormat="1" ht="24.75" customHeight="1">
      <c r="B35" s="55">
        <f t="shared" si="1"/>
        <v>12</v>
      </c>
      <c r="C35" s="196" t="s">
        <v>155</v>
      </c>
      <c r="D35" s="56" t="s">
        <v>27</v>
      </c>
      <c r="E35" s="271" t="str">
        <f t="shared" si="2"/>
        <v/>
      </c>
      <c r="F35" s="271" t="str">
        <f t="shared" si="3"/>
        <v/>
      </c>
      <c r="G35" s="273"/>
      <c r="H35" s="154"/>
      <c r="I35" s="146"/>
      <c r="J35" s="271" t="str">
        <f t="shared" si="4"/>
        <v/>
      </c>
      <c r="K35" s="271" t="str">
        <f t="shared" si="5"/>
        <v/>
      </c>
      <c r="L35" s="273"/>
      <c r="M35" s="146"/>
      <c r="N35" s="146"/>
      <c r="O35" s="271" t="str">
        <f t="shared" si="6"/>
        <v/>
      </c>
      <c r="P35" s="271" t="str">
        <f t="shared" si="7"/>
        <v/>
      </c>
      <c r="Q35" s="273"/>
      <c r="R35" s="147"/>
      <c r="S35" s="145"/>
      <c r="T35" s="45"/>
    </row>
    <row r="36" spans="2:20" s="48" customFormat="1" ht="20.100000000000001" customHeight="1">
      <c r="B36" s="55">
        <f t="shared" si="1"/>
        <v>13</v>
      </c>
      <c r="C36" s="196" t="s">
        <v>155</v>
      </c>
      <c r="D36" s="56" t="s">
        <v>145</v>
      </c>
      <c r="E36" s="271" t="str">
        <f t="shared" si="2"/>
        <v/>
      </c>
      <c r="F36" s="271" t="str">
        <f t="shared" si="3"/>
        <v/>
      </c>
      <c r="G36" s="273"/>
      <c r="H36" s="154"/>
      <c r="I36" s="146"/>
      <c r="J36" s="271" t="str">
        <f t="shared" si="4"/>
        <v/>
      </c>
      <c r="K36" s="271" t="str">
        <f t="shared" si="5"/>
        <v/>
      </c>
      <c r="L36" s="273"/>
      <c r="M36" s="146"/>
      <c r="N36" s="146"/>
      <c r="O36" s="271" t="str">
        <f t="shared" si="6"/>
        <v/>
      </c>
      <c r="P36" s="271" t="str">
        <f t="shared" si="7"/>
        <v/>
      </c>
      <c r="Q36" s="273"/>
      <c r="R36" s="147"/>
      <c r="S36" s="145"/>
      <c r="T36" s="45"/>
    </row>
    <row r="37" spans="2:20" s="48" customFormat="1" ht="20.100000000000001" customHeight="1">
      <c r="B37" s="55">
        <f t="shared" si="1"/>
        <v>14</v>
      </c>
      <c r="C37" s="196" t="s">
        <v>155</v>
      </c>
      <c r="D37" s="56" t="s">
        <v>30</v>
      </c>
      <c r="E37" s="271" t="str">
        <f t="shared" si="2"/>
        <v/>
      </c>
      <c r="F37" s="271" t="str">
        <f t="shared" si="3"/>
        <v/>
      </c>
      <c r="G37" s="273"/>
      <c r="H37" s="154"/>
      <c r="I37" s="146"/>
      <c r="J37" s="271" t="str">
        <f t="shared" si="4"/>
        <v/>
      </c>
      <c r="K37" s="271" t="str">
        <f t="shared" si="5"/>
        <v/>
      </c>
      <c r="L37" s="273"/>
      <c r="M37" s="146"/>
      <c r="N37" s="146"/>
      <c r="O37" s="271" t="str">
        <f t="shared" si="6"/>
        <v/>
      </c>
      <c r="P37" s="271" t="str">
        <f t="shared" si="7"/>
        <v/>
      </c>
      <c r="Q37" s="273"/>
      <c r="R37" s="147"/>
      <c r="S37" s="145"/>
      <c r="T37" s="45"/>
    </row>
    <row r="38" spans="2:20" s="48" customFormat="1" ht="24" customHeight="1">
      <c r="B38" s="55">
        <f t="shared" si="1"/>
        <v>15</v>
      </c>
      <c r="C38" s="196" t="s">
        <v>155</v>
      </c>
      <c r="D38" s="56" t="s">
        <v>28</v>
      </c>
      <c r="E38" s="271" t="str">
        <f t="shared" si="2"/>
        <v/>
      </c>
      <c r="F38" s="271" t="str">
        <f t="shared" si="3"/>
        <v/>
      </c>
      <c r="G38" s="273"/>
      <c r="H38" s="154"/>
      <c r="I38" s="146"/>
      <c r="J38" s="271" t="str">
        <f t="shared" si="4"/>
        <v/>
      </c>
      <c r="K38" s="271" t="str">
        <f t="shared" si="5"/>
        <v/>
      </c>
      <c r="L38" s="273"/>
      <c r="M38" s="146"/>
      <c r="N38" s="146"/>
      <c r="O38" s="271" t="str">
        <f t="shared" si="6"/>
        <v/>
      </c>
      <c r="P38" s="271" t="str">
        <f t="shared" si="7"/>
        <v/>
      </c>
      <c r="Q38" s="273"/>
      <c r="R38" s="147"/>
      <c r="S38" s="145"/>
      <c r="T38" s="45"/>
    </row>
    <row r="39" spans="2:20" s="48" customFormat="1" ht="30.75" customHeight="1">
      <c r="B39" s="55">
        <f t="shared" si="1"/>
        <v>16</v>
      </c>
      <c r="C39" s="196" t="s">
        <v>155</v>
      </c>
      <c r="D39" s="56" t="s">
        <v>29</v>
      </c>
      <c r="E39" s="271" t="str">
        <f t="shared" si="2"/>
        <v/>
      </c>
      <c r="F39" s="271" t="str">
        <f t="shared" si="3"/>
        <v/>
      </c>
      <c r="G39" s="273"/>
      <c r="H39" s="154"/>
      <c r="I39" s="146"/>
      <c r="J39" s="271" t="str">
        <f t="shared" si="4"/>
        <v/>
      </c>
      <c r="K39" s="271" t="str">
        <f t="shared" si="5"/>
        <v/>
      </c>
      <c r="L39" s="273"/>
      <c r="M39" s="146"/>
      <c r="N39" s="146"/>
      <c r="O39" s="271" t="str">
        <f t="shared" si="6"/>
        <v/>
      </c>
      <c r="P39" s="271" t="str">
        <f t="shared" si="7"/>
        <v/>
      </c>
      <c r="Q39" s="273"/>
      <c r="R39" s="147"/>
      <c r="S39" s="145"/>
      <c r="T39" s="45"/>
    </row>
    <row r="40" spans="2:20" s="48" customFormat="1" ht="11.25">
      <c r="B40" s="55">
        <f t="shared" si="1"/>
        <v>17</v>
      </c>
      <c r="C40" s="196" t="s">
        <v>155</v>
      </c>
      <c r="D40" s="56" t="s">
        <v>146</v>
      </c>
      <c r="E40" s="271" t="str">
        <f t="shared" si="2"/>
        <v/>
      </c>
      <c r="F40" s="271" t="str">
        <f t="shared" si="3"/>
        <v/>
      </c>
      <c r="G40" s="273"/>
      <c r="H40" s="154"/>
      <c r="I40" s="146"/>
      <c r="J40" s="271" t="str">
        <f t="shared" si="4"/>
        <v/>
      </c>
      <c r="K40" s="271" t="str">
        <f t="shared" si="5"/>
        <v/>
      </c>
      <c r="L40" s="273"/>
      <c r="M40" s="146"/>
      <c r="N40" s="146"/>
      <c r="O40" s="271" t="str">
        <f t="shared" si="6"/>
        <v/>
      </c>
      <c r="P40" s="271" t="str">
        <f t="shared" si="7"/>
        <v/>
      </c>
      <c r="Q40" s="273"/>
      <c r="R40" s="147"/>
      <c r="S40" s="145"/>
      <c r="T40" s="45"/>
    </row>
    <row r="41" spans="2:20" s="48" customFormat="1" ht="26.25" customHeight="1">
      <c r="B41" s="55">
        <f t="shared" si="1"/>
        <v>18</v>
      </c>
      <c r="C41" s="196" t="s">
        <v>155</v>
      </c>
      <c r="D41" s="56" t="s">
        <v>99</v>
      </c>
      <c r="E41" s="271" t="str">
        <f t="shared" si="2"/>
        <v/>
      </c>
      <c r="F41" s="271" t="str">
        <f t="shared" si="3"/>
        <v/>
      </c>
      <c r="G41" s="273"/>
      <c r="H41" s="154"/>
      <c r="I41" s="146"/>
      <c r="J41" s="271" t="str">
        <f t="shared" si="4"/>
        <v/>
      </c>
      <c r="K41" s="271" t="str">
        <f t="shared" si="5"/>
        <v/>
      </c>
      <c r="L41" s="273"/>
      <c r="M41" s="146"/>
      <c r="N41" s="146"/>
      <c r="O41" s="271" t="str">
        <f t="shared" si="6"/>
        <v/>
      </c>
      <c r="P41" s="271" t="str">
        <f t="shared" si="7"/>
        <v/>
      </c>
      <c r="Q41" s="273"/>
      <c r="R41" s="147"/>
      <c r="S41" s="145"/>
      <c r="T41" s="45"/>
    </row>
    <row r="42" spans="2:20" s="48" customFormat="1" ht="24" customHeight="1">
      <c r="B42" s="55">
        <f t="shared" si="1"/>
        <v>19</v>
      </c>
      <c r="C42" s="196" t="s">
        <v>155</v>
      </c>
      <c r="D42" s="56" t="s">
        <v>133</v>
      </c>
      <c r="E42" s="271" t="str">
        <f t="shared" si="2"/>
        <v/>
      </c>
      <c r="F42" s="271" t="str">
        <f t="shared" si="3"/>
        <v/>
      </c>
      <c r="G42" s="273"/>
      <c r="H42" s="154"/>
      <c r="I42" s="146"/>
      <c r="J42" s="271" t="str">
        <f t="shared" si="4"/>
        <v/>
      </c>
      <c r="K42" s="271" t="str">
        <f t="shared" si="5"/>
        <v/>
      </c>
      <c r="L42" s="273"/>
      <c r="M42" s="146"/>
      <c r="N42" s="146"/>
      <c r="O42" s="271" t="str">
        <f t="shared" si="6"/>
        <v/>
      </c>
      <c r="P42" s="271" t="str">
        <f t="shared" si="7"/>
        <v/>
      </c>
      <c r="Q42" s="273"/>
      <c r="R42" s="147"/>
      <c r="S42" s="145"/>
      <c r="T42" s="45"/>
    </row>
    <row r="43" spans="2:20" s="48" customFormat="1" ht="28.5" customHeight="1">
      <c r="B43" s="55">
        <f t="shared" si="1"/>
        <v>20</v>
      </c>
      <c r="C43" s="196" t="s">
        <v>155</v>
      </c>
      <c r="D43" s="56" t="s">
        <v>3</v>
      </c>
      <c r="E43" s="271" t="str">
        <f t="shared" si="2"/>
        <v/>
      </c>
      <c r="F43" s="271" t="str">
        <f t="shared" si="3"/>
        <v/>
      </c>
      <c r="G43" s="273"/>
      <c r="H43" s="154"/>
      <c r="I43" s="146"/>
      <c r="J43" s="271" t="str">
        <f t="shared" si="4"/>
        <v/>
      </c>
      <c r="K43" s="271" t="str">
        <f t="shared" si="5"/>
        <v/>
      </c>
      <c r="L43" s="273"/>
      <c r="M43" s="146"/>
      <c r="N43" s="146"/>
      <c r="O43" s="271" t="str">
        <f t="shared" si="6"/>
        <v/>
      </c>
      <c r="P43" s="271" t="str">
        <f t="shared" si="7"/>
        <v/>
      </c>
      <c r="Q43" s="273"/>
      <c r="R43" s="147"/>
      <c r="S43" s="145"/>
      <c r="T43" s="45"/>
    </row>
    <row r="44" spans="2:20" s="48" customFormat="1" ht="23.25" thickBot="1">
      <c r="B44" s="55">
        <f t="shared" si="1"/>
        <v>21</v>
      </c>
      <c r="C44" s="196" t="s">
        <v>155</v>
      </c>
      <c r="D44" s="66" t="s">
        <v>186</v>
      </c>
      <c r="E44" s="271" t="str">
        <f t="shared" si="2"/>
        <v/>
      </c>
      <c r="F44" s="271" t="str">
        <f t="shared" si="3"/>
        <v/>
      </c>
      <c r="G44" s="277"/>
      <c r="H44" s="202"/>
      <c r="I44" s="149"/>
      <c r="J44" s="271" t="str">
        <f t="shared" si="4"/>
        <v/>
      </c>
      <c r="K44" s="271" t="str">
        <f t="shared" si="5"/>
        <v/>
      </c>
      <c r="L44" s="277"/>
      <c r="M44" s="149"/>
      <c r="N44" s="149"/>
      <c r="O44" s="271" t="str">
        <f t="shared" si="6"/>
        <v/>
      </c>
      <c r="P44" s="271" t="str">
        <f t="shared" si="7"/>
        <v/>
      </c>
      <c r="Q44" s="277"/>
      <c r="R44" s="150"/>
      <c r="S44" s="148"/>
      <c r="T44" s="45"/>
    </row>
    <row r="45" spans="2:20" s="48" customFormat="1" ht="54" customHeight="1" thickBot="1">
      <c r="B45" s="63"/>
      <c r="C45" s="499" t="s">
        <v>181</v>
      </c>
      <c r="D45" s="499"/>
      <c r="E45" s="499"/>
      <c r="F45" s="499"/>
      <c r="G45" s="499"/>
      <c r="H45" s="499"/>
      <c r="I45" s="499"/>
      <c r="J45" s="70"/>
      <c r="K45" s="70"/>
      <c r="L45" s="70"/>
      <c r="M45" s="203"/>
      <c r="N45" s="70"/>
      <c r="O45" s="279"/>
      <c r="P45" s="279"/>
      <c r="Q45" s="279"/>
      <c r="R45" s="70"/>
      <c r="S45" s="71"/>
      <c r="T45" s="44"/>
    </row>
    <row r="46" spans="2:20" s="48" customFormat="1" ht="22.5">
      <c r="B46" s="54">
        <v>1</v>
      </c>
      <c r="C46" s="196" t="s">
        <v>156</v>
      </c>
      <c r="D46" s="61" t="s">
        <v>87</v>
      </c>
      <c r="E46" s="271" t="str">
        <f>IF(((C46="Auditoría de Gestión de la Configuración")*AND(G46="No")),"No","")</f>
        <v>No</v>
      </c>
      <c r="F46" s="271" t="str">
        <f>IF(((C46="Auditoría de Gestión de la Configuración")*AND(G46="Si")),"Si","")</f>
        <v/>
      </c>
      <c r="G46" s="278" t="s">
        <v>152</v>
      </c>
      <c r="H46" s="67"/>
      <c r="I46" s="69"/>
      <c r="J46" s="271" t="str">
        <f>IF(((C46="Auditoría de Gestión de la Configuración")*AND(L46="No")),"No","")</f>
        <v>No</v>
      </c>
      <c r="K46" s="271" t="str">
        <f>IF(((C46="Auditoría de Gestión de la Configuración")*AND(L46="Si")),"Si","")</f>
        <v/>
      </c>
      <c r="L46" s="278" t="s">
        <v>152</v>
      </c>
      <c r="M46" s="155"/>
      <c r="N46" s="69"/>
      <c r="O46" s="271" t="str">
        <f>IF(((C46="Auditoría de Gestión de la Configuración")*AND(Q46="No")),"No","")</f>
        <v/>
      </c>
      <c r="P46" s="271" t="str">
        <f>IF(((C46="Auditoría de Gestión de la Configuración")*AND(Q46="Si")),"Si","")</f>
        <v>Si</v>
      </c>
      <c r="Q46" s="278" t="s">
        <v>151</v>
      </c>
      <c r="R46" s="68"/>
      <c r="S46" s="68"/>
      <c r="T46" s="44"/>
    </row>
    <row r="47" spans="2:20" s="48" customFormat="1" ht="22.5">
      <c r="B47" s="55">
        <v>2</v>
      </c>
      <c r="C47" s="196" t="s">
        <v>156</v>
      </c>
      <c r="D47" s="49" t="s">
        <v>92</v>
      </c>
      <c r="E47" s="271" t="str">
        <f>IF(((C47="Auditoría de Gestión de la Configuración")*AND(G47="No")),"No","")</f>
        <v/>
      </c>
      <c r="F47" s="271" t="str">
        <f>IF(((C47="Auditoría de Gestión de la Configuración")*AND(G47="Si")),"Si","")</f>
        <v>Si</v>
      </c>
      <c r="G47" s="278" t="s">
        <v>151</v>
      </c>
      <c r="H47" s="53"/>
      <c r="I47" s="58"/>
      <c r="J47" s="271" t="str">
        <f>IF(((C47="Auditoría de Gestión de la Configuración")*AND(L47="No")),"No","")</f>
        <v/>
      </c>
      <c r="K47" s="271" t="str">
        <f>IF(((C47="Auditoría de Gestión de la Configuración")*AND(L47="Si")),"Si","")</f>
        <v/>
      </c>
      <c r="L47" s="278"/>
      <c r="M47" s="146"/>
      <c r="N47" s="58"/>
      <c r="O47" s="271" t="str">
        <f>IF(((C47="Auditoría de Gestión de la Configuración")*AND(Q47="No")),"No","")</f>
        <v/>
      </c>
      <c r="P47" s="271" t="str">
        <f>IF(((C47="Auditoría de Gestión de la Configuración")*AND(Q47="Si")),"Si","")</f>
        <v>Si</v>
      </c>
      <c r="Q47" s="278" t="s">
        <v>151</v>
      </c>
      <c r="R47" s="57"/>
      <c r="S47" s="57"/>
      <c r="T47" s="44"/>
    </row>
    <row r="48" spans="2:20" s="48" customFormat="1" ht="29.25" customHeight="1">
      <c r="B48" s="50">
        <v>3</v>
      </c>
      <c r="C48" s="196" t="s">
        <v>155</v>
      </c>
      <c r="D48" s="56" t="s">
        <v>118</v>
      </c>
      <c r="E48" s="271" t="str">
        <f>IF(((C48="Auditoría de Calidad")*AND(G48="No")),"No","")</f>
        <v/>
      </c>
      <c r="F48" s="271" t="str">
        <f>IF(((C48="Auditoría de Calidad")*AND(G48="Si")),"Si","")</f>
        <v/>
      </c>
      <c r="G48" s="278"/>
      <c r="H48" s="158"/>
      <c r="I48" s="160"/>
      <c r="J48" s="271" t="str">
        <f>IF(((C48="Auditoría de Calidad")*AND(L48="No")),"No","")</f>
        <v/>
      </c>
      <c r="K48" s="271" t="str">
        <f>IF(((C48="Auditoría de Calidad")*AND(L48="Si")),"Si","")</f>
        <v/>
      </c>
      <c r="L48" s="278"/>
      <c r="M48" s="159"/>
      <c r="N48" s="159"/>
      <c r="O48" s="271" t="str">
        <f>IF(((C48="Auditoría de Calidad")*AND(Q48="No")),"No","")</f>
        <v/>
      </c>
      <c r="P48" s="271" t="str">
        <f>IF(((C48="Auditoría de Calidad")*AND(Q48="Si")),"Si","")</f>
        <v/>
      </c>
      <c r="Q48" s="278"/>
      <c r="R48" s="161"/>
      <c r="S48" s="157"/>
      <c r="T48" s="44"/>
    </row>
    <row r="49" spans="2:20" s="48" customFormat="1" ht="27" customHeight="1">
      <c r="B49" s="50">
        <v>4</v>
      </c>
      <c r="C49" s="196" t="s">
        <v>155</v>
      </c>
      <c r="D49" s="56" t="s">
        <v>34</v>
      </c>
      <c r="E49" s="271" t="str">
        <f t="shared" ref="E49:E61" si="8">IF(((C49="Auditoría de Calidad")*AND(G49="No")),"No","")</f>
        <v/>
      </c>
      <c r="F49" s="271" t="str">
        <f t="shared" ref="F49:F61" si="9">IF(((C49="Auditoría de Calidad")*AND(G49="Si")),"Si","")</f>
        <v/>
      </c>
      <c r="G49" s="278"/>
      <c r="H49" s="158"/>
      <c r="I49" s="160"/>
      <c r="J49" s="271" t="str">
        <f t="shared" ref="J49:J61" si="10">IF(((C49="Auditoría de Calidad")*AND(L49="No")),"No","")</f>
        <v/>
      </c>
      <c r="K49" s="271" t="str">
        <f t="shared" ref="K49:K61" si="11">IF(((C49="Auditoría de Calidad")*AND(L49="Si")),"Si","")</f>
        <v/>
      </c>
      <c r="L49" s="278"/>
      <c r="M49" s="159"/>
      <c r="N49" s="159"/>
      <c r="O49" s="271" t="str">
        <f t="shared" ref="O49:O61" si="12">IF(((C49="Auditoría de Calidad")*AND(Q49="No")),"No","")</f>
        <v/>
      </c>
      <c r="P49" s="271" t="str">
        <f t="shared" ref="P49:P61" si="13">IF(((C49="Auditoría de Calidad")*AND(Q49="Si")),"Si","")</f>
        <v/>
      </c>
      <c r="Q49" s="278"/>
      <c r="R49" s="161"/>
      <c r="S49" s="157"/>
      <c r="T49" s="44"/>
    </row>
    <row r="50" spans="2:20" s="48" customFormat="1" ht="30.75" customHeight="1">
      <c r="B50" s="50">
        <v>5</v>
      </c>
      <c r="C50" s="196" t="s">
        <v>155</v>
      </c>
      <c r="D50" s="56" t="s">
        <v>39</v>
      </c>
      <c r="E50" s="271" t="str">
        <f t="shared" si="8"/>
        <v/>
      </c>
      <c r="F50" s="271" t="str">
        <f t="shared" si="9"/>
        <v/>
      </c>
      <c r="G50" s="278"/>
      <c r="H50" s="158"/>
      <c r="I50" s="160"/>
      <c r="J50" s="271" t="str">
        <f t="shared" si="10"/>
        <v/>
      </c>
      <c r="K50" s="271" t="str">
        <f t="shared" si="11"/>
        <v/>
      </c>
      <c r="L50" s="278"/>
      <c r="M50" s="159"/>
      <c r="N50" s="159"/>
      <c r="O50" s="271" t="str">
        <f t="shared" si="12"/>
        <v/>
      </c>
      <c r="P50" s="271" t="str">
        <f t="shared" si="13"/>
        <v/>
      </c>
      <c r="Q50" s="278"/>
      <c r="R50" s="161"/>
      <c r="S50" s="157"/>
      <c r="T50" s="44"/>
    </row>
    <row r="51" spans="2:20" s="48" customFormat="1" ht="30.75" customHeight="1">
      <c r="B51" s="50">
        <v>6</v>
      </c>
      <c r="C51" s="196" t="s">
        <v>155</v>
      </c>
      <c r="D51" s="56" t="s">
        <v>17</v>
      </c>
      <c r="E51" s="271" t="str">
        <f t="shared" si="8"/>
        <v/>
      </c>
      <c r="F51" s="271" t="str">
        <f t="shared" si="9"/>
        <v/>
      </c>
      <c r="G51" s="278"/>
      <c r="H51" s="158"/>
      <c r="I51" s="160"/>
      <c r="J51" s="271" t="str">
        <f t="shared" si="10"/>
        <v/>
      </c>
      <c r="K51" s="271" t="str">
        <f t="shared" si="11"/>
        <v/>
      </c>
      <c r="L51" s="278"/>
      <c r="M51" s="159"/>
      <c r="N51" s="159"/>
      <c r="O51" s="271" t="str">
        <f t="shared" si="12"/>
        <v/>
      </c>
      <c r="P51" s="271" t="str">
        <f t="shared" si="13"/>
        <v/>
      </c>
      <c r="Q51" s="278"/>
      <c r="R51" s="161"/>
      <c r="S51" s="157"/>
      <c r="T51" s="44"/>
    </row>
    <row r="52" spans="2:20" s="48" customFormat="1" ht="30" customHeight="1">
      <c r="B52" s="50">
        <v>7</v>
      </c>
      <c r="C52" s="196" t="s">
        <v>155</v>
      </c>
      <c r="D52" s="56" t="s">
        <v>18</v>
      </c>
      <c r="E52" s="271" t="str">
        <f t="shared" si="8"/>
        <v/>
      </c>
      <c r="F52" s="271" t="str">
        <f t="shared" si="9"/>
        <v/>
      </c>
      <c r="G52" s="278"/>
      <c r="H52" s="158"/>
      <c r="I52" s="160"/>
      <c r="J52" s="271" t="str">
        <f t="shared" si="10"/>
        <v/>
      </c>
      <c r="K52" s="271" t="str">
        <f t="shared" si="11"/>
        <v/>
      </c>
      <c r="L52" s="278"/>
      <c r="M52" s="159"/>
      <c r="N52" s="159"/>
      <c r="O52" s="271" t="str">
        <f t="shared" si="12"/>
        <v/>
      </c>
      <c r="P52" s="271" t="str">
        <f t="shared" si="13"/>
        <v/>
      </c>
      <c r="Q52" s="278"/>
      <c r="R52" s="161"/>
      <c r="S52" s="157"/>
      <c r="T52" s="44"/>
    </row>
    <row r="53" spans="2:20" s="48" customFormat="1" ht="34.5" customHeight="1">
      <c r="B53" s="50">
        <v>8</v>
      </c>
      <c r="C53" s="196" t="s">
        <v>155</v>
      </c>
      <c r="D53" s="56" t="s">
        <v>19</v>
      </c>
      <c r="E53" s="271" t="str">
        <f t="shared" si="8"/>
        <v/>
      </c>
      <c r="F53" s="271" t="str">
        <f t="shared" si="9"/>
        <v/>
      </c>
      <c r="G53" s="278"/>
      <c r="H53" s="158"/>
      <c r="I53" s="160"/>
      <c r="J53" s="271" t="str">
        <f t="shared" si="10"/>
        <v/>
      </c>
      <c r="K53" s="271" t="str">
        <f t="shared" si="11"/>
        <v/>
      </c>
      <c r="L53" s="278"/>
      <c r="M53" s="159"/>
      <c r="N53" s="159"/>
      <c r="O53" s="271" t="str">
        <f t="shared" si="12"/>
        <v/>
      </c>
      <c r="P53" s="271" t="str">
        <f t="shared" si="13"/>
        <v/>
      </c>
      <c r="Q53" s="278"/>
      <c r="R53" s="161"/>
      <c r="S53" s="157"/>
      <c r="T53" s="44"/>
    </row>
    <row r="54" spans="2:20" s="48" customFormat="1" ht="39.75" customHeight="1">
      <c r="B54" s="50">
        <v>9</v>
      </c>
      <c r="C54" s="196" t="s">
        <v>155</v>
      </c>
      <c r="D54" s="56" t="s">
        <v>36</v>
      </c>
      <c r="E54" s="271" t="str">
        <f t="shared" si="8"/>
        <v/>
      </c>
      <c r="F54" s="271" t="str">
        <f t="shared" si="9"/>
        <v/>
      </c>
      <c r="G54" s="278"/>
      <c r="H54" s="158"/>
      <c r="I54" s="160"/>
      <c r="J54" s="271" t="str">
        <f t="shared" si="10"/>
        <v/>
      </c>
      <c r="K54" s="271" t="str">
        <f t="shared" si="11"/>
        <v/>
      </c>
      <c r="L54" s="278"/>
      <c r="M54" s="159"/>
      <c r="N54" s="159"/>
      <c r="O54" s="271" t="str">
        <f t="shared" si="12"/>
        <v/>
      </c>
      <c r="P54" s="271" t="str">
        <f t="shared" si="13"/>
        <v/>
      </c>
      <c r="Q54" s="278"/>
      <c r="R54" s="161"/>
      <c r="S54" s="157"/>
      <c r="T54" s="44"/>
    </row>
    <row r="55" spans="2:20" s="48" customFormat="1" ht="36" customHeight="1">
      <c r="B55" s="50">
        <v>10</v>
      </c>
      <c r="C55" s="196" t="s">
        <v>155</v>
      </c>
      <c r="D55" s="173" t="s">
        <v>37</v>
      </c>
      <c r="E55" s="271" t="str">
        <f t="shared" si="8"/>
        <v/>
      </c>
      <c r="F55" s="271" t="str">
        <f t="shared" si="9"/>
        <v/>
      </c>
      <c r="G55" s="278"/>
      <c r="H55" s="158"/>
      <c r="I55" s="160"/>
      <c r="J55" s="271" t="str">
        <f t="shared" si="10"/>
        <v/>
      </c>
      <c r="K55" s="271" t="str">
        <f t="shared" si="11"/>
        <v/>
      </c>
      <c r="L55" s="278"/>
      <c r="M55" s="159"/>
      <c r="N55" s="159"/>
      <c r="O55" s="271" t="str">
        <f t="shared" si="12"/>
        <v/>
      </c>
      <c r="P55" s="271" t="str">
        <f t="shared" si="13"/>
        <v/>
      </c>
      <c r="Q55" s="278"/>
      <c r="R55" s="161"/>
      <c r="S55" s="157"/>
      <c r="T55" s="44"/>
    </row>
    <row r="56" spans="2:20" s="48" customFormat="1" ht="28.5" customHeight="1">
      <c r="B56" s="50">
        <v>11</v>
      </c>
      <c r="C56" s="196" t="s">
        <v>155</v>
      </c>
      <c r="D56" s="173" t="s">
        <v>38</v>
      </c>
      <c r="E56" s="271" t="str">
        <f t="shared" si="8"/>
        <v/>
      </c>
      <c r="F56" s="271" t="str">
        <f t="shared" si="9"/>
        <v/>
      </c>
      <c r="G56" s="278"/>
      <c r="H56" s="158"/>
      <c r="I56" s="160"/>
      <c r="J56" s="271" t="str">
        <f t="shared" si="10"/>
        <v/>
      </c>
      <c r="K56" s="271" t="str">
        <f t="shared" si="11"/>
        <v/>
      </c>
      <c r="L56" s="278"/>
      <c r="M56" s="159"/>
      <c r="N56" s="159"/>
      <c r="O56" s="271" t="str">
        <f t="shared" si="12"/>
        <v/>
      </c>
      <c r="P56" s="271" t="str">
        <f t="shared" si="13"/>
        <v/>
      </c>
      <c r="Q56" s="278"/>
      <c r="R56" s="161"/>
      <c r="S56" s="157"/>
      <c r="T56" s="44"/>
    </row>
    <row r="57" spans="2:20" s="48" customFormat="1" ht="27.75" customHeight="1">
      <c r="B57" s="50">
        <v>12</v>
      </c>
      <c r="C57" s="196" t="s">
        <v>155</v>
      </c>
      <c r="D57" s="173" t="s">
        <v>35</v>
      </c>
      <c r="E57" s="271" t="str">
        <f t="shared" si="8"/>
        <v/>
      </c>
      <c r="F57" s="271" t="str">
        <f t="shared" si="9"/>
        <v/>
      </c>
      <c r="G57" s="278"/>
      <c r="H57" s="158"/>
      <c r="I57" s="160"/>
      <c r="J57" s="271" t="str">
        <f t="shared" si="10"/>
        <v/>
      </c>
      <c r="K57" s="271" t="str">
        <f t="shared" si="11"/>
        <v/>
      </c>
      <c r="L57" s="278"/>
      <c r="M57" s="159"/>
      <c r="N57" s="159"/>
      <c r="O57" s="271" t="str">
        <f t="shared" si="12"/>
        <v/>
      </c>
      <c r="P57" s="271" t="str">
        <f t="shared" si="13"/>
        <v/>
      </c>
      <c r="Q57" s="278"/>
      <c r="R57" s="161"/>
      <c r="S57" s="157"/>
      <c r="T57" s="44"/>
    </row>
    <row r="58" spans="2:20" s="48" customFormat="1" ht="36.75" customHeight="1">
      <c r="B58" s="50">
        <v>13</v>
      </c>
      <c r="C58" s="196" t="s">
        <v>155</v>
      </c>
      <c r="D58" s="56" t="s">
        <v>33</v>
      </c>
      <c r="E58" s="271" t="str">
        <f t="shared" si="8"/>
        <v/>
      </c>
      <c r="F58" s="271" t="str">
        <f t="shared" si="9"/>
        <v/>
      </c>
      <c r="G58" s="278"/>
      <c r="H58" s="158"/>
      <c r="I58" s="160"/>
      <c r="J58" s="271" t="str">
        <f t="shared" si="10"/>
        <v/>
      </c>
      <c r="K58" s="271" t="str">
        <f t="shared" si="11"/>
        <v/>
      </c>
      <c r="L58" s="278"/>
      <c r="M58" s="159"/>
      <c r="N58" s="159"/>
      <c r="O58" s="271" t="str">
        <f t="shared" si="12"/>
        <v/>
      </c>
      <c r="P58" s="271" t="str">
        <f t="shared" si="13"/>
        <v/>
      </c>
      <c r="Q58" s="278"/>
      <c r="R58" s="161"/>
      <c r="S58" s="157"/>
      <c r="T58" s="44"/>
    </row>
    <row r="59" spans="2:20" s="48" customFormat="1" ht="36" customHeight="1">
      <c r="B59" s="50">
        <v>14</v>
      </c>
      <c r="C59" s="196" t="s">
        <v>155</v>
      </c>
      <c r="D59" s="56" t="s">
        <v>40</v>
      </c>
      <c r="E59" s="271" t="str">
        <f t="shared" si="8"/>
        <v/>
      </c>
      <c r="F59" s="271" t="str">
        <f t="shared" si="9"/>
        <v/>
      </c>
      <c r="G59" s="278"/>
      <c r="H59" s="158"/>
      <c r="I59" s="160"/>
      <c r="J59" s="271" t="str">
        <f t="shared" si="10"/>
        <v/>
      </c>
      <c r="K59" s="271" t="str">
        <f t="shared" si="11"/>
        <v/>
      </c>
      <c r="L59" s="278"/>
      <c r="M59" s="159"/>
      <c r="N59" s="159"/>
      <c r="O59" s="271" t="str">
        <f t="shared" si="12"/>
        <v/>
      </c>
      <c r="P59" s="271" t="str">
        <f t="shared" si="13"/>
        <v/>
      </c>
      <c r="Q59" s="278"/>
      <c r="R59" s="161"/>
      <c r="S59" s="157"/>
      <c r="T59" s="44"/>
    </row>
    <row r="60" spans="2:20" s="48" customFormat="1" ht="36" customHeight="1">
      <c r="B60" s="50">
        <v>15</v>
      </c>
      <c r="C60" s="196" t="s">
        <v>155</v>
      </c>
      <c r="D60" s="56" t="s">
        <v>41</v>
      </c>
      <c r="E60" s="271" t="str">
        <f t="shared" si="8"/>
        <v/>
      </c>
      <c r="F60" s="271" t="str">
        <f t="shared" si="9"/>
        <v/>
      </c>
      <c r="G60" s="278"/>
      <c r="H60" s="158"/>
      <c r="I60" s="160"/>
      <c r="J60" s="271" t="str">
        <f t="shared" si="10"/>
        <v/>
      </c>
      <c r="K60" s="271" t="str">
        <f t="shared" si="11"/>
        <v/>
      </c>
      <c r="L60" s="278"/>
      <c r="M60" s="159"/>
      <c r="N60" s="159"/>
      <c r="O60" s="271" t="str">
        <f t="shared" si="12"/>
        <v/>
      </c>
      <c r="P60" s="271" t="str">
        <f t="shared" si="13"/>
        <v/>
      </c>
      <c r="Q60" s="278"/>
      <c r="R60" s="161"/>
      <c r="S60" s="157"/>
      <c r="T60" s="44"/>
    </row>
    <row r="61" spans="2:20" s="48" customFormat="1" ht="50.25" customHeight="1">
      <c r="B61" s="50">
        <v>16</v>
      </c>
      <c r="C61" s="196" t="s">
        <v>155</v>
      </c>
      <c r="D61" s="56" t="s">
        <v>32</v>
      </c>
      <c r="E61" s="271" t="str">
        <f t="shared" si="8"/>
        <v/>
      </c>
      <c r="F61" s="271" t="str">
        <f t="shared" si="9"/>
        <v/>
      </c>
      <c r="G61" s="278"/>
      <c r="H61" s="158"/>
      <c r="I61" s="160"/>
      <c r="J61" s="271" t="str">
        <f t="shared" si="10"/>
        <v/>
      </c>
      <c r="K61" s="271" t="str">
        <f t="shared" si="11"/>
        <v/>
      </c>
      <c r="L61" s="278"/>
      <c r="M61" s="159"/>
      <c r="N61" s="159"/>
      <c r="O61" s="271" t="str">
        <f t="shared" si="12"/>
        <v/>
      </c>
      <c r="P61" s="271" t="str">
        <f t="shared" si="13"/>
        <v/>
      </c>
      <c r="Q61" s="278"/>
      <c r="R61" s="161"/>
      <c r="S61" s="157"/>
      <c r="T61" s="44"/>
    </row>
    <row r="62" spans="2:20" ht="20.100000000000001" customHeight="1"/>
    <row r="63" spans="2:20" ht="20.100000000000001" customHeight="1"/>
    <row r="64" spans="2:20" ht="20.100000000000001" customHeight="1"/>
    <row r="65" ht="20.100000000000001" customHeight="1"/>
    <row r="66" ht="20.100000000000001" customHeight="1"/>
  </sheetData>
  <mergeCells count="25"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  <mergeCell ref="N4:Q4"/>
    <mergeCell ref="N12:N13"/>
    <mergeCell ref="N6:Q6"/>
    <mergeCell ref="N8:Q8"/>
    <mergeCell ref="Q11:S11"/>
    <mergeCell ref="Q12:Q13"/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</mergeCells>
  <phoneticPr fontId="4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>
      <formula1>"Si,No,No Aplica"</formula1>
    </dataValidation>
    <dataValidation type="list" allowBlank="1" showInputMessage="1" showErrorMessage="1" sqref="C24:C44 C16:C22 C46:C61">
      <formula1>Tipos</formula1>
    </dataValidation>
    <dataValidation type="list" allowBlank="1" showInputMessage="1" showErrorMessage="1" sqref="D7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baseColWidth="10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4" hidden="1" customWidth="1"/>
    <col min="11" max="11" width="8" style="14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4" hidden="1" customWidth="1"/>
    <col min="16" max="16" width="8.140625" style="14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41" customFormat="1" ht="15.75">
      <c r="B2" s="525" t="s">
        <v>166</v>
      </c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525"/>
      <c r="N2" s="525"/>
      <c r="O2" s="525"/>
      <c r="P2" s="525"/>
      <c r="Q2" s="525"/>
      <c r="R2" s="525"/>
      <c r="S2" s="525"/>
      <c r="T2" s="42"/>
    </row>
    <row r="3" spans="2:20" s="43" customFormat="1">
      <c r="E3" s="265"/>
      <c r="F3" s="265"/>
      <c r="J3" s="265"/>
      <c r="K3" s="265"/>
      <c r="O3" s="265"/>
      <c r="P3" s="265"/>
      <c r="S3" s="42"/>
      <c r="T3" s="42"/>
    </row>
    <row r="4" spans="2:20" s="41" customFormat="1" ht="12.75" customHeight="1">
      <c r="B4" s="526" t="s">
        <v>238</v>
      </c>
      <c r="C4" s="527"/>
      <c r="D4" s="197" t="str">
        <f>Inicio!D4</f>
        <v>EVOLUTIVO FRONT END</v>
      </c>
      <c r="E4" s="269"/>
      <c r="F4" s="269"/>
      <c r="G4" s="192"/>
      <c r="H4" s="43"/>
      <c r="I4" s="76" t="s">
        <v>59</v>
      </c>
      <c r="J4" s="280"/>
      <c r="K4" s="280"/>
      <c r="L4" s="43"/>
      <c r="M4" s="76" t="s">
        <v>94</v>
      </c>
      <c r="N4" s="508" t="s">
        <v>62</v>
      </c>
      <c r="O4" s="508"/>
      <c r="P4" s="508"/>
      <c r="Q4" s="509"/>
      <c r="R4" s="76" t="s">
        <v>57</v>
      </c>
      <c r="S4" s="162" t="s">
        <v>58</v>
      </c>
      <c r="T4" s="42"/>
    </row>
    <row r="5" spans="2:20" s="41" customFormat="1">
      <c r="B5" s="526" t="s">
        <v>162</v>
      </c>
      <c r="C5" s="527"/>
      <c r="D5" s="197">
        <f>Inicio!D5</f>
        <v>0</v>
      </c>
      <c r="E5" s="269"/>
      <c r="F5" s="269"/>
      <c r="G5" s="192"/>
      <c r="H5" s="43"/>
      <c r="I5" s="43"/>
      <c r="J5" s="281"/>
      <c r="K5" s="281"/>
      <c r="L5" s="43"/>
      <c r="M5" s="43"/>
      <c r="N5" s="43"/>
      <c r="O5" s="265"/>
      <c r="P5" s="265"/>
      <c r="Q5" s="43"/>
      <c r="R5" s="43"/>
      <c r="S5" s="42"/>
      <c r="T5" s="42"/>
    </row>
    <row r="6" spans="2:20" s="41" customFormat="1" ht="12.75" customHeight="1">
      <c r="B6" s="526" t="s">
        <v>239</v>
      </c>
      <c r="C6" s="527"/>
      <c r="D6" s="197">
        <f>Inicio!D6</f>
        <v>0</v>
      </c>
      <c r="E6" s="269"/>
      <c r="F6" s="269"/>
      <c r="G6" s="192"/>
      <c r="H6" s="43"/>
      <c r="I6" s="76" t="s">
        <v>60</v>
      </c>
      <c r="J6" s="280"/>
      <c r="K6" s="280"/>
      <c r="L6" s="43"/>
      <c r="M6" s="76" t="s">
        <v>94</v>
      </c>
      <c r="N6" s="508" t="s">
        <v>62</v>
      </c>
      <c r="O6" s="508"/>
      <c r="P6" s="508"/>
      <c r="Q6" s="509"/>
      <c r="R6" s="76" t="s">
        <v>57</v>
      </c>
      <c r="S6" s="162" t="s">
        <v>58</v>
      </c>
      <c r="T6" s="42"/>
    </row>
    <row r="7" spans="2:20" s="41" customFormat="1">
      <c r="B7" s="526" t="s">
        <v>2</v>
      </c>
      <c r="C7" s="527"/>
      <c r="D7" s="197">
        <f>Inicio!D7</f>
        <v>0</v>
      </c>
      <c r="E7" s="269"/>
      <c r="F7" s="269"/>
      <c r="G7" s="192"/>
      <c r="H7" s="43"/>
      <c r="I7" s="43"/>
      <c r="J7" s="281"/>
      <c r="K7" s="281"/>
      <c r="L7" s="43"/>
      <c r="M7" s="43"/>
      <c r="N7" s="43"/>
      <c r="O7" s="265"/>
      <c r="P7" s="265"/>
      <c r="Q7" s="43"/>
      <c r="R7" s="43"/>
      <c r="S7" s="42"/>
      <c r="T7" s="42"/>
    </row>
    <row r="8" spans="2:20" s="41" customFormat="1">
      <c r="B8" s="526" t="s">
        <v>163</v>
      </c>
      <c r="C8" s="527"/>
      <c r="D8" s="197">
        <f>Inicio!D8</f>
        <v>0</v>
      </c>
      <c r="E8" s="269"/>
      <c r="F8" s="269"/>
      <c r="G8" s="192"/>
      <c r="H8" s="43"/>
      <c r="I8" s="76" t="s">
        <v>61</v>
      </c>
      <c r="J8" s="280"/>
      <c r="K8" s="280"/>
      <c r="L8" s="43"/>
      <c r="M8" s="76" t="s">
        <v>94</v>
      </c>
      <c r="N8" s="508" t="s">
        <v>62</v>
      </c>
      <c r="O8" s="508"/>
      <c r="P8" s="508"/>
      <c r="Q8" s="509"/>
      <c r="R8" s="76" t="s">
        <v>57</v>
      </c>
      <c r="S8" s="162" t="s">
        <v>58</v>
      </c>
      <c r="T8" s="42"/>
    </row>
    <row r="9" spans="2:20" s="41" customFormat="1">
      <c r="E9" s="48"/>
      <c r="F9" s="48"/>
      <c r="J9" s="48"/>
      <c r="K9" s="48"/>
      <c r="O9" s="48"/>
      <c r="P9" s="48"/>
      <c r="T9" s="44"/>
    </row>
    <row r="10" spans="2:20" s="41" customFormat="1" ht="11.25" customHeight="1">
      <c r="C10" s="513" t="s">
        <v>90</v>
      </c>
      <c r="D10" s="513"/>
      <c r="E10" s="266"/>
      <c r="F10" s="48"/>
      <c r="G10" s="62">
        <f>IF((COUNTIF(F14:F78,"Si")=0)*AND(COUNTIF(E14:E78,"No")=0),0,((COUNTIF(F14:F78,"Si")))/((COUNTIF(F14:F78,"Si")+COUNTIF(E14:E78,"No"))))</f>
        <v>0.75</v>
      </c>
      <c r="J10" s="48"/>
      <c r="K10" s="48"/>
      <c r="L10" s="62">
        <f>IF((COUNTIF(K14:K78,"Si")=0)*AND(COUNTIF(J14:J78,"No")=0),0,((COUNTIF(K14:K78,"Si")))/((COUNTIF(K14:K78,"Si")+COUNTIF(J14:J78,"No"))))</f>
        <v>1</v>
      </c>
      <c r="O10" s="48"/>
      <c r="P10" s="48"/>
      <c r="Q10" s="62">
        <f>IF((COUNTIF(P14:P78,"Si")=0)*AND(COUNTIF(O14:O78,"No")=0),0,((COUNTIF(P14:P78,"Si")))/((COUNTIF(P14:P78,"Si")+COUNTIF(O14:O78,"No"))))</f>
        <v>1</v>
      </c>
      <c r="R10" s="52"/>
      <c r="T10" s="44"/>
    </row>
    <row r="11" spans="2:20" s="41" customFormat="1" ht="11.25" hidden="1" customHeight="1" thickBot="1">
      <c r="C11" s="513"/>
      <c r="D11" s="513"/>
      <c r="E11" s="528"/>
      <c r="F11" s="48"/>
      <c r="G11" s="521" t="s">
        <v>95</v>
      </c>
      <c r="H11" s="522"/>
      <c r="J11" s="48"/>
      <c r="K11" s="48"/>
      <c r="L11" s="504" t="s">
        <v>96</v>
      </c>
      <c r="M11" s="522"/>
      <c r="O11" s="48"/>
      <c r="P11" s="48"/>
      <c r="Q11" s="504" t="s">
        <v>97</v>
      </c>
      <c r="R11" s="510"/>
      <c r="S11" s="505"/>
      <c r="T11" s="44"/>
    </row>
    <row r="12" spans="2:20" s="3" customFormat="1" ht="12.75" customHeight="1">
      <c r="B12" s="511" t="s">
        <v>88</v>
      </c>
      <c r="C12" s="519" t="s">
        <v>74</v>
      </c>
      <c r="D12" s="511" t="s">
        <v>89</v>
      </c>
      <c r="E12" s="270"/>
      <c r="F12" s="270"/>
      <c r="G12" s="502" t="s">
        <v>138</v>
      </c>
      <c r="H12" s="503" t="s">
        <v>137</v>
      </c>
      <c r="I12" s="503" t="s">
        <v>126</v>
      </c>
      <c r="J12" s="250"/>
      <c r="K12" s="250"/>
      <c r="L12" s="503" t="s">
        <v>139</v>
      </c>
      <c r="M12" s="503" t="s">
        <v>137</v>
      </c>
      <c r="N12" s="503" t="s">
        <v>126</v>
      </c>
      <c r="O12" s="250"/>
      <c r="P12" s="250"/>
      <c r="Q12" s="503" t="s">
        <v>140</v>
      </c>
      <c r="R12" s="501" t="s">
        <v>137</v>
      </c>
      <c r="S12" s="503" t="s">
        <v>126</v>
      </c>
      <c r="T12" s="4"/>
    </row>
    <row r="13" spans="2:20" s="3" customFormat="1" ht="20.25" customHeight="1" thickBot="1">
      <c r="B13" s="512"/>
      <c r="C13" s="520"/>
      <c r="D13" s="512"/>
      <c r="E13" s="270"/>
      <c r="F13" s="270"/>
      <c r="G13" s="503"/>
      <c r="H13" s="524"/>
      <c r="I13" s="523"/>
      <c r="J13" s="282"/>
      <c r="K13" s="282"/>
      <c r="L13" s="523"/>
      <c r="M13" s="524"/>
      <c r="N13" s="523"/>
      <c r="O13" s="282"/>
      <c r="P13" s="282"/>
      <c r="Q13" s="523"/>
      <c r="R13" s="529"/>
      <c r="S13" s="523"/>
      <c r="T13" s="4"/>
    </row>
    <row r="14" spans="2:20" s="3" customFormat="1" ht="52.5" customHeight="1" thickBot="1">
      <c r="B14" s="262"/>
      <c r="C14" s="499" t="s">
        <v>182</v>
      </c>
      <c r="D14" s="499"/>
      <c r="E14" s="499"/>
      <c r="F14" s="499"/>
      <c r="G14" s="499"/>
      <c r="H14" s="499"/>
      <c r="I14" s="499"/>
      <c r="J14" s="64"/>
      <c r="K14" s="64"/>
      <c r="L14" s="259"/>
      <c r="M14" s="259"/>
      <c r="N14" s="259"/>
      <c r="O14" s="64"/>
      <c r="P14" s="64"/>
      <c r="Q14" s="259"/>
      <c r="R14" s="260"/>
      <c r="S14" s="261"/>
      <c r="T14" s="4"/>
    </row>
    <row r="15" spans="2:20" s="3" customFormat="1" ht="33.75">
      <c r="B15" s="84">
        <v>1</v>
      </c>
      <c r="C15" s="196" t="s">
        <v>156</v>
      </c>
      <c r="D15" s="72" t="s">
        <v>87</v>
      </c>
      <c r="E15" s="271" t="str">
        <f>IF(((C15="Auditoría de Gestión de la Configuración")*AND(G15="No")),"No","")</f>
        <v/>
      </c>
      <c r="F15" s="271" t="str">
        <f>IF(((C15="Auditoría de Gestión de la Configuración")*AND(G15="Si")),"Si","")</f>
        <v>Si</v>
      </c>
      <c r="G15" s="272" t="s">
        <v>151</v>
      </c>
      <c r="H15" s="78"/>
      <c r="I15" s="78"/>
      <c r="J15" s="271" t="str">
        <f>IF(((C15="Auditoría de Gestión de la Configuración")*AND(L15="No")),"No","")</f>
        <v/>
      </c>
      <c r="K15" s="271" t="str">
        <f>IF(((C15="Auditoría de Gestión de la Configuración")*AND(L15="Si")),"Si","")</f>
        <v>Si</v>
      </c>
      <c r="L15" s="272" t="s">
        <v>151</v>
      </c>
      <c r="M15" s="163"/>
      <c r="N15" s="163"/>
      <c r="O15" s="271" t="str">
        <f>IF(((C15="Auditoría de Gestión de la Configuración")*AND(Q15="No")),"No","")</f>
        <v/>
      </c>
      <c r="P15" s="271" t="str">
        <f>IF(((C15="Auditoría de Gestión de la Configuración")*AND(Q15="Si")),"Si","")</f>
        <v>Si</v>
      </c>
      <c r="Q15" s="272" t="s">
        <v>151</v>
      </c>
      <c r="R15" s="163"/>
      <c r="S15" s="163"/>
      <c r="T15" s="4"/>
    </row>
    <row r="16" spans="2:20" s="3" customFormat="1" ht="33.75">
      <c r="B16" s="81">
        <f>B15+1</f>
        <v>2</v>
      </c>
      <c r="C16" s="196" t="s">
        <v>156</v>
      </c>
      <c r="D16" s="73" t="s">
        <v>92</v>
      </c>
      <c r="E16" s="271" t="str">
        <f>IF(((C16="Auditoría de Gestión de la Configuración")*AND(G16="No")),"No","")</f>
        <v>No</v>
      </c>
      <c r="F16" s="271" t="str">
        <f>IF(((C16="Auditoría de Gestión de la Configuración")*AND(G16="Si")),"Si","")</f>
        <v/>
      </c>
      <c r="G16" s="273" t="s">
        <v>152</v>
      </c>
      <c r="H16" s="78"/>
      <c r="I16" s="78"/>
      <c r="J16" s="271" t="str">
        <f>IF(((C16="Auditoría de Gestión de la Configuración")*AND(L16="No")),"No","")</f>
        <v/>
      </c>
      <c r="K16" s="271" t="str">
        <f>IF(((C16="Auditoría de Gestión de la Configuración")*AND(L16="Si")),"Si","")</f>
        <v>Si</v>
      </c>
      <c r="L16" s="273" t="s">
        <v>151</v>
      </c>
      <c r="M16" s="163"/>
      <c r="N16" s="163"/>
      <c r="O16" s="271" t="str">
        <f>IF(((C16="Auditoría de Gestión de la Configuración")*AND(Q16="No")),"No","")</f>
        <v/>
      </c>
      <c r="P16" s="271" t="str">
        <f>IF(((C16="Auditoría de Gestión de la Configuración")*AND(Q16="Si")),"Si","")</f>
        <v>Si</v>
      </c>
      <c r="Q16" s="273" t="s">
        <v>151</v>
      </c>
      <c r="R16" s="164"/>
      <c r="S16" s="164"/>
      <c r="T16" s="4"/>
    </row>
    <row r="17" spans="2:20" s="3" customFormat="1" ht="22.5" customHeight="1">
      <c r="B17" s="81">
        <f t="shared" ref="B17:B43" si="0">B16+1</f>
        <v>3</v>
      </c>
      <c r="C17" s="196" t="s">
        <v>155</v>
      </c>
      <c r="D17" s="80" t="s">
        <v>117</v>
      </c>
      <c r="E17" s="271" t="str">
        <f>IF(((C17="Auditoría de Calidad")*AND(G17="No")),"No","")</f>
        <v/>
      </c>
      <c r="F17" s="271" t="str">
        <f>IF(((C17="Auditoría de Calidad")*AND(G17="Si")),"Si","")</f>
        <v/>
      </c>
      <c r="G17" s="273"/>
      <c r="H17" s="77"/>
      <c r="I17" s="165"/>
      <c r="J17" s="271" t="str">
        <f>IF(((C17="Auditoría de Calidad")*AND(L17="No")),"No","")</f>
        <v/>
      </c>
      <c r="K17" s="271" t="str">
        <f>IF(((C17="Auditoría de Calidad")*AND(L17="Si")),"Si","")</f>
        <v/>
      </c>
      <c r="L17" s="273"/>
      <c r="M17" s="164"/>
      <c r="N17" s="164"/>
      <c r="O17" s="271" t="str">
        <f>IF(((C17="Auditoría de Calidad")*AND(Q17="No")),"No","")</f>
        <v/>
      </c>
      <c r="P17" s="271" t="str">
        <f>IF(((C17="Auditoría de Calidad")*AND(Q17="Si")),"Si","")</f>
        <v/>
      </c>
      <c r="Q17" s="273"/>
      <c r="R17" s="167"/>
      <c r="S17" s="166"/>
      <c r="T17" s="4"/>
    </row>
    <row r="18" spans="2:20" s="3" customFormat="1" ht="22.5">
      <c r="B18" s="81">
        <f t="shared" si="0"/>
        <v>4</v>
      </c>
      <c r="C18" s="196" t="s">
        <v>155</v>
      </c>
      <c r="D18" s="80" t="s">
        <v>118</v>
      </c>
      <c r="E18" s="271" t="str">
        <f t="shared" ref="E18:E43" si="1">IF(((C18="Auditoría de Calidad")*AND(G18="No")),"No","")</f>
        <v/>
      </c>
      <c r="F18" s="271" t="str">
        <f t="shared" ref="F18:F43" si="2">IF(((C18="Auditoría de Calidad")*AND(G18="Si")),"Si","")</f>
        <v/>
      </c>
      <c r="G18" s="273"/>
      <c r="H18" s="77"/>
      <c r="I18" s="165"/>
      <c r="J18" s="271" t="str">
        <f t="shared" ref="J18:J43" si="3">IF(((C18="Auditoría de Calidad")*AND(L18="No")),"No","")</f>
        <v/>
      </c>
      <c r="K18" s="271" t="str">
        <f t="shared" ref="K18:K43" si="4">IF(((C18="Auditoría de Calidad")*AND(L18="Si")),"Si","")</f>
        <v/>
      </c>
      <c r="L18" s="273"/>
      <c r="M18" s="164"/>
      <c r="N18" s="164"/>
      <c r="O18" s="271" t="str">
        <f t="shared" ref="O18:O43" si="5">IF(((C18="Auditoría de Calidad")*AND(Q18="No")),"No","")</f>
        <v/>
      </c>
      <c r="P18" s="271" t="str">
        <f t="shared" ref="P18:P43" si="6">IF(((C18="Auditoría de Calidad")*AND(Q18="Si")),"Si","")</f>
        <v/>
      </c>
      <c r="Q18" s="273"/>
      <c r="R18" s="167"/>
      <c r="S18" s="166"/>
      <c r="T18" s="4"/>
    </row>
    <row r="19" spans="2:20" s="3" customFormat="1" ht="22.5">
      <c r="B19" s="81">
        <f t="shared" si="0"/>
        <v>5</v>
      </c>
      <c r="C19" s="196" t="s">
        <v>155</v>
      </c>
      <c r="D19" s="80" t="s">
        <v>4</v>
      </c>
      <c r="E19" s="271" t="str">
        <f t="shared" si="1"/>
        <v/>
      </c>
      <c r="F19" s="271" t="str">
        <f t="shared" si="2"/>
        <v/>
      </c>
      <c r="G19" s="273"/>
      <c r="H19" s="77"/>
      <c r="I19" s="165"/>
      <c r="J19" s="271" t="str">
        <f t="shared" si="3"/>
        <v/>
      </c>
      <c r="K19" s="271" t="str">
        <f t="shared" si="4"/>
        <v/>
      </c>
      <c r="L19" s="273"/>
      <c r="M19" s="164"/>
      <c r="N19" s="164"/>
      <c r="O19" s="271" t="str">
        <f t="shared" si="5"/>
        <v/>
      </c>
      <c r="P19" s="271" t="str">
        <f t="shared" si="6"/>
        <v/>
      </c>
      <c r="Q19" s="273"/>
      <c r="R19" s="167"/>
      <c r="S19" s="166"/>
      <c r="T19" s="4"/>
    </row>
    <row r="20" spans="2:20" s="3" customFormat="1" ht="22.5">
      <c r="B20" s="81">
        <f t="shared" si="0"/>
        <v>6</v>
      </c>
      <c r="C20" s="196" t="s">
        <v>155</v>
      </c>
      <c r="D20" s="80" t="s">
        <v>16</v>
      </c>
      <c r="E20" s="271" t="str">
        <f t="shared" si="1"/>
        <v/>
      </c>
      <c r="F20" s="271" t="str">
        <f t="shared" si="2"/>
        <v/>
      </c>
      <c r="G20" s="273"/>
      <c r="H20" s="77"/>
      <c r="I20" s="165"/>
      <c r="J20" s="271" t="str">
        <f t="shared" si="3"/>
        <v/>
      </c>
      <c r="K20" s="271" t="str">
        <f t="shared" si="4"/>
        <v/>
      </c>
      <c r="L20" s="273"/>
      <c r="M20" s="164"/>
      <c r="N20" s="164"/>
      <c r="O20" s="271" t="str">
        <f t="shared" si="5"/>
        <v/>
      </c>
      <c r="P20" s="271" t="str">
        <f t="shared" si="6"/>
        <v/>
      </c>
      <c r="Q20" s="273"/>
      <c r="R20" s="167"/>
      <c r="S20" s="166"/>
      <c r="T20" s="4"/>
    </row>
    <row r="21" spans="2:20" s="3" customFormat="1" ht="22.5">
      <c r="B21" s="81">
        <f t="shared" si="0"/>
        <v>7</v>
      </c>
      <c r="C21" s="196" t="s">
        <v>155</v>
      </c>
      <c r="D21" s="80" t="s">
        <v>5</v>
      </c>
      <c r="E21" s="271" t="str">
        <f t="shared" si="1"/>
        <v/>
      </c>
      <c r="F21" s="271" t="str">
        <f t="shared" si="2"/>
        <v/>
      </c>
      <c r="G21" s="273"/>
      <c r="H21" s="77"/>
      <c r="I21" s="165"/>
      <c r="J21" s="271" t="str">
        <f t="shared" si="3"/>
        <v/>
      </c>
      <c r="K21" s="271" t="str">
        <f t="shared" si="4"/>
        <v/>
      </c>
      <c r="L21" s="273"/>
      <c r="M21" s="164"/>
      <c r="N21" s="164"/>
      <c r="O21" s="271" t="str">
        <f t="shared" si="5"/>
        <v/>
      </c>
      <c r="P21" s="271" t="str">
        <f t="shared" si="6"/>
        <v/>
      </c>
      <c r="Q21" s="273"/>
      <c r="R21" s="167"/>
      <c r="S21" s="166"/>
      <c r="T21" s="4"/>
    </row>
    <row r="22" spans="2:20" s="3" customFormat="1" ht="22.5">
      <c r="B22" s="81">
        <f t="shared" si="0"/>
        <v>8</v>
      </c>
      <c r="C22" s="196" t="s">
        <v>155</v>
      </c>
      <c r="D22" s="80" t="s">
        <v>6</v>
      </c>
      <c r="E22" s="271" t="str">
        <f t="shared" si="1"/>
        <v/>
      </c>
      <c r="F22" s="271" t="str">
        <f t="shared" si="2"/>
        <v/>
      </c>
      <c r="G22" s="273"/>
      <c r="H22" s="77"/>
      <c r="I22" s="165"/>
      <c r="J22" s="271" t="str">
        <f t="shared" si="3"/>
        <v/>
      </c>
      <c r="K22" s="271" t="str">
        <f t="shared" si="4"/>
        <v/>
      </c>
      <c r="L22" s="273"/>
      <c r="M22" s="164"/>
      <c r="N22" s="164"/>
      <c r="O22" s="271" t="str">
        <f t="shared" si="5"/>
        <v/>
      </c>
      <c r="P22" s="271" t="str">
        <f t="shared" si="6"/>
        <v/>
      </c>
      <c r="Q22" s="273"/>
      <c r="R22" s="167"/>
      <c r="S22" s="166"/>
      <c r="T22" s="4"/>
    </row>
    <row r="23" spans="2:20" s="3" customFormat="1" ht="22.5">
      <c r="B23" s="81">
        <f t="shared" si="0"/>
        <v>9</v>
      </c>
      <c r="C23" s="196" t="s">
        <v>155</v>
      </c>
      <c r="D23" s="80" t="s">
        <v>19</v>
      </c>
      <c r="E23" s="271" t="str">
        <f t="shared" si="1"/>
        <v/>
      </c>
      <c r="F23" s="271" t="str">
        <f t="shared" si="2"/>
        <v/>
      </c>
      <c r="G23" s="273"/>
      <c r="H23" s="77"/>
      <c r="I23" s="165"/>
      <c r="J23" s="271" t="str">
        <f t="shared" si="3"/>
        <v/>
      </c>
      <c r="K23" s="271" t="str">
        <f t="shared" si="4"/>
        <v/>
      </c>
      <c r="L23" s="273"/>
      <c r="M23" s="164"/>
      <c r="N23" s="164"/>
      <c r="O23" s="271" t="str">
        <f t="shared" si="5"/>
        <v/>
      </c>
      <c r="P23" s="271" t="str">
        <f t="shared" si="6"/>
        <v/>
      </c>
      <c r="Q23" s="273"/>
      <c r="R23" s="167"/>
      <c r="S23" s="166"/>
      <c r="T23" s="4"/>
    </row>
    <row r="24" spans="2:20" s="3" customFormat="1" ht="22.5">
      <c r="B24" s="81">
        <f t="shared" si="0"/>
        <v>10</v>
      </c>
      <c r="C24" s="196" t="s">
        <v>155</v>
      </c>
      <c r="D24" s="174" t="s">
        <v>21</v>
      </c>
      <c r="E24" s="271" t="str">
        <f t="shared" si="1"/>
        <v/>
      </c>
      <c r="F24" s="271" t="str">
        <f t="shared" si="2"/>
        <v/>
      </c>
      <c r="G24" s="274"/>
      <c r="H24" s="77"/>
      <c r="I24" s="165"/>
      <c r="J24" s="271" t="str">
        <f t="shared" si="3"/>
        <v/>
      </c>
      <c r="K24" s="271" t="str">
        <f t="shared" si="4"/>
        <v/>
      </c>
      <c r="L24" s="273"/>
      <c r="M24" s="164"/>
      <c r="N24" s="164"/>
      <c r="O24" s="271" t="str">
        <f t="shared" si="5"/>
        <v/>
      </c>
      <c r="P24" s="271" t="str">
        <f t="shared" si="6"/>
        <v/>
      </c>
      <c r="Q24" s="273"/>
      <c r="R24" s="167"/>
      <c r="S24" s="166"/>
      <c r="T24" s="4"/>
    </row>
    <row r="25" spans="2:20" s="3" customFormat="1" ht="50.25" customHeight="1">
      <c r="B25" s="81">
        <f t="shared" si="0"/>
        <v>11</v>
      </c>
      <c r="C25" s="196" t="s">
        <v>155</v>
      </c>
      <c r="D25" s="80" t="s">
        <v>7</v>
      </c>
      <c r="E25" s="271" t="str">
        <f t="shared" si="1"/>
        <v/>
      </c>
      <c r="F25" s="271" t="str">
        <f t="shared" si="2"/>
        <v/>
      </c>
      <c r="G25" s="274"/>
      <c r="H25" s="77"/>
      <c r="I25" s="165"/>
      <c r="J25" s="271" t="str">
        <f t="shared" si="3"/>
        <v/>
      </c>
      <c r="K25" s="271" t="str">
        <f t="shared" si="4"/>
        <v/>
      </c>
      <c r="L25" s="273"/>
      <c r="M25" s="164"/>
      <c r="N25" s="164"/>
      <c r="O25" s="271" t="str">
        <f t="shared" si="5"/>
        <v/>
      </c>
      <c r="P25" s="271" t="str">
        <f t="shared" si="6"/>
        <v/>
      </c>
      <c r="Q25" s="273"/>
      <c r="R25" s="167"/>
      <c r="S25" s="166"/>
      <c r="T25" s="4"/>
    </row>
    <row r="26" spans="2:20" s="3" customFormat="1" ht="27.75" customHeight="1">
      <c r="B26" s="81">
        <f t="shared" si="0"/>
        <v>12</v>
      </c>
      <c r="C26" s="196" t="s">
        <v>155</v>
      </c>
      <c r="D26" s="80" t="s">
        <v>20</v>
      </c>
      <c r="E26" s="271" t="str">
        <f t="shared" si="1"/>
        <v/>
      </c>
      <c r="F26" s="271" t="str">
        <f t="shared" si="2"/>
        <v/>
      </c>
      <c r="G26" s="274"/>
      <c r="H26" s="77"/>
      <c r="I26" s="165"/>
      <c r="J26" s="271" t="str">
        <f t="shared" si="3"/>
        <v/>
      </c>
      <c r="K26" s="271" t="str">
        <f t="shared" si="4"/>
        <v/>
      </c>
      <c r="L26" s="273"/>
      <c r="M26" s="164"/>
      <c r="N26" s="164"/>
      <c r="O26" s="271" t="str">
        <f t="shared" si="5"/>
        <v/>
      </c>
      <c r="P26" s="271" t="str">
        <f t="shared" si="6"/>
        <v/>
      </c>
      <c r="Q26" s="273"/>
      <c r="R26" s="167"/>
      <c r="S26" s="166"/>
      <c r="T26" s="4"/>
    </row>
    <row r="27" spans="2:20" s="3" customFormat="1" ht="22.5">
      <c r="B27" s="81">
        <f t="shared" si="0"/>
        <v>13</v>
      </c>
      <c r="C27" s="196" t="s">
        <v>155</v>
      </c>
      <c r="D27" s="80" t="s">
        <v>8</v>
      </c>
      <c r="E27" s="271" t="str">
        <f t="shared" si="1"/>
        <v/>
      </c>
      <c r="F27" s="271" t="str">
        <f t="shared" si="2"/>
        <v/>
      </c>
      <c r="G27" s="274"/>
      <c r="H27" s="77"/>
      <c r="I27" s="165"/>
      <c r="J27" s="271" t="str">
        <f t="shared" si="3"/>
        <v/>
      </c>
      <c r="K27" s="271" t="str">
        <f t="shared" si="4"/>
        <v/>
      </c>
      <c r="L27" s="273"/>
      <c r="M27" s="164"/>
      <c r="N27" s="164"/>
      <c r="O27" s="271" t="str">
        <f t="shared" si="5"/>
        <v/>
      </c>
      <c r="P27" s="271" t="str">
        <f t="shared" si="6"/>
        <v/>
      </c>
      <c r="Q27" s="273"/>
      <c r="R27" s="167"/>
      <c r="S27" s="166"/>
      <c r="T27" s="4"/>
    </row>
    <row r="28" spans="2:20" s="3" customFormat="1" ht="22.5">
      <c r="B28" s="81">
        <f t="shared" si="0"/>
        <v>14</v>
      </c>
      <c r="C28" s="196" t="s">
        <v>155</v>
      </c>
      <c r="D28" s="80" t="s">
        <v>22</v>
      </c>
      <c r="E28" s="271" t="str">
        <f t="shared" si="1"/>
        <v/>
      </c>
      <c r="F28" s="271" t="str">
        <f t="shared" si="2"/>
        <v/>
      </c>
      <c r="G28" s="274"/>
      <c r="H28" s="77"/>
      <c r="I28" s="165"/>
      <c r="J28" s="271" t="str">
        <f t="shared" si="3"/>
        <v/>
      </c>
      <c r="K28" s="271" t="str">
        <f t="shared" si="4"/>
        <v/>
      </c>
      <c r="L28" s="273"/>
      <c r="M28" s="164"/>
      <c r="N28" s="164"/>
      <c r="O28" s="271" t="str">
        <f t="shared" si="5"/>
        <v/>
      </c>
      <c r="P28" s="271" t="str">
        <f t="shared" si="6"/>
        <v/>
      </c>
      <c r="Q28" s="273"/>
      <c r="R28" s="167"/>
      <c r="S28" s="166"/>
      <c r="T28" s="4"/>
    </row>
    <row r="29" spans="2:20" s="3" customFormat="1" ht="33.75">
      <c r="B29" s="81">
        <f t="shared" si="0"/>
        <v>15</v>
      </c>
      <c r="C29" s="196" t="s">
        <v>155</v>
      </c>
      <c r="D29" s="80" t="s">
        <v>119</v>
      </c>
      <c r="E29" s="271" t="str">
        <f t="shared" si="1"/>
        <v/>
      </c>
      <c r="F29" s="271" t="str">
        <f t="shared" si="2"/>
        <v/>
      </c>
      <c r="G29" s="274"/>
      <c r="H29" s="77"/>
      <c r="I29" s="165"/>
      <c r="J29" s="271" t="str">
        <f t="shared" si="3"/>
        <v/>
      </c>
      <c r="K29" s="271" t="str">
        <f t="shared" si="4"/>
        <v/>
      </c>
      <c r="L29" s="273"/>
      <c r="M29" s="164"/>
      <c r="N29" s="164"/>
      <c r="O29" s="271" t="str">
        <f t="shared" si="5"/>
        <v/>
      </c>
      <c r="P29" s="271" t="str">
        <f t="shared" si="6"/>
        <v/>
      </c>
      <c r="Q29" s="273"/>
      <c r="R29" s="167"/>
      <c r="S29" s="166"/>
      <c r="T29" s="4"/>
    </row>
    <row r="30" spans="2:20" s="3" customFormat="1" ht="22.5">
      <c r="B30" s="81">
        <f t="shared" si="0"/>
        <v>16</v>
      </c>
      <c r="C30" s="196" t="s">
        <v>155</v>
      </c>
      <c r="D30" s="80" t="s">
        <v>120</v>
      </c>
      <c r="E30" s="271" t="str">
        <f t="shared" si="1"/>
        <v/>
      </c>
      <c r="F30" s="271" t="str">
        <f t="shared" si="2"/>
        <v/>
      </c>
      <c r="G30" s="274"/>
      <c r="H30" s="77"/>
      <c r="I30" s="165"/>
      <c r="J30" s="271" t="str">
        <f t="shared" si="3"/>
        <v/>
      </c>
      <c r="K30" s="271" t="str">
        <f t="shared" si="4"/>
        <v/>
      </c>
      <c r="L30" s="273"/>
      <c r="M30" s="164"/>
      <c r="N30" s="164"/>
      <c r="O30" s="271" t="str">
        <f t="shared" si="5"/>
        <v/>
      </c>
      <c r="P30" s="271" t="str">
        <f t="shared" si="6"/>
        <v/>
      </c>
      <c r="Q30" s="273"/>
      <c r="R30" s="167"/>
      <c r="S30" s="166"/>
      <c r="T30" s="4"/>
    </row>
    <row r="31" spans="2:20" s="3" customFormat="1" ht="22.5">
      <c r="B31" s="81">
        <f t="shared" si="0"/>
        <v>17</v>
      </c>
      <c r="C31" s="196" t="s">
        <v>155</v>
      </c>
      <c r="D31" s="80" t="s">
        <v>121</v>
      </c>
      <c r="E31" s="271" t="str">
        <f t="shared" si="1"/>
        <v/>
      </c>
      <c r="F31" s="271" t="str">
        <f t="shared" si="2"/>
        <v/>
      </c>
      <c r="G31" s="274"/>
      <c r="H31" s="77"/>
      <c r="I31" s="165"/>
      <c r="J31" s="271" t="str">
        <f t="shared" si="3"/>
        <v/>
      </c>
      <c r="K31" s="271" t="str">
        <f t="shared" si="4"/>
        <v/>
      </c>
      <c r="L31" s="273"/>
      <c r="M31" s="164"/>
      <c r="N31" s="164"/>
      <c r="O31" s="271" t="str">
        <f t="shared" si="5"/>
        <v/>
      </c>
      <c r="P31" s="271" t="str">
        <f t="shared" si="6"/>
        <v/>
      </c>
      <c r="Q31" s="273"/>
      <c r="R31" s="167"/>
      <c r="S31" s="166"/>
      <c r="T31" s="4"/>
    </row>
    <row r="32" spans="2:20" s="3" customFormat="1" ht="27" customHeight="1">
      <c r="B32" s="81">
        <f t="shared" si="0"/>
        <v>18</v>
      </c>
      <c r="C32" s="196" t="s">
        <v>155</v>
      </c>
      <c r="D32" s="80" t="s">
        <v>122</v>
      </c>
      <c r="E32" s="271" t="str">
        <f t="shared" si="1"/>
        <v/>
      </c>
      <c r="F32" s="271" t="str">
        <f t="shared" si="2"/>
        <v/>
      </c>
      <c r="G32" s="274"/>
      <c r="H32" s="77"/>
      <c r="I32" s="165"/>
      <c r="J32" s="271" t="str">
        <f t="shared" si="3"/>
        <v/>
      </c>
      <c r="K32" s="271" t="str">
        <f t="shared" si="4"/>
        <v/>
      </c>
      <c r="L32" s="273"/>
      <c r="M32" s="164"/>
      <c r="N32" s="164"/>
      <c r="O32" s="271" t="str">
        <f t="shared" si="5"/>
        <v/>
      </c>
      <c r="P32" s="271" t="str">
        <f t="shared" si="6"/>
        <v/>
      </c>
      <c r="Q32" s="273"/>
      <c r="R32" s="167"/>
      <c r="S32" s="166"/>
      <c r="T32" s="4"/>
    </row>
    <row r="33" spans="2:20" s="3" customFormat="1" ht="22.5">
      <c r="B33" s="81">
        <f t="shared" si="0"/>
        <v>19</v>
      </c>
      <c r="C33" s="196" t="s">
        <v>155</v>
      </c>
      <c r="D33" s="80" t="s">
        <v>123</v>
      </c>
      <c r="E33" s="271" t="str">
        <f t="shared" si="1"/>
        <v/>
      </c>
      <c r="F33" s="271" t="str">
        <f t="shared" si="2"/>
        <v/>
      </c>
      <c r="G33" s="274"/>
      <c r="H33" s="77"/>
      <c r="I33" s="165"/>
      <c r="J33" s="271" t="str">
        <f t="shared" si="3"/>
        <v/>
      </c>
      <c r="K33" s="271" t="str">
        <f t="shared" si="4"/>
        <v/>
      </c>
      <c r="L33" s="273"/>
      <c r="M33" s="164"/>
      <c r="N33" s="164"/>
      <c r="O33" s="271" t="str">
        <f t="shared" si="5"/>
        <v/>
      </c>
      <c r="P33" s="271" t="str">
        <f t="shared" si="6"/>
        <v/>
      </c>
      <c r="Q33" s="273"/>
      <c r="R33" s="167"/>
      <c r="S33" s="166"/>
      <c r="T33" s="4"/>
    </row>
    <row r="34" spans="2:20" s="3" customFormat="1" ht="22.5">
      <c r="B34" s="81">
        <f t="shared" si="0"/>
        <v>20</v>
      </c>
      <c r="C34" s="196" t="s">
        <v>155</v>
      </c>
      <c r="D34" s="80" t="s">
        <v>124</v>
      </c>
      <c r="E34" s="271" t="str">
        <f t="shared" si="1"/>
        <v/>
      </c>
      <c r="F34" s="271" t="str">
        <f t="shared" si="2"/>
        <v/>
      </c>
      <c r="G34" s="274"/>
      <c r="H34" s="77"/>
      <c r="I34" s="165"/>
      <c r="J34" s="271" t="str">
        <f t="shared" si="3"/>
        <v/>
      </c>
      <c r="K34" s="271" t="str">
        <f t="shared" si="4"/>
        <v/>
      </c>
      <c r="L34" s="273"/>
      <c r="M34" s="164"/>
      <c r="N34" s="164"/>
      <c r="O34" s="271" t="str">
        <f t="shared" si="5"/>
        <v/>
      </c>
      <c r="P34" s="271" t="str">
        <f t="shared" si="6"/>
        <v/>
      </c>
      <c r="Q34" s="273"/>
      <c r="R34" s="167"/>
      <c r="S34" s="166"/>
      <c r="T34" s="4"/>
    </row>
    <row r="35" spans="2:20" s="3" customFormat="1" ht="22.5">
      <c r="B35" s="81">
        <f t="shared" si="0"/>
        <v>21</v>
      </c>
      <c r="C35" s="196" t="s">
        <v>155</v>
      </c>
      <c r="D35" s="80" t="s">
        <v>125</v>
      </c>
      <c r="E35" s="271" t="str">
        <f t="shared" si="1"/>
        <v/>
      </c>
      <c r="F35" s="271" t="str">
        <f t="shared" si="2"/>
        <v/>
      </c>
      <c r="G35" s="274"/>
      <c r="H35" s="77"/>
      <c r="I35" s="165"/>
      <c r="J35" s="271" t="str">
        <f t="shared" si="3"/>
        <v/>
      </c>
      <c r="K35" s="271" t="str">
        <f t="shared" si="4"/>
        <v/>
      </c>
      <c r="L35" s="273"/>
      <c r="M35" s="164"/>
      <c r="N35" s="164"/>
      <c r="O35" s="271" t="str">
        <f t="shared" si="5"/>
        <v/>
      </c>
      <c r="P35" s="271" t="str">
        <f t="shared" si="6"/>
        <v/>
      </c>
      <c r="Q35" s="273"/>
      <c r="R35" s="167"/>
      <c r="S35" s="166"/>
      <c r="T35" s="4"/>
    </row>
    <row r="36" spans="2:20" s="3" customFormat="1" ht="22.5">
      <c r="B36" s="81">
        <f t="shared" si="0"/>
        <v>22</v>
      </c>
      <c r="C36" s="196" t="s">
        <v>155</v>
      </c>
      <c r="D36" s="80" t="s">
        <v>127</v>
      </c>
      <c r="E36" s="271" t="str">
        <f t="shared" si="1"/>
        <v/>
      </c>
      <c r="F36" s="271" t="str">
        <f t="shared" si="2"/>
        <v/>
      </c>
      <c r="G36" s="274"/>
      <c r="H36" s="77"/>
      <c r="I36" s="165"/>
      <c r="J36" s="271" t="str">
        <f t="shared" si="3"/>
        <v/>
      </c>
      <c r="K36" s="271" t="str">
        <f t="shared" si="4"/>
        <v/>
      </c>
      <c r="L36" s="273"/>
      <c r="M36" s="164"/>
      <c r="N36" s="164"/>
      <c r="O36" s="271" t="str">
        <f t="shared" si="5"/>
        <v/>
      </c>
      <c r="P36" s="271" t="str">
        <f t="shared" si="6"/>
        <v/>
      </c>
      <c r="Q36" s="273"/>
      <c r="R36" s="167"/>
      <c r="S36" s="166"/>
      <c r="T36" s="4"/>
    </row>
    <row r="37" spans="2:20" s="3" customFormat="1" ht="33.75">
      <c r="B37" s="81">
        <f t="shared" si="0"/>
        <v>23</v>
      </c>
      <c r="C37" s="196" t="s">
        <v>155</v>
      </c>
      <c r="D37" s="80" t="s">
        <v>128</v>
      </c>
      <c r="E37" s="271" t="str">
        <f t="shared" si="1"/>
        <v/>
      </c>
      <c r="F37" s="271" t="str">
        <f t="shared" si="2"/>
        <v/>
      </c>
      <c r="G37" s="274"/>
      <c r="H37" s="77"/>
      <c r="I37" s="165"/>
      <c r="J37" s="271" t="str">
        <f t="shared" si="3"/>
        <v/>
      </c>
      <c r="K37" s="271" t="str">
        <f t="shared" si="4"/>
        <v/>
      </c>
      <c r="L37" s="273"/>
      <c r="M37" s="164"/>
      <c r="N37" s="164"/>
      <c r="O37" s="271" t="str">
        <f t="shared" si="5"/>
        <v/>
      </c>
      <c r="P37" s="271" t="str">
        <f t="shared" si="6"/>
        <v/>
      </c>
      <c r="Q37" s="273"/>
      <c r="R37" s="167"/>
      <c r="S37" s="166"/>
      <c r="T37" s="4"/>
    </row>
    <row r="38" spans="2:20" s="3" customFormat="1" ht="30" customHeight="1">
      <c r="B38" s="81">
        <f t="shared" si="0"/>
        <v>24</v>
      </c>
      <c r="C38" s="196" t="s">
        <v>155</v>
      </c>
      <c r="D38" s="80" t="s">
        <v>129</v>
      </c>
      <c r="E38" s="271" t="str">
        <f t="shared" si="1"/>
        <v/>
      </c>
      <c r="F38" s="271" t="str">
        <f t="shared" si="2"/>
        <v/>
      </c>
      <c r="G38" s="274"/>
      <c r="H38" s="77"/>
      <c r="I38" s="165"/>
      <c r="J38" s="271" t="str">
        <f t="shared" si="3"/>
        <v/>
      </c>
      <c r="K38" s="271" t="str">
        <f t="shared" si="4"/>
        <v/>
      </c>
      <c r="L38" s="273"/>
      <c r="M38" s="164"/>
      <c r="N38" s="164"/>
      <c r="O38" s="271" t="str">
        <f t="shared" si="5"/>
        <v/>
      </c>
      <c r="P38" s="271" t="str">
        <f t="shared" si="6"/>
        <v/>
      </c>
      <c r="Q38" s="273"/>
      <c r="R38" s="167"/>
      <c r="S38" s="166"/>
      <c r="T38" s="4"/>
    </row>
    <row r="39" spans="2:20" s="3" customFormat="1" ht="22.5">
      <c r="B39" s="81">
        <f t="shared" si="0"/>
        <v>25</v>
      </c>
      <c r="C39" s="196" t="s">
        <v>155</v>
      </c>
      <c r="D39" s="80" t="s">
        <v>130</v>
      </c>
      <c r="E39" s="271" t="str">
        <f t="shared" si="1"/>
        <v/>
      </c>
      <c r="F39" s="271" t="str">
        <f t="shared" si="2"/>
        <v/>
      </c>
      <c r="G39" s="274"/>
      <c r="H39" s="77"/>
      <c r="I39" s="165"/>
      <c r="J39" s="271" t="str">
        <f t="shared" si="3"/>
        <v/>
      </c>
      <c r="K39" s="271" t="str">
        <f t="shared" si="4"/>
        <v/>
      </c>
      <c r="L39" s="273"/>
      <c r="M39" s="164"/>
      <c r="N39" s="164"/>
      <c r="O39" s="271" t="str">
        <f t="shared" si="5"/>
        <v/>
      </c>
      <c r="P39" s="271" t="str">
        <f t="shared" si="6"/>
        <v/>
      </c>
      <c r="Q39" s="273"/>
      <c r="R39" s="167"/>
      <c r="S39" s="166"/>
      <c r="T39" s="4"/>
    </row>
    <row r="40" spans="2:20" s="3" customFormat="1" ht="22.5">
      <c r="B40" s="81">
        <f t="shared" si="0"/>
        <v>26</v>
      </c>
      <c r="C40" s="196" t="s">
        <v>155</v>
      </c>
      <c r="D40" s="80" t="s">
        <v>131</v>
      </c>
      <c r="E40" s="271" t="str">
        <f t="shared" si="1"/>
        <v/>
      </c>
      <c r="F40" s="271" t="str">
        <f t="shared" si="2"/>
        <v/>
      </c>
      <c r="G40" s="274"/>
      <c r="H40" s="77"/>
      <c r="I40" s="165"/>
      <c r="J40" s="271" t="str">
        <f t="shared" si="3"/>
        <v/>
      </c>
      <c r="K40" s="271" t="str">
        <f t="shared" si="4"/>
        <v/>
      </c>
      <c r="L40" s="273"/>
      <c r="M40" s="164"/>
      <c r="N40" s="164"/>
      <c r="O40" s="271" t="str">
        <f t="shared" si="5"/>
        <v/>
      </c>
      <c r="P40" s="271" t="str">
        <f t="shared" si="6"/>
        <v/>
      </c>
      <c r="Q40" s="273"/>
      <c r="R40" s="167"/>
      <c r="S40" s="166"/>
      <c r="T40" s="4"/>
    </row>
    <row r="41" spans="2:20" s="3" customFormat="1" ht="33.75">
      <c r="B41" s="81">
        <f t="shared" si="0"/>
        <v>27</v>
      </c>
      <c r="C41" s="196" t="s">
        <v>155</v>
      </c>
      <c r="D41" s="80" t="s">
        <v>132</v>
      </c>
      <c r="E41" s="271" t="str">
        <f t="shared" si="1"/>
        <v/>
      </c>
      <c r="F41" s="271" t="str">
        <f t="shared" si="2"/>
        <v/>
      </c>
      <c r="G41" s="274"/>
      <c r="H41" s="77"/>
      <c r="I41" s="165"/>
      <c r="J41" s="271" t="str">
        <f t="shared" si="3"/>
        <v/>
      </c>
      <c r="K41" s="271" t="str">
        <f t="shared" si="4"/>
        <v/>
      </c>
      <c r="L41" s="273"/>
      <c r="M41" s="164"/>
      <c r="N41" s="164"/>
      <c r="O41" s="271" t="str">
        <f t="shared" si="5"/>
        <v/>
      </c>
      <c r="P41" s="271" t="str">
        <f t="shared" si="6"/>
        <v/>
      </c>
      <c r="Q41" s="273"/>
      <c r="R41" s="167"/>
      <c r="S41" s="166"/>
      <c r="T41" s="4"/>
    </row>
    <row r="42" spans="2:20" s="3" customFormat="1" ht="33.75">
      <c r="B42" s="81">
        <f t="shared" si="0"/>
        <v>28</v>
      </c>
      <c r="C42" s="196" t="s">
        <v>155</v>
      </c>
      <c r="D42" s="80" t="s">
        <v>9</v>
      </c>
      <c r="E42" s="271" t="str">
        <f t="shared" si="1"/>
        <v/>
      </c>
      <c r="F42" s="271" t="str">
        <f t="shared" si="2"/>
        <v/>
      </c>
      <c r="G42" s="274"/>
      <c r="H42" s="77"/>
      <c r="I42" s="165"/>
      <c r="J42" s="271" t="str">
        <f t="shared" si="3"/>
        <v/>
      </c>
      <c r="K42" s="271" t="str">
        <f t="shared" si="4"/>
        <v/>
      </c>
      <c r="L42" s="273"/>
      <c r="M42" s="164"/>
      <c r="N42" s="164"/>
      <c r="O42" s="271" t="str">
        <f t="shared" si="5"/>
        <v/>
      </c>
      <c r="P42" s="271" t="str">
        <f t="shared" si="6"/>
        <v/>
      </c>
      <c r="Q42" s="273"/>
      <c r="R42" s="167"/>
      <c r="S42" s="166"/>
      <c r="T42" s="4"/>
    </row>
    <row r="43" spans="2:20" s="3" customFormat="1" ht="45.75" thickBot="1">
      <c r="B43" s="81">
        <f t="shared" si="0"/>
        <v>29</v>
      </c>
      <c r="C43" s="196" t="s">
        <v>155</v>
      </c>
      <c r="D43" s="82" t="s">
        <v>10</v>
      </c>
      <c r="E43" s="271" t="str">
        <f t="shared" si="1"/>
        <v/>
      </c>
      <c r="F43" s="271" t="str">
        <f t="shared" si="2"/>
        <v/>
      </c>
      <c r="G43" s="275"/>
      <c r="H43" s="83"/>
      <c r="I43" s="168"/>
      <c r="J43" s="271" t="str">
        <f t="shared" si="3"/>
        <v/>
      </c>
      <c r="K43" s="271" t="str">
        <f t="shared" si="4"/>
        <v/>
      </c>
      <c r="L43" s="277"/>
      <c r="M43" s="170"/>
      <c r="N43" s="170"/>
      <c r="O43" s="271" t="str">
        <f t="shared" si="5"/>
        <v/>
      </c>
      <c r="P43" s="271" t="str">
        <f t="shared" si="6"/>
        <v/>
      </c>
      <c r="Q43" s="277"/>
      <c r="R43" s="171"/>
      <c r="S43" s="169"/>
      <c r="T43" s="4"/>
    </row>
    <row r="44" spans="2:20" s="3" customFormat="1" ht="55.5" customHeight="1" thickBot="1">
      <c r="B44" s="198"/>
      <c r="C44" s="499" t="s">
        <v>183</v>
      </c>
      <c r="D44" s="499"/>
      <c r="E44" s="499"/>
      <c r="F44" s="499"/>
      <c r="G44" s="499"/>
      <c r="H44" s="499"/>
      <c r="I44" s="499"/>
      <c r="J44" s="283"/>
      <c r="K44" s="283"/>
      <c r="L44" s="199"/>
      <c r="M44" s="199"/>
      <c r="N44" s="199"/>
      <c r="O44" s="283"/>
      <c r="P44" s="283"/>
      <c r="Q44" s="199"/>
      <c r="R44" s="199"/>
      <c r="S44" s="200"/>
      <c r="T44" s="4"/>
    </row>
    <row r="45" spans="2:20" s="3" customFormat="1" ht="33.75">
      <c r="B45" s="84">
        <v>1</v>
      </c>
      <c r="C45" s="196" t="s">
        <v>156</v>
      </c>
      <c r="D45" s="72" t="s">
        <v>87</v>
      </c>
      <c r="E45" s="271" t="str">
        <f>IF(((C45="Auditoría de Gestión de la Configuración")*AND(G45="No")),"No","")</f>
        <v/>
      </c>
      <c r="F45" s="271" t="str">
        <f>IF(((C45="Auditoría de Gestión de la Configuración")*AND(G45="Si")),"Si","")</f>
        <v>Si</v>
      </c>
      <c r="G45" s="272" t="s">
        <v>151</v>
      </c>
      <c r="H45" s="78"/>
      <c r="I45" s="78"/>
      <c r="J45" s="271" t="str">
        <f>IF(((C45="Auditoría de Gestión de la Configuración")*AND(L45="No")),"No","")</f>
        <v/>
      </c>
      <c r="K45" s="271" t="str">
        <f>IF(((C45="Auditoría de Gestión de la Configuración")*AND(L45="Si")),"Si","")</f>
        <v>Si</v>
      </c>
      <c r="L45" s="272" t="s">
        <v>151</v>
      </c>
      <c r="M45" s="163"/>
      <c r="N45" s="163"/>
      <c r="O45" s="271" t="str">
        <f>IF(((C45="Auditoría de Gestión de la Configuración")*AND(Q45="No")),"No","")</f>
        <v/>
      </c>
      <c r="P45" s="271" t="str">
        <f>IF(((C45="Auditoría de Gestión de la Configuración")*AND(Q45="Si")),"Si","")</f>
        <v>Si</v>
      </c>
      <c r="Q45" s="272" t="s">
        <v>151</v>
      </c>
      <c r="R45" s="163"/>
      <c r="S45" s="163"/>
      <c r="T45" s="4"/>
    </row>
    <row r="46" spans="2:20" s="3" customFormat="1" ht="33.75">
      <c r="B46" s="84">
        <f>B45+1</f>
        <v>2</v>
      </c>
      <c r="C46" s="196" t="s">
        <v>156</v>
      </c>
      <c r="D46" s="72" t="s">
        <v>92</v>
      </c>
      <c r="E46" s="271" t="str">
        <f>IF(((C46="Auditoría de Gestión de la Configuración")*AND(G46="No")),"No","")</f>
        <v/>
      </c>
      <c r="F46" s="271" t="str">
        <f>IF(((C46="Auditoría de Gestión de la Configuración")*AND(G46="Si")),"Si","")</f>
        <v>Si</v>
      </c>
      <c r="G46" s="273" t="s">
        <v>151</v>
      </c>
      <c r="H46" s="78"/>
      <c r="I46" s="78"/>
      <c r="J46" s="271" t="str">
        <f>IF(((C46="Auditoría de Gestión de la Configuración")*AND(L46="No")),"No","")</f>
        <v/>
      </c>
      <c r="K46" s="271" t="str">
        <f>IF(((C46="Auditoría de Gestión de la Configuración")*AND(L46="Si")),"Si","")</f>
        <v>Si</v>
      </c>
      <c r="L46" s="273" t="s">
        <v>151</v>
      </c>
      <c r="M46" s="163"/>
      <c r="N46" s="163"/>
      <c r="O46" s="271" t="str">
        <f>IF(((C46="Auditoría de Gestión de la Configuración")*AND(Q46="No")),"No","")</f>
        <v/>
      </c>
      <c r="P46" s="271" t="str">
        <f>IF(((C46="Auditoría de Gestión de la Configuración")*AND(Q46="Si")),"Si","")</f>
        <v>Si</v>
      </c>
      <c r="Q46" s="273" t="s">
        <v>151</v>
      </c>
      <c r="R46" s="164"/>
      <c r="S46" s="164"/>
      <c r="T46" s="4"/>
    </row>
    <row r="47" spans="2:20" s="3" customFormat="1" ht="33.75">
      <c r="B47" s="84">
        <f t="shared" ref="B47:B78" si="7">B46+1</f>
        <v>3</v>
      </c>
      <c r="C47" s="196" t="s">
        <v>155</v>
      </c>
      <c r="D47" s="80" t="s">
        <v>11</v>
      </c>
      <c r="E47" s="271" t="str">
        <f>IF(((C47="Auditoría de Calidad")*AND(G47="No")),"No","")</f>
        <v/>
      </c>
      <c r="F47" s="271" t="str">
        <f>IF(((C47="Auditoría de Calidad")*AND(G47="Si")),"Si","")</f>
        <v/>
      </c>
      <c r="G47" s="276"/>
      <c r="H47" s="77"/>
      <c r="I47" s="165"/>
      <c r="J47" s="271" t="str">
        <f>IF(((C47="Auditoría de Calidad")*AND(L47="No")),"No","")</f>
        <v/>
      </c>
      <c r="K47" s="271" t="str">
        <f>IF(((C47="Auditoría de Calidad")*AND(L47="Si")),"Si","")</f>
        <v/>
      </c>
      <c r="L47" s="273"/>
      <c r="M47" s="164"/>
      <c r="N47" s="164"/>
      <c r="O47" s="271" t="str">
        <f>IF(((C47="Auditoría de Calidad")*AND(Q47="No")),"No","")</f>
        <v/>
      </c>
      <c r="P47" s="271" t="str">
        <f>IF(((C47="Auditoría de Calidad")*AND(Q47="Si")),"Si","")</f>
        <v/>
      </c>
      <c r="Q47" s="273"/>
      <c r="R47" s="167"/>
      <c r="S47" s="166"/>
      <c r="T47" s="4"/>
    </row>
    <row r="48" spans="2:20" s="3" customFormat="1" ht="33.75">
      <c r="B48" s="84">
        <f t="shared" si="7"/>
        <v>4</v>
      </c>
      <c r="C48" s="196" t="s">
        <v>155</v>
      </c>
      <c r="D48" s="80" t="s">
        <v>12</v>
      </c>
      <c r="E48" s="271" t="str">
        <f t="shared" ref="E48:E78" si="8">IF(((C48="Auditoría de Calidad")*AND(G48="No")),"No","")</f>
        <v/>
      </c>
      <c r="F48" s="271" t="str">
        <f t="shared" ref="F48:F78" si="9">IF(((C48="Auditoría de Calidad")*AND(G48="Si")),"Si","")</f>
        <v/>
      </c>
      <c r="G48" s="276"/>
      <c r="H48" s="77"/>
      <c r="I48" s="165"/>
      <c r="J48" s="271" t="str">
        <f t="shared" ref="J48:J78" si="10">IF(((C48="Auditoría de Calidad")*AND(L48="No")),"No","")</f>
        <v/>
      </c>
      <c r="K48" s="271" t="str">
        <f t="shared" ref="K48:K78" si="11">IF(((C48="Auditoría de Calidad")*AND(L48="Si")),"Si","")</f>
        <v/>
      </c>
      <c r="L48" s="273"/>
      <c r="M48" s="164"/>
      <c r="N48" s="164"/>
      <c r="O48" s="271" t="str">
        <f t="shared" ref="O48:O78" si="12">IF(((C48="Auditoría de Calidad")*AND(Q48="No")),"No","")</f>
        <v/>
      </c>
      <c r="P48" s="271" t="str">
        <f t="shared" ref="P48:P78" si="13">IF(((C48="Auditoría de Calidad")*AND(Q48="Si")),"Si","")</f>
        <v/>
      </c>
      <c r="Q48" s="273"/>
      <c r="R48" s="167"/>
      <c r="S48" s="166"/>
      <c r="T48" s="4"/>
    </row>
    <row r="49" spans="2:20" s="3" customFormat="1" ht="33.75">
      <c r="B49" s="84">
        <f t="shared" si="7"/>
        <v>5</v>
      </c>
      <c r="C49" s="196" t="s">
        <v>155</v>
      </c>
      <c r="D49" s="80" t="s">
        <v>13</v>
      </c>
      <c r="E49" s="271" t="str">
        <f t="shared" si="8"/>
        <v/>
      </c>
      <c r="F49" s="271" t="str">
        <f t="shared" si="9"/>
        <v/>
      </c>
      <c r="G49" s="276"/>
      <c r="H49" s="77"/>
      <c r="I49" s="165"/>
      <c r="J49" s="271" t="str">
        <f t="shared" si="10"/>
        <v/>
      </c>
      <c r="K49" s="271" t="str">
        <f t="shared" si="11"/>
        <v/>
      </c>
      <c r="L49" s="273"/>
      <c r="M49" s="164"/>
      <c r="N49" s="164"/>
      <c r="O49" s="271" t="str">
        <f t="shared" si="12"/>
        <v/>
      </c>
      <c r="P49" s="271" t="str">
        <f t="shared" si="13"/>
        <v/>
      </c>
      <c r="Q49" s="273"/>
      <c r="R49" s="167"/>
      <c r="S49" s="166"/>
      <c r="T49" s="4"/>
    </row>
    <row r="50" spans="2:20" s="3" customFormat="1" ht="33.75">
      <c r="B50" s="84">
        <f t="shared" si="7"/>
        <v>6</v>
      </c>
      <c r="C50" s="196" t="s">
        <v>155</v>
      </c>
      <c r="D50" s="80" t="s">
        <v>14</v>
      </c>
      <c r="E50" s="271" t="str">
        <f t="shared" si="8"/>
        <v/>
      </c>
      <c r="F50" s="271" t="str">
        <f t="shared" si="9"/>
        <v/>
      </c>
      <c r="G50" s="276"/>
      <c r="H50" s="77"/>
      <c r="I50" s="165"/>
      <c r="J50" s="271" t="str">
        <f t="shared" si="10"/>
        <v/>
      </c>
      <c r="K50" s="271" t="str">
        <f t="shared" si="11"/>
        <v/>
      </c>
      <c r="L50" s="273"/>
      <c r="M50" s="164"/>
      <c r="N50" s="164"/>
      <c r="O50" s="271" t="str">
        <f t="shared" si="12"/>
        <v/>
      </c>
      <c r="P50" s="271" t="str">
        <f t="shared" si="13"/>
        <v/>
      </c>
      <c r="Q50" s="273"/>
      <c r="R50" s="167"/>
      <c r="S50" s="166"/>
      <c r="T50" s="4"/>
    </row>
    <row r="51" spans="2:20" s="3" customFormat="1" ht="36.75" customHeight="1">
      <c r="B51" s="84">
        <f t="shared" si="7"/>
        <v>7</v>
      </c>
      <c r="C51" s="196" t="s">
        <v>155</v>
      </c>
      <c r="D51" s="80" t="s">
        <v>187</v>
      </c>
      <c r="E51" s="271" t="str">
        <f t="shared" si="8"/>
        <v/>
      </c>
      <c r="F51" s="271" t="str">
        <f t="shared" si="9"/>
        <v/>
      </c>
      <c r="G51" s="276"/>
      <c r="H51" s="77"/>
      <c r="I51" s="165"/>
      <c r="J51" s="271" t="str">
        <f t="shared" si="10"/>
        <v/>
      </c>
      <c r="K51" s="271" t="str">
        <f t="shared" si="11"/>
        <v/>
      </c>
      <c r="L51" s="273"/>
      <c r="M51" s="164"/>
      <c r="N51" s="164"/>
      <c r="O51" s="271" t="str">
        <f t="shared" si="12"/>
        <v/>
      </c>
      <c r="P51" s="271" t="str">
        <f t="shared" si="13"/>
        <v/>
      </c>
      <c r="Q51" s="273"/>
      <c r="R51" s="167"/>
      <c r="S51" s="166"/>
      <c r="T51" s="4"/>
    </row>
    <row r="52" spans="2:20" s="3" customFormat="1" ht="36" customHeight="1">
      <c r="B52" s="84">
        <f t="shared" si="7"/>
        <v>8</v>
      </c>
      <c r="C52" s="196" t="s">
        <v>155</v>
      </c>
      <c r="D52" s="80" t="s">
        <v>188</v>
      </c>
      <c r="E52" s="271" t="str">
        <f t="shared" si="8"/>
        <v/>
      </c>
      <c r="F52" s="271" t="str">
        <f t="shared" si="9"/>
        <v/>
      </c>
      <c r="G52" s="276"/>
      <c r="H52" s="77"/>
      <c r="I52" s="165"/>
      <c r="J52" s="271" t="str">
        <f t="shared" si="10"/>
        <v/>
      </c>
      <c r="K52" s="271" t="str">
        <f t="shared" si="11"/>
        <v/>
      </c>
      <c r="L52" s="273"/>
      <c r="M52" s="164"/>
      <c r="N52" s="164"/>
      <c r="O52" s="271" t="str">
        <f t="shared" si="12"/>
        <v/>
      </c>
      <c r="P52" s="271" t="str">
        <f t="shared" si="13"/>
        <v/>
      </c>
      <c r="Q52" s="273"/>
      <c r="R52" s="167"/>
      <c r="S52" s="166"/>
      <c r="T52" s="4"/>
    </row>
    <row r="53" spans="2:20" s="3" customFormat="1" ht="33.75">
      <c r="B53" s="84">
        <f t="shared" si="7"/>
        <v>9</v>
      </c>
      <c r="C53" s="196" t="s">
        <v>155</v>
      </c>
      <c r="D53" s="80" t="s">
        <v>192</v>
      </c>
      <c r="E53" s="271" t="str">
        <f t="shared" si="8"/>
        <v/>
      </c>
      <c r="F53" s="271" t="str">
        <f t="shared" si="9"/>
        <v/>
      </c>
      <c r="G53" s="276"/>
      <c r="H53" s="77"/>
      <c r="I53" s="165"/>
      <c r="J53" s="271" t="str">
        <f t="shared" si="10"/>
        <v/>
      </c>
      <c r="K53" s="271" t="str">
        <f t="shared" si="11"/>
        <v/>
      </c>
      <c r="L53" s="273"/>
      <c r="M53" s="164"/>
      <c r="N53" s="164"/>
      <c r="O53" s="271" t="str">
        <f t="shared" si="12"/>
        <v/>
      </c>
      <c r="P53" s="271" t="str">
        <f t="shared" si="13"/>
        <v/>
      </c>
      <c r="Q53" s="273"/>
      <c r="R53" s="167"/>
      <c r="S53" s="166"/>
      <c r="T53" s="4"/>
    </row>
    <row r="54" spans="2:20" s="3" customFormat="1" ht="22.5">
      <c r="B54" s="84">
        <f t="shared" si="7"/>
        <v>10</v>
      </c>
      <c r="C54" s="196" t="s">
        <v>155</v>
      </c>
      <c r="D54" s="80" t="s">
        <v>15</v>
      </c>
      <c r="E54" s="271" t="str">
        <f t="shared" si="8"/>
        <v/>
      </c>
      <c r="F54" s="271" t="str">
        <f t="shared" si="9"/>
        <v/>
      </c>
      <c r="G54" s="276"/>
      <c r="H54" s="77"/>
      <c r="I54" s="165"/>
      <c r="J54" s="271" t="str">
        <f t="shared" si="10"/>
        <v/>
      </c>
      <c r="K54" s="271" t="str">
        <f t="shared" si="11"/>
        <v/>
      </c>
      <c r="L54" s="273"/>
      <c r="M54" s="164"/>
      <c r="N54" s="164"/>
      <c r="O54" s="271" t="str">
        <f t="shared" si="12"/>
        <v/>
      </c>
      <c r="P54" s="271" t="str">
        <f t="shared" si="13"/>
        <v/>
      </c>
      <c r="Q54" s="273"/>
      <c r="R54" s="167"/>
      <c r="S54" s="166"/>
      <c r="T54" s="4"/>
    </row>
    <row r="55" spans="2:20" s="3" customFormat="1" ht="33.75">
      <c r="B55" s="84">
        <f t="shared" si="7"/>
        <v>11</v>
      </c>
      <c r="C55" s="196" t="s">
        <v>155</v>
      </c>
      <c r="D55" s="80" t="s">
        <v>193</v>
      </c>
      <c r="E55" s="271" t="str">
        <f t="shared" si="8"/>
        <v/>
      </c>
      <c r="F55" s="271" t="str">
        <f t="shared" si="9"/>
        <v/>
      </c>
      <c r="G55" s="276"/>
      <c r="H55" s="77"/>
      <c r="I55" s="165"/>
      <c r="J55" s="271" t="str">
        <f t="shared" si="10"/>
        <v/>
      </c>
      <c r="K55" s="271" t="str">
        <f t="shared" si="11"/>
        <v/>
      </c>
      <c r="L55" s="273"/>
      <c r="M55" s="164"/>
      <c r="N55" s="164"/>
      <c r="O55" s="271" t="str">
        <f t="shared" si="12"/>
        <v/>
      </c>
      <c r="P55" s="271" t="str">
        <f t="shared" si="13"/>
        <v/>
      </c>
      <c r="Q55" s="273"/>
      <c r="R55" s="167"/>
      <c r="S55" s="166"/>
      <c r="T55" s="4"/>
    </row>
    <row r="56" spans="2:20" s="3" customFormat="1" ht="22.5">
      <c r="B56" s="84">
        <f t="shared" si="7"/>
        <v>12</v>
      </c>
      <c r="C56" s="196" t="s">
        <v>155</v>
      </c>
      <c r="D56" s="80" t="s">
        <v>194</v>
      </c>
      <c r="E56" s="271" t="str">
        <f t="shared" si="8"/>
        <v/>
      </c>
      <c r="F56" s="271" t="str">
        <f t="shared" si="9"/>
        <v/>
      </c>
      <c r="G56" s="276"/>
      <c r="H56" s="77"/>
      <c r="I56" s="165"/>
      <c r="J56" s="271" t="str">
        <f t="shared" si="10"/>
        <v/>
      </c>
      <c r="K56" s="271" t="str">
        <f t="shared" si="11"/>
        <v/>
      </c>
      <c r="L56" s="273"/>
      <c r="M56" s="164"/>
      <c r="N56" s="164"/>
      <c r="O56" s="271" t="str">
        <f t="shared" si="12"/>
        <v/>
      </c>
      <c r="P56" s="271" t="str">
        <f t="shared" si="13"/>
        <v/>
      </c>
      <c r="Q56" s="273"/>
      <c r="R56" s="167"/>
      <c r="S56" s="166"/>
      <c r="T56" s="4"/>
    </row>
    <row r="57" spans="2:20" s="3" customFormat="1" ht="22.5">
      <c r="B57" s="84">
        <f t="shared" si="7"/>
        <v>13</v>
      </c>
      <c r="C57" s="196" t="s">
        <v>155</v>
      </c>
      <c r="D57" s="80" t="s">
        <v>195</v>
      </c>
      <c r="E57" s="271" t="str">
        <f t="shared" si="8"/>
        <v/>
      </c>
      <c r="F57" s="271" t="str">
        <f t="shared" si="9"/>
        <v/>
      </c>
      <c r="G57" s="276"/>
      <c r="H57" s="77"/>
      <c r="I57" s="165"/>
      <c r="J57" s="271" t="str">
        <f t="shared" si="10"/>
        <v/>
      </c>
      <c r="K57" s="271" t="str">
        <f t="shared" si="11"/>
        <v/>
      </c>
      <c r="L57" s="273"/>
      <c r="M57" s="164"/>
      <c r="N57" s="164"/>
      <c r="O57" s="271" t="str">
        <f t="shared" si="12"/>
        <v/>
      </c>
      <c r="P57" s="271" t="str">
        <f t="shared" si="13"/>
        <v/>
      </c>
      <c r="Q57" s="273"/>
      <c r="R57" s="167"/>
      <c r="S57" s="166"/>
      <c r="T57" s="4"/>
    </row>
    <row r="58" spans="2:20" s="3" customFormat="1" ht="22.5">
      <c r="B58" s="84">
        <f t="shared" si="7"/>
        <v>14</v>
      </c>
      <c r="C58" s="196" t="s">
        <v>155</v>
      </c>
      <c r="D58" s="175" t="s">
        <v>196</v>
      </c>
      <c r="E58" s="271" t="str">
        <f t="shared" si="8"/>
        <v/>
      </c>
      <c r="F58" s="271" t="str">
        <f t="shared" si="9"/>
        <v/>
      </c>
      <c r="G58" s="276"/>
      <c r="H58" s="77"/>
      <c r="I58" s="165"/>
      <c r="J58" s="271" t="str">
        <f t="shared" si="10"/>
        <v/>
      </c>
      <c r="K58" s="271" t="str">
        <f t="shared" si="11"/>
        <v/>
      </c>
      <c r="L58" s="273"/>
      <c r="M58" s="164"/>
      <c r="N58" s="164"/>
      <c r="O58" s="271" t="str">
        <f t="shared" si="12"/>
        <v/>
      </c>
      <c r="P58" s="271" t="str">
        <f t="shared" si="13"/>
        <v/>
      </c>
      <c r="Q58" s="273"/>
      <c r="R58" s="167"/>
      <c r="S58" s="166"/>
      <c r="T58" s="4"/>
    </row>
    <row r="59" spans="2:20" s="3" customFormat="1" ht="33.75">
      <c r="B59" s="84">
        <f t="shared" si="7"/>
        <v>15</v>
      </c>
      <c r="C59" s="196" t="s">
        <v>155</v>
      </c>
      <c r="D59" s="175" t="s">
        <v>197</v>
      </c>
      <c r="E59" s="271" t="str">
        <f t="shared" si="8"/>
        <v/>
      </c>
      <c r="F59" s="271" t="str">
        <f t="shared" si="9"/>
        <v/>
      </c>
      <c r="G59" s="276"/>
      <c r="H59" s="77"/>
      <c r="I59" s="165"/>
      <c r="J59" s="271" t="str">
        <f t="shared" si="10"/>
        <v/>
      </c>
      <c r="K59" s="271" t="str">
        <f t="shared" si="11"/>
        <v/>
      </c>
      <c r="L59" s="273"/>
      <c r="M59" s="164"/>
      <c r="N59" s="164"/>
      <c r="O59" s="271" t="str">
        <f t="shared" si="12"/>
        <v/>
      </c>
      <c r="P59" s="271" t="str">
        <f t="shared" si="13"/>
        <v/>
      </c>
      <c r="Q59" s="273"/>
      <c r="R59" s="167"/>
      <c r="S59" s="166"/>
      <c r="T59" s="4"/>
    </row>
    <row r="60" spans="2:20" s="3" customFormat="1" ht="33.75">
      <c r="B60" s="84">
        <f t="shared" si="7"/>
        <v>16</v>
      </c>
      <c r="C60" s="196" t="s">
        <v>155</v>
      </c>
      <c r="D60" s="175" t="s">
        <v>198</v>
      </c>
      <c r="E60" s="271" t="str">
        <f t="shared" si="8"/>
        <v/>
      </c>
      <c r="F60" s="271" t="str">
        <f t="shared" si="9"/>
        <v/>
      </c>
      <c r="G60" s="276"/>
      <c r="H60" s="77"/>
      <c r="I60" s="165"/>
      <c r="J60" s="271" t="str">
        <f t="shared" si="10"/>
        <v/>
      </c>
      <c r="K60" s="271" t="str">
        <f t="shared" si="11"/>
        <v/>
      </c>
      <c r="L60" s="273"/>
      <c r="M60" s="164"/>
      <c r="N60" s="164"/>
      <c r="O60" s="271" t="str">
        <f t="shared" si="12"/>
        <v/>
      </c>
      <c r="P60" s="271" t="str">
        <f t="shared" si="13"/>
        <v/>
      </c>
      <c r="Q60" s="273"/>
      <c r="R60" s="167"/>
      <c r="S60" s="166"/>
      <c r="T60" s="4"/>
    </row>
    <row r="61" spans="2:20" s="3" customFormat="1" ht="33.75">
      <c r="B61" s="84">
        <f t="shared" si="7"/>
        <v>17</v>
      </c>
      <c r="C61" s="196" t="s">
        <v>155</v>
      </c>
      <c r="D61" s="175" t="s">
        <v>199</v>
      </c>
      <c r="E61" s="271" t="str">
        <f t="shared" si="8"/>
        <v/>
      </c>
      <c r="F61" s="271" t="str">
        <f t="shared" si="9"/>
        <v/>
      </c>
      <c r="G61" s="276"/>
      <c r="H61" s="77"/>
      <c r="I61" s="165"/>
      <c r="J61" s="271" t="str">
        <f t="shared" si="10"/>
        <v/>
      </c>
      <c r="K61" s="271" t="str">
        <f t="shared" si="11"/>
        <v/>
      </c>
      <c r="L61" s="273"/>
      <c r="M61" s="164"/>
      <c r="N61" s="164"/>
      <c r="O61" s="271" t="str">
        <f t="shared" si="12"/>
        <v/>
      </c>
      <c r="P61" s="271" t="str">
        <f t="shared" si="13"/>
        <v/>
      </c>
      <c r="Q61" s="273"/>
      <c r="R61" s="167"/>
      <c r="S61" s="166"/>
      <c r="T61" s="4"/>
    </row>
    <row r="62" spans="2:20" s="3" customFormat="1" ht="33.75">
      <c r="B62" s="84">
        <f t="shared" si="7"/>
        <v>18</v>
      </c>
      <c r="C62" s="196" t="s">
        <v>155</v>
      </c>
      <c r="D62" s="175" t="s">
        <v>200</v>
      </c>
      <c r="E62" s="271" t="str">
        <f t="shared" si="8"/>
        <v/>
      </c>
      <c r="F62" s="271" t="str">
        <f t="shared" si="9"/>
        <v/>
      </c>
      <c r="G62" s="276"/>
      <c r="H62" s="77"/>
      <c r="I62" s="165"/>
      <c r="J62" s="271" t="str">
        <f t="shared" si="10"/>
        <v/>
      </c>
      <c r="K62" s="271" t="str">
        <f t="shared" si="11"/>
        <v/>
      </c>
      <c r="L62" s="273"/>
      <c r="M62" s="164"/>
      <c r="N62" s="164"/>
      <c r="O62" s="271" t="str">
        <f t="shared" si="12"/>
        <v/>
      </c>
      <c r="P62" s="271" t="str">
        <f t="shared" si="13"/>
        <v/>
      </c>
      <c r="Q62" s="273"/>
      <c r="R62" s="167"/>
      <c r="S62" s="166"/>
      <c r="T62" s="4"/>
    </row>
    <row r="63" spans="2:20" s="3" customFormat="1" ht="33.75">
      <c r="B63" s="84">
        <f t="shared" si="7"/>
        <v>19</v>
      </c>
      <c r="C63" s="196" t="s">
        <v>155</v>
      </c>
      <c r="D63" s="175" t="s">
        <v>201</v>
      </c>
      <c r="E63" s="271" t="str">
        <f t="shared" si="8"/>
        <v/>
      </c>
      <c r="F63" s="271" t="str">
        <f t="shared" si="9"/>
        <v/>
      </c>
      <c r="G63" s="276"/>
      <c r="H63" s="77"/>
      <c r="I63" s="165"/>
      <c r="J63" s="271" t="str">
        <f t="shared" si="10"/>
        <v/>
      </c>
      <c r="K63" s="271" t="str">
        <f t="shared" si="11"/>
        <v/>
      </c>
      <c r="L63" s="273"/>
      <c r="M63" s="164"/>
      <c r="N63" s="164"/>
      <c r="O63" s="271" t="str">
        <f t="shared" si="12"/>
        <v/>
      </c>
      <c r="P63" s="271" t="str">
        <f t="shared" si="13"/>
        <v/>
      </c>
      <c r="Q63" s="273"/>
      <c r="R63" s="167"/>
      <c r="S63" s="166"/>
      <c r="T63" s="4"/>
    </row>
    <row r="64" spans="2:20" s="3" customFormat="1" ht="33.75">
      <c r="B64" s="84">
        <f t="shared" si="7"/>
        <v>20</v>
      </c>
      <c r="C64" s="196" t="s">
        <v>155</v>
      </c>
      <c r="D64" s="175" t="s">
        <v>202</v>
      </c>
      <c r="E64" s="271" t="str">
        <f t="shared" si="8"/>
        <v/>
      </c>
      <c r="F64" s="271" t="str">
        <f t="shared" si="9"/>
        <v/>
      </c>
      <c r="G64" s="276"/>
      <c r="H64" s="77"/>
      <c r="I64" s="165"/>
      <c r="J64" s="271" t="str">
        <f t="shared" si="10"/>
        <v/>
      </c>
      <c r="K64" s="271" t="str">
        <f t="shared" si="11"/>
        <v/>
      </c>
      <c r="L64" s="273"/>
      <c r="M64" s="164"/>
      <c r="N64" s="164"/>
      <c r="O64" s="271" t="str">
        <f t="shared" si="12"/>
        <v/>
      </c>
      <c r="P64" s="271" t="str">
        <f t="shared" si="13"/>
        <v/>
      </c>
      <c r="Q64" s="273"/>
      <c r="R64" s="167"/>
      <c r="S64" s="166"/>
      <c r="T64" s="4"/>
    </row>
    <row r="65" spans="2:20" s="3" customFormat="1" ht="33.75">
      <c r="B65" s="84">
        <f t="shared" si="7"/>
        <v>21</v>
      </c>
      <c r="C65" s="196" t="s">
        <v>155</v>
      </c>
      <c r="D65" s="175" t="s">
        <v>200</v>
      </c>
      <c r="E65" s="271" t="str">
        <f t="shared" si="8"/>
        <v/>
      </c>
      <c r="F65" s="271" t="str">
        <f t="shared" si="9"/>
        <v/>
      </c>
      <c r="G65" s="276"/>
      <c r="H65" s="77"/>
      <c r="I65" s="165"/>
      <c r="J65" s="271" t="str">
        <f t="shared" si="10"/>
        <v/>
      </c>
      <c r="K65" s="271" t="str">
        <f t="shared" si="11"/>
        <v/>
      </c>
      <c r="L65" s="273"/>
      <c r="M65" s="164"/>
      <c r="N65" s="164"/>
      <c r="O65" s="271" t="str">
        <f t="shared" si="12"/>
        <v/>
      </c>
      <c r="P65" s="271" t="str">
        <f t="shared" si="13"/>
        <v/>
      </c>
      <c r="Q65" s="273"/>
      <c r="R65" s="167"/>
      <c r="S65" s="166"/>
      <c r="T65" s="4"/>
    </row>
    <row r="66" spans="2:20" s="3" customFormat="1" ht="33.75">
      <c r="B66" s="84">
        <f t="shared" si="7"/>
        <v>22</v>
      </c>
      <c r="C66" s="196" t="s">
        <v>155</v>
      </c>
      <c r="D66" s="175" t="s">
        <v>201</v>
      </c>
      <c r="E66" s="271" t="str">
        <f t="shared" si="8"/>
        <v/>
      </c>
      <c r="F66" s="271" t="str">
        <f t="shared" si="9"/>
        <v/>
      </c>
      <c r="G66" s="276"/>
      <c r="H66" s="77"/>
      <c r="I66" s="165"/>
      <c r="J66" s="271" t="str">
        <f t="shared" si="10"/>
        <v/>
      </c>
      <c r="K66" s="271" t="str">
        <f t="shared" si="11"/>
        <v/>
      </c>
      <c r="L66" s="273"/>
      <c r="M66" s="164"/>
      <c r="N66" s="164"/>
      <c r="O66" s="271" t="str">
        <f t="shared" si="12"/>
        <v/>
      </c>
      <c r="P66" s="271" t="str">
        <f t="shared" si="13"/>
        <v/>
      </c>
      <c r="Q66" s="273"/>
      <c r="R66" s="167"/>
      <c r="S66" s="166"/>
      <c r="T66" s="4"/>
    </row>
    <row r="67" spans="2:20" s="3" customFormat="1" ht="24" customHeight="1">
      <c r="B67" s="84">
        <f t="shared" si="7"/>
        <v>23</v>
      </c>
      <c r="C67" s="196" t="s">
        <v>155</v>
      </c>
      <c r="D67" s="175" t="s">
        <v>203</v>
      </c>
      <c r="E67" s="271" t="str">
        <f t="shared" si="8"/>
        <v/>
      </c>
      <c r="F67" s="271" t="str">
        <f t="shared" si="9"/>
        <v/>
      </c>
      <c r="G67" s="276"/>
      <c r="H67" s="77"/>
      <c r="I67" s="165"/>
      <c r="J67" s="271" t="str">
        <f t="shared" si="10"/>
        <v/>
      </c>
      <c r="K67" s="271" t="str">
        <f t="shared" si="11"/>
        <v/>
      </c>
      <c r="L67" s="273"/>
      <c r="M67" s="164"/>
      <c r="N67" s="164"/>
      <c r="O67" s="271" t="str">
        <f t="shared" si="12"/>
        <v/>
      </c>
      <c r="P67" s="271" t="str">
        <f t="shared" si="13"/>
        <v/>
      </c>
      <c r="Q67" s="273"/>
      <c r="R67" s="167"/>
      <c r="S67" s="166"/>
      <c r="T67" s="4"/>
    </row>
    <row r="68" spans="2:20" s="3" customFormat="1" ht="33.75">
      <c r="B68" s="84">
        <f t="shared" si="7"/>
        <v>24</v>
      </c>
      <c r="C68" s="196" t="s">
        <v>155</v>
      </c>
      <c r="D68" s="175" t="s">
        <v>204</v>
      </c>
      <c r="E68" s="271" t="str">
        <f t="shared" si="8"/>
        <v/>
      </c>
      <c r="F68" s="271" t="str">
        <f t="shared" si="9"/>
        <v/>
      </c>
      <c r="G68" s="276"/>
      <c r="H68" s="77"/>
      <c r="I68" s="165"/>
      <c r="J68" s="271" t="str">
        <f t="shared" si="10"/>
        <v/>
      </c>
      <c r="K68" s="271" t="str">
        <f t="shared" si="11"/>
        <v/>
      </c>
      <c r="L68" s="273"/>
      <c r="M68" s="164"/>
      <c r="N68" s="164"/>
      <c r="O68" s="271" t="str">
        <f t="shared" si="12"/>
        <v/>
      </c>
      <c r="P68" s="271" t="str">
        <f t="shared" si="13"/>
        <v/>
      </c>
      <c r="Q68" s="273"/>
      <c r="R68" s="167"/>
      <c r="S68" s="166"/>
      <c r="T68" s="4"/>
    </row>
    <row r="69" spans="2:20" s="3" customFormat="1" ht="33.75">
      <c r="B69" s="84">
        <f t="shared" si="7"/>
        <v>25</v>
      </c>
      <c r="C69" s="196" t="s">
        <v>155</v>
      </c>
      <c r="D69" s="175" t="s">
        <v>205</v>
      </c>
      <c r="E69" s="271" t="str">
        <f t="shared" si="8"/>
        <v/>
      </c>
      <c r="F69" s="271" t="str">
        <f t="shared" si="9"/>
        <v/>
      </c>
      <c r="G69" s="276"/>
      <c r="H69" s="77"/>
      <c r="I69" s="165"/>
      <c r="J69" s="271" t="str">
        <f t="shared" si="10"/>
        <v/>
      </c>
      <c r="K69" s="271" t="str">
        <f t="shared" si="11"/>
        <v/>
      </c>
      <c r="L69" s="273"/>
      <c r="M69" s="164"/>
      <c r="N69" s="164"/>
      <c r="O69" s="271" t="str">
        <f t="shared" si="12"/>
        <v/>
      </c>
      <c r="P69" s="271" t="str">
        <f t="shared" si="13"/>
        <v/>
      </c>
      <c r="Q69" s="273"/>
      <c r="R69" s="167"/>
      <c r="S69" s="166"/>
      <c r="T69" s="4"/>
    </row>
    <row r="70" spans="2:20" s="3" customFormat="1" ht="33.75">
      <c r="B70" s="84">
        <f t="shared" si="7"/>
        <v>26</v>
      </c>
      <c r="C70" s="196" t="s">
        <v>155</v>
      </c>
      <c r="D70" s="175" t="s">
        <v>206</v>
      </c>
      <c r="E70" s="271" t="str">
        <f t="shared" si="8"/>
        <v/>
      </c>
      <c r="F70" s="271" t="str">
        <f t="shared" si="9"/>
        <v/>
      </c>
      <c r="G70" s="276"/>
      <c r="H70" s="77"/>
      <c r="I70" s="165"/>
      <c r="J70" s="271" t="str">
        <f t="shared" si="10"/>
        <v/>
      </c>
      <c r="K70" s="271" t="str">
        <f t="shared" si="11"/>
        <v/>
      </c>
      <c r="L70" s="273"/>
      <c r="M70" s="164"/>
      <c r="N70" s="164"/>
      <c r="O70" s="271" t="str">
        <f t="shared" si="12"/>
        <v/>
      </c>
      <c r="P70" s="271" t="str">
        <f t="shared" si="13"/>
        <v/>
      </c>
      <c r="Q70" s="273"/>
      <c r="R70" s="167"/>
      <c r="S70" s="166"/>
      <c r="T70" s="4"/>
    </row>
    <row r="71" spans="2:20" s="3" customFormat="1" ht="33.75">
      <c r="B71" s="84">
        <f t="shared" si="7"/>
        <v>27</v>
      </c>
      <c r="C71" s="196" t="s">
        <v>155</v>
      </c>
      <c r="D71" s="175" t="s">
        <v>207</v>
      </c>
      <c r="E71" s="271" t="str">
        <f t="shared" si="8"/>
        <v/>
      </c>
      <c r="F71" s="271" t="str">
        <f t="shared" si="9"/>
        <v/>
      </c>
      <c r="G71" s="276"/>
      <c r="H71" s="77"/>
      <c r="I71" s="165"/>
      <c r="J71" s="271" t="str">
        <f t="shared" si="10"/>
        <v/>
      </c>
      <c r="K71" s="271" t="str">
        <f t="shared" si="11"/>
        <v/>
      </c>
      <c r="L71" s="273"/>
      <c r="M71" s="164"/>
      <c r="N71" s="164"/>
      <c r="O71" s="271" t="str">
        <f t="shared" si="12"/>
        <v/>
      </c>
      <c r="P71" s="271" t="str">
        <f t="shared" si="13"/>
        <v/>
      </c>
      <c r="Q71" s="273"/>
      <c r="R71" s="167"/>
      <c r="S71" s="166"/>
      <c r="T71" s="4"/>
    </row>
    <row r="72" spans="2:20" s="3" customFormat="1" ht="33.75">
      <c r="B72" s="84">
        <f t="shared" si="7"/>
        <v>28</v>
      </c>
      <c r="C72" s="196" t="s">
        <v>155</v>
      </c>
      <c r="D72" s="175" t="s">
        <v>208</v>
      </c>
      <c r="E72" s="271" t="str">
        <f t="shared" si="8"/>
        <v/>
      </c>
      <c r="F72" s="271" t="str">
        <f t="shared" si="9"/>
        <v/>
      </c>
      <c r="G72" s="276"/>
      <c r="H72" s="77"/>
      <c r="I72" s="165"/>
      <c r="J72" s="271" t="str">
        <f t="shared" si="10"/>
        <v/>
      </c>
      <c r="K72" s="271" t="str">
        <f t="shared" si="11"/>
        <v/>
      </c>
      <c r="L72" s="273"/>
      <c r="M72" s="164"/>
      <c r="N72" s="164"/>
      <c r="O72" s="271" t="str">
        <f t="shared" si="12"/>
        <v/>
      </c>
      <c r="P72" s="271" t="str">
        <f t="shared" si="13"/>
        <v/>
      </c>
      <c r="Q72" s="273"/>
      <c r="R72" s="167"/>
      <c r="S72" s="166"/>
      <c r="T72" s="4"/>
    </row>
    <row r="73" spans="2:20" s="3" customFormat="1" ht="33.75">
      <c r="B73" s="84">
        <f t="shared" si="7"/>
        <v>29</v>
      </c>
      <c r="C73" s="196" t="s">
        <v>155</v>
      </c>
      <c r="D73" s="175" t="s">
        <v>209</v>
      </c>
      <c r="E73" s="271" t="str">
        <f t="shared" si="8"/>
        <v/>
      </c>
      <c r="F73" s="271" t="str">
        <f t="shared" si="9"/>
        <v/>
      </c>
      <c r="G73" s="276"/>
      <c r="H73" s="77"/>
      <c r="I73" s="165"/>
      <c r="J73" s="271" t="str">
        <f t="shared" si="10"/>
        <v/>
      </c>
      <c r="K73" s="271" t="str">
        <f t="shared" si="11"/>
        <v/>
      </c>
      <c r="L73" s="273"/>
      <c r="M73" s="164"/>
      <c r="N73" s="164"/>
      <c r="O73" s="271" t="str">
        <f t="shared" si="12"/>
        <v/>
      </c>
      <c r="P73" s="271" t="str">
        <f t="shared" si="13"/>
        <v/>
      </c>
      <c r="Q73" s="273"/>
      <c r="R73" s="167"/>
      <c r="S73" s="166"/>
      <c r="T73" s="4"/>
    </row>
    <row r="74" spans="2:20" s="3" customFormat="1" ht="33.75">
      <c r="B74" s="84">
        <f t="shared" si="7"/>
        <v>30</v>
      </c>
      <c r="C74" s="196" t="s">
        <v>155</v>
      </c>
      <c r="D74" s="175" t="s">
        <v>210</v>
      </c>
      <c r="E74" s="271" t="str">
        <f t="shared" si="8"/>
        <v/>
      </c>
      <c r="F74" s="271" t="str">
        <f t="shared" si="9"/>
        <v/>
      </c>
      <c r="G74" s="276"/>
      <c r="H74" s="77"/>
      <c r="I74" s="165"/>
      <c r="J74" s="271" t="str">
        <f t="shared" si="10"/>
        <v/>
      </c>
      <c r="K74" s="271" t="str">
        <f t="shared" si="11"/>
        <v/>
      </c>
      <c r="L74" s="273"/>
      <c r="M74" s="164"/>
      <c r="N74" s="164"/>
      <c r="O74" s="271" t="str">
        <f t="shared" si="12"/>
        <v/>
      </c>
      <c r="P74" s="271" t="str">
        <f t="shared" si="13"/>
        <v/>
      </c>
      <c r="Q74" s="273"/>
      <c r="R74" s="167"/>
      <c r="S74" s="166"/>
      <c r="T74" s="4"/>
    </row>
    <row r="75" spans="2:20" s="3" customFormat="1" ht="33.75">
      <c r="B75" s="84">
        <f t="shared" si="7"/>
        <v>31</v>
      </c>
      <c r="C75" s="196" t="s">
        <v>155</v>
      </c>
      <c r="D75" s="175" t="s">
        <v>211</v>
      </c>
      <c r="E75" s="271" t="str">
        <f t="shared" si="8"/>
        <v/>
      </c>
      <c r="F75" s="271" t="str">
        <f t="shared" si="9"/>
        <v/>
      </c>
      <c r="G75" s="276"/>
      <c r="H75" s="77"/>
      <c r="I75" s="165"/>
      <c r="J75" s="271" t="str">
        <f t="shared" si="10"/>
        <v/>
      </c>
      <c r="K75" s="271" t="str">
        <f t="shared" si="11"/>
        <v/>
      </c>
      <c r="L75" s="273"/>
      <c r="M75" s="164"/>
      <c r="N75" s="164"/>
      <c r="O75" s="271" t="str">
        <f t="shared" si="12"/>
        <v/>
      </c>
      <c r="P75" s="271" t="str">
        <f t="shared" si="13"/>
        <v/>
      </c>
      <c r="Q75" s="273"/>
      <c r="R75" s="167"/>
      <c r="S75" s="166"/>
      <c r="T75" s="4"/>
    </row>
    <row r="76" spans="2:20" s="3" customFormat="1" ht="33.75">
      <c r="B76" s="84">
        <f t="shared" si="7"/>
        <v>32</v>
      </c>
      <c r="C76" s="196" t="s">
        <v>155</v>
      </c>
      <c r="D76" s="175" t="s">
        <v>212</v>
      </c>
      <c r="E76" s="271" t="str">
        <f t="shared" si="8"/>
        <v/>
      </c>
      <c r="F76" s="271" t="str">
        <f t="shared" si="9"/>
        <v/>
      </c>
      <c r="G76" s="276"/>
      <c r="H76" s="77"/>
      <c r="I76" s="165"/>
      <c r="J76" s="271" t="str">
        <f t="shared" si="10"/>
        <v/>
      </c>
      <c r="K76" s="271" t="str">
        <f t="shared" si="11"/>
        <v/>
      </c>
      <c r="L76" s="273"/>
      <c r="M76" s="164"/>
      <c r="N76" s="164"/>
      <c r="O76" s="271" t="str">
        <f t="shared" si="12"/>
        <v/>
      </c>
      <c r="P76" s="271" t="str">
        <f t="shared" si="13"/>
        <v/>
      </c>
      <c r="Q76" s="273"/>
      <c r="R76" s="167"/>
      <c r="S76" s="166"/>
      <c r="T76" s="4"/>
    </row>
    <row r="77" spans="2:20" s="3" customFormat="1" ht="22.5">
      <c r="B77" s="84">
        <f t="shared" si="7"/>
        <v>33</v>
      </c>
      <c r="C77" s="196" t="s">
        <v>155</v>
      </c>
      <c r="D77" s="175" t="s">
        <v>213</v>
      </c>
      <c r="E77" s="271" t="str">
        <f t="shared" si="8"/>
        <v/>
      </c>
      <c r="F77" s="271" t="str">
        <f t="shared" si="9"/>
        <v/>
      </c>
      <c r="G77" s="276"/>
      <c r="H77" s="77"/>
      <c r="I77" s="165"/>
      <c r="J77" s="271" t="str">
        <f t="shared" si="10"/>
        <v/>
      </c>
      <c r="K77" s="271" t="str">
        <f t="shared" si="11"/>
        <v/>
      </c>
      <c r="L77" s="273"/>
      <c r="M77" s="164"/>
      <c r="N77" s="164"/>
      <c r="O77" s="271" t="str">
        <f t="shared" si="12"/>
        <v/>
      </c>
      <c r="P77" s="271" t="str">
        <f t="shared" si="13"/>
        <v/>
      </c>
      <c r="Q77" s="273"/>
      <c r="R77" s="167"/>
      <c r="S77" s="166"/>
      <c r="T77" s="4"/>
    </row>
    <row r="78" spans="2:20" s="3" customFormat="1" ht="33.75">
      <c r="B78" s="84">
        <f t="shared" si="7"/>
        <v>34</v>
      </c>
      <c r="C78" s="196" t="s">
        <v>155</v>
      </c>
      <c r="D78" s="175" t="s">
        <v>214</v>
      </c>
      <c r="E78" s="271" t="str">
        <f t="shared" si="8"/>
        <v/>
      </c>
      <c r="F78" s="271" t="str">
        <f t="shared" si="9"/>
        <v/>
      </c>
      <c r="G78" s="276"/>
      <c r="H78" s="77"/>
      <c r="I78" s="165"/>
      <c r="J78" s="271" t="str">
        <f t="shared" si="10"/>
        <v/>
      </c>
      <c r="K78" s="271" t="str">
        <f t="shared" si="11"/>
        <v/>
      </c>
      <c r="L78" s="273"/>
      <c r="M78" s="164"/>
      <c r="N78" s="164"/>
      <c r="O78" s="271" t="str">
        <f t="shared" si="12"/>
        <v/>
      </c>
      <c r="P78" s="271" t="str">
        <f t="shared" si="13"/>
        <v/>
      </c>
      <c r="Q78" s="273"/>
      <c r="R78" s="167"/>
      <c r="S78" s="166"/>
      <c r="T78" s="4"/>
    </row>
    <row r="79" spans="2:20">
      <c r="B79" s="3"/>
      <c r="C79" s="3"/>
      <c r="D79" s="3"/>
      <c r="E79" s="270"/>
      <c r="F79" s="270"/>
      <c r="G79" s="3"/>
      <c r="H79" s="3"/>
    </row>
    <row r="80" spans="2:20">
      <c r="B80" s="3"/>
      <c r="C80" s="3"/>
      <c r="D80" s="3"/>
      <c r="E80" s="270"/>
      <c r="F80" s="270"/>
      <c r="G80" s="3"/>
      <c r="H80" s="3"/>
    </row>
    <row r="81" spans="2:8">
      <c r="B81" s="3"/>
      <c r="C81" s="3"/>
      <c r="D81" s="3"/>
      <c r="E81" s="270"/>
      <c r="F81" s="270"/>
      <c r="G81" s="3"/>
      <c r="H81" s="3"/>
    </row>
    <row r="82" spans="2:8">
      <c r="B82" s="3"/>
      <c r="C82" s="3"/>
      <c r="D82" s="3"/>
      <c r="E82" s="270"/>
      <c r="F82" s="270"/>
      <c r="G82" s="3"/>
      <c r="H82" s="3"/>
    </row>
    <row r="83" spans="2:8">
      <c r="B83" s="3"/>
      <c r="C83" s="3"/>
      <c r="D83" s="3"/>
      <c r="E83" s="270"/>
      <c r="F83" s="270"/>
      <c r="G83" s="3"/>
      <c r="H83" s="3"/>
    </row>
    <row r="84" spans="2:8">
      <c r="B84" s="3"/>
      <c r="C84" s="3"/>
      <c r="D84" s="3"/>
      <c r="E84" s="270"/>
      <c r="F84" s="270"/>
      <c r="G84" s="3"/>
      <c r="H84" s="3"/>
    </row>
    <row r="85" spans="2:8">
      <c r="B85" s="3"/>
      <c r="C85" s="3"/>
      <c r="D85" s="3"/>
      <c r="E85" s="270"/>
      <c r="F85" s="270"/>
      <c r="G85" s="3"/>
      <c r="H85" s="3"/>
    </row>
  </sheetData>
  <mergeCells count="28">
    <mergeCell ref="C44:I44"/>
    <mergeCell ref="S12:S13"/>
    <mergeCell ref="N12:N13"/>
    <mergeCell ref="Q12:Q13"/>
    <mergeCell ref="R12:R13"/>
    <mergeCell ref="H12:H13"/>
    <mergeCell ref="D12:D13"/>
    <mergeCell ref="B2:S2"/>
    <mergeCell ref="N4:Q4"/>
    <mergeCell ref="N8:Q8"/>
    <mergeCell ref="N6:Q6"/>
    <mergeCell ref="C14:I14"/>
    <mergeCell ref="L11:M11"/>
    <mergeCell ref="C10:D10"/>
    <mergeCell ref="B4:C4"/>
    <mergeCell ref="B5:C5"/>
    <mergeCell ref="B6:C6"/>
    <mergeCell ref="B7:C7"/>
    <mergeCell ref="B8:C8"/>
    <mergeCell ref="Q11:S11"/>
    <mergeCell ref="C11:E11"/>
    <mergeCell ref="B12:B13"/>
    <mergeCell ref="C12:C13"/>
    <mergeCell ref="G11:H11"/>
    <mergeCell ref="L12:L13"/>
    <mergeCell ref="G12:G13"/>
    <mergeCell ref="I12:I13"/>
    <mergeCell ref="M12:M13"/>
  </mergeCells>
  <phoneticPr fontId="0" type="noConversion"/>
  <conditionalFormatting sqref="Q10 L10 G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>
      <formula1>"Si,No,No Aplica"</formula1>
    </dataValidation>
    <dataValidation type="list" allowBlank="1" showInputMessage="1" showErrorMessage="1" sqref="C15:C43 C45:C78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B2:BA17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baseColWidth="10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47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41" customFormat="1" ht="15.75">
      <c r="B2" s="525" t="s">
        <v>167</v>
      </c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525"/>
      <c r="N2" s="525"/>
      <c r="O2" s="525"/>
      <c r="P2" s="525"/>
      <c r="Q2" s="525"/>
      <c r="R2" s="525"/>
      <c r="S2" s="525"/>
      <c r="T2" s="525"/>
      <c r="U2" s="525"/>
      <c r="V2" s="42"/>
    </row>
    <row r="3" spans="2:53" s="43" customFormat="1">
      <c r="U3" s="42"/>
      <c r="V3" s="42"/>
    </row>
    <row r="4" spans="2:53" s="41" customFormat="1" ht="12.75" customHeight="1">
      <c r="B4" s="201"/>
      <c r="C4" s="191" t="s">
        <v>238</v>
      </c>
      <c r="D4" s="197" t="str">
        <f>Inicio!D4</f>
        <v>EVOLUTIVO FRONT END</v>
      </c>
      <c r="E4" s="204"/>
      <c r="F4" s="204"/>
      <c r="G4" s="192"/>
      <c r="H4" s="192"/>
      <c r="I4" s="43"/>
      <c r="J4" s="76" t="s">
        <v>59</v>
      </c>
      <c r="K4" s="205"/>
      <c r="L4" s="205"/>
      <c r="M4" s="43"/>
      <c r="N4" s="43"/>
      <c r="O4" s="76" t="s">
        <v>94</v>
      </c>
      <c r="P4" s="508" t="s">
        <v>62</v>
      </c>
      <c r="Q4" s="508"/>
      <c r="R4" s="508"/>
      <c r="S4" s="509"/>
      <c r="T4" s="76" t="s">
        <v>57</v>
      </c>
      <c r="U4" s="162" t="s">
        <v>58</v>
      </c>
      <c r="V4" s="42"/>
    </row>
    <row r="5" spans="2:53" s="41" customFormat="1">
      <c r="B5" s="201"/>
      <c r="C5" s="191" t="s">
        <v>162</v>
      </c>
      <c r="D5" s="197">
        <f>Inicio!D5</f>
        <v>0</v>
      </c>
      <c r="E5" s="204"/>
      <c r="F5" s="204"/>
      <c r="G5" s="192"/>
      <c r="H5" s="192"/>
      <c r="I5" s="43"/>
      <c r="J5" s="43"/>
      <c r="K5" s="206"/>
      <c r="L5" s="206"/>
      <c r="M5" s="43"/>
      <c r="N5" s="43"/>
      <c r="O5" s="43"/>
      <c r="P5" s="43"/>
      <c r="Q5" s="43"/>
      <c r="R5" s="43"/>
      <c r="S5" s="43"/>
      <c r="T5" s="43"/>
      <c r="U5" s="42"/>
      <c r="V5" s="42"/>
    </row>
    <row r="6" spans="2:53" s="41" customFormat="1" ht="12.75" customHeight="1">
      <c r="B6" s="201"/>
      <c r="C6" s="191" t="s">
        <v>239</v>
      </c>
      <c r="D6" s="197">
        <f>Inicio!D6</f>
        <v>0</v>
      </c>
      <c r="E6" s="204"/>
      <c r="F6" s="204"/>
      <c r="G6" s="192"/>
      <c r="H6" s="192"/>
      <c r="I6" s="43"/>
      <c r="J6" s="76" t="s">
        <v>60</v>
      </c>
      <c r="K6" s="205"/>
      <c r="L6" s="205"/>
      <c r="M6" s="43"/>
      <c r="N6" s="43"/>
      <c r="O6" s="76" t="s">
        <v>94</v>
      </c>
      <c r="P6" s="508" t="s">
        <v>62</v>
      </c>
      <c r="Q6" s="508"/>
      <c r="R6" s="508"/>
      <c r="S6" s="509"/>
      <c r="T6" s="76" t="s">
        <v>57</v>
      </c>
      <c r="U6" s="162" t="s">
        <v>58</v>
      </c>
      <c r="V6" s="42"/>
    </row>
    <row r="7" spans="2:53" s="41" customFormat="1">
      <c r="B7" s="201"/>
      <c r="C7" s="191" t="s">
        <v>2</v>
      </c>
      <c r="D7" s="197">
        <f>Inicio!D7</f>
        <v>0</v>
      </c>
      <c r="E7" s="204"/>
      <c r="F7" s="204"/>
      <c r="G7" s="192"/>
      <c r="H7" s="192"/>
      <c r="I7" s="43"/>
      <c r="J7" s="43"/>
      <c r="K7" s="206"/>
      <c r="L7" s="206"/>
      <c r="M7" s="43"/>
      <c r="N7" s="43"/>
      <c r="O7" s="43"/>
      <c r="P7" s="43"/>
      <c r="Q7" s="43"/>
      <c r="R7" s="43"/>
      <c r="S7" s="43"/>
      <c r="T7" s="43"/>
      <c r="U7" s="42"/>
      <c r="V7" s="42"/>
    </row>
    <row r="8" spans="2:53" s="41" customFormat="1">
      <c r="B8" s="201"/>
      <c r="C8" s="191" t="s">
        <v>163</v>
      </c>
      <c r="D8" s="197">
        <f>Inicio!D8</f>
        <v>0</v>
      </c>
      <c r="E8" s="204"/>
      <c r="F8" s="204"/>
      <c r="G8" s="192"/>
      <c r="H8" s="192"/>
      <c r="I8" s="43"/>
      <c r="J8" s="76" t="s">
        <v>61</v>
      </c>
      <c r="K8" s="205"/>
      <c r="L8" s="205"/>
      <c r="M8" s="43"/>
      <c r="N8" s="43"/>
      <c r="O8" s="76" t="s">
        <v>94</v>
      </c>
      <c r="P8" s="508" t="s">
        <v>62</v>
      </c>
      <c r="Q8" s="508"/>
      <c r="R8" s="508"/>
      <c r="S8" s="509"/>
      <c r="T8" s="76" t="s">
        <v>57</v>
      </c>
      <c r="U8" s="162" t="s">
        <v>58</v>
      </c>
      <c r="V8" s="42"/>
    </row>
    <row r="9" spans="2:53" s="41" customFormat="1">
      <c r="V9" s="44"/>
    </row>
    <row r="10" spans="2:53" s="41" customFormat="1" ht="11.25" customHeight="1">
      <c r="C10" s="191" t="s">
        <v>90</v>
      </c>
      <c r="D10" s="76"/>
      <c r="E10" s="201"/>
      <c r="G10" s="62">
        <f>IF((COUNTIF(F14:F17,"Si")=0)*AND(COUNTIF(E14:E17,"No")=0),0,((COUNTIF(F14:F17,"Si")))/((COUNTIF(F14:F17,"Si")+COUNTIF(E14:E17,"No"))))</f>
        <v>1</v>
      </c>
      <c r="H10" s="52"/>
      <c r="M10" s="62">
        <f>IF((COUNTIF(L14:L17,"Si")=0)*AND(COUNTIF(K14:K17,"No")=0),0,((COUNTIF(L14:L17,"Si")))/((COUNTIF(L14:L17,"Si")+COUNTIF(K14:K17,"No"))))</f>
        <v>0.5</v>
      </c>
      <c r="N10" s="52"/>
      <c r="S10" s="62">
        <f>IF((COUNTIF(R14:R17,"Si")=0)*AND(COUNTIF(Q14:Q17,"No")=0),0,((COUNTIF(R14:R17,"Si")))/((COUNTIF(R14:R17,"Si")+COUNTIF(Q14:Q17,"No"))))</f>
        <v>1</v>
      </c>
      <c r="T10" s="52"/>
      <c r="V10" s="44"/>
    </row>
    <row r="11" spans="2:53" s="41" customFormat="1" ht="11.25" hidden="1" customHeight="1" thickBot="1">
      <c r="C11" s="513"/>
      <c r="D11" s="513"/>
      <c r="E11" s="528"/>
      <c r="G11" s="521" t="s">
        <v>95</v>
      </c>
      <c r="H11" s="510"/>
      <c r="I11" s="505"/>
      <c r="M11" s="504" t="s">
        <v>96</v>
      </c>
      <c r="N11" s="510"/>
      <c r="O11" s="505"/>
      <c r="S11" s="504" t="s">
        <v>97</v>
      </c>
      <c r="T11" s="510"/>
      <c r="U11" s="505"/>
      <c r="V11" s="44"/>
    </row>
    <row r="12" spans="2:53" s="3" customFormat="1" ht="12.75" customHeight="1">
      <c r="B12" s="511" t="s">
        <v>88</v>
      </c>
      <c r="C12" s="519" t="s">
        <v>74</v>
      </c>
      <c r="D12" s="511" t="s">
        <v>89</v>
      </c>
      <c r="G12" s="502" t="s">
        <v>138</v>
      </c>
      <c r="H12" s="530" t="s">
        <v>137</v>
      </c>
      <c r="I12" s="531"/>
      <c r="J12" s="503" t="s">
        <v>126</v>
      </c>
      <c r="K12" s="59"/>
      <c r="L12" s="59"/>
      <c r="M12" s="503" t="s">
        <v>139</v>
      </c>
      <c r="N12" s="530" t="s">
        <v>137</v>
      </c>
      <c r="O12" s="531"/>
      <c r="P12" s="503" t="s">
        <v>126</v>
      </c>
      <c r="Q12" s="59"/>
      <c r="R12" s="59"/>
      <c r="S12" s="503" t="s">
        <v>140</v>
      </c>
      <c r="T12" s="501" t="s">
        <v>137</v>
      </c>
      <c r="U12" s="503" t="s">
        <v>126</v>
      </c>
      <c r="V12" s="4"/>
    </row>
    <row r="13" spans="2:53" s="3" customFormat="1" ht="20.25" customHeight="1" thickBot="1">
      <c r="B13" s="512"/>
      <c r="C13" s="520"/>
      <c r="D13" s="512"/>
      <c r="G13" s="534"/>
      <c r="H13" s="532"/>
      <c r="I13" s="533"/>
      <c r="J13" s="523"/>
      <c r="K13" s="79"/>
      <c r="L13" s="79"/>
      <c r="M13" s="523"/>
      <c r="N13" s="532"/>
      <c r="O13" s="533"/>
      <c r="P13" s="523"/>
      <c r="Q13" s="79"/>
      <c r="R13" s="79"/>
      <c r="S13" s="523"/>
      <c r="T13" s="529"/>
      <c r="U13" s="523"/>
      <c r="V13" s="4"/>
    </row>
    <row r="14" spans="2:53" ht="13.5" thickBot="1">
      <c r="B14" s="118" t="s">
        <v>98</v>
      </c>
      <c r="C14" s="122"/>
      <c r="D14" s="122"/>
      <c r="E14" s="123"/>
      <c r="F14" s="123"/>
      <c r="G14" s="124"/>
      <c r="H14" s="125"/>
      <c r="I14" s="125"/>
      <c r="J14" s="125"/>
      <c r="K14" s="123"/>
      <c r="L14" s="123"/>
      <c r="M14" s="124"/>
      <c r="N14" s="126"/>
      <c r="O14" s="125"/>
      <c r="P14" s="125"/>
      <c r="Q14" s="123"/>
      <c r="R14" s="123"/>
      <c r="S14" s="124"/>
      <c r="T14" s="125"/>
      <c r="U14" s="127"/>
      <c r="Z14" s="6"/>
      <c r="AA14" s="2"/>
      <c r="AI14" s="7"/>
      <c r="BA14" s="8"/>
    </row>
    <row r="15" spans="2:53" s="14" customFormat="1" ht="50.25" customHeight="1" outlineLevel="1" thickBot="1">
      <c r="B15" s="119"/>
      <c r="C15" s="537" t="s">
        <v>184</v>
      </c>
      <c r="D15" s="537"/>
      <c r="E15" s="537"/>
      <c r="F15" s="537"/>
      <c r="G15" s="537"/>
      <c r="H15" s="537"/>
      <c r="I15" s="537"/>
      <c r="J15" s="537"/>
      <c r="K15" s="121"/>
      <c r="L15" s="121"/>
      <c r="M15" s="120"/>
      <c r="N15" s="536"/>
      <c r="O15" s="536"/>
      <c r="P15" s="121"/>
      <c r="Q15" s="121"/>
      <c r="R15" s="121"/>
      <c r="S15" s="120"/>
      <c r="T15" s="121"/>
      <c r="U15" s="117"/>
      <c r="V15" s="10"/>
      <c r="W15" s="10"/>
      <c r="X15" s="10"/>
      <c r="Y15" s="10"/>
      <c r="Z15" s="10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53" s="3" customFormat="1" ht="35.25" customHeight="1" outlineLevel="1">
      <c r="B16" s="114">
        <v>1</v>
      </c>
      <c r="C16" s="196" t="s">
        <v>156</v>
      </c>
      <c r="D16" s="98" t="s">
        <v>87</v>
      </c>
      <c r="E16" s="271" t="str">
        <f>IF(((C16="Auditoría de Gestión de la Configuración")*AND(G16="No")),"No","")</f>
        <v/>
      </c>
      <c r="F16" s="271" t="str">
        <f>IF(((C16="Auditoría de Gestión de la Configuración")*AND(G16="Si")),"Si","")</f>
        <v>Si</v>
      </c>
      <c r="G16" s="214" t="s">
        <v>151</v>
      </c>
      <c r="H16" s="535"/>
      <c r="I16" s="535"/>
      <c r="J16" s="107"/>
      <c r="K16" s="271" t="str">
        <f>IF(((C16="Auditoría de Gestión de la Configuración")*AND(M16="No")),"No","")</f>
        <v/>
      </c>
      <c r="L16" s="271" t="str">
        <f>IF(((C16="Auditoría de Gestión de la Configuración")*AND(M16="Si")),"Si","")</f>
        <v>Si</v>
      </c>
      <c r="M16" s="214" t="s">
        <v>151</v>
      </c>
      <c r="N16" s="535"/>
      <c r="O16" s="535"/>
      <c r="P16" s="104"/>
      <c r="Q16" s="271" t="str">
        <f>IF(((C16="Auditoría de Gestión de la Configuración")*AND(S16="No")),"No","")</f>
        <v/>
      </c>
      <c r="R16" s="271" t="str">
        <f>IF(((C16="Auditoría de Gestión de la Configuración")*AND(S16="Si")),"Si","")</f>
        <v>Si</v>
      </c>
      <c r="S16" s="214" t="s">
        <v>151</v>
      </c>
      <c r="T16" s="93"/>
      <c r="U16" s="93"/>
      <c r="V16" s="4"/>
    </row>
    <row r="17" spans="2:22" s="3" customFormat="1" ht="26.25" customHeight="1" outlineLevel="1">
      <c r="B17" s="113">
        <f>B16+1</f>
        <v>2</v>
      </c>
      <c r="C17" s="196" t="s">
        <v>156</v>
      </c>
      <c r="D17" s="99" t="s">
        <v>92</v>
      </c>
      <c r="E17" s="271" t="str">
        <f>IF(((C17="Auditoría de Gestión de la Configuración")*AND(G17="No")),"No","")</f>
        <v/>
      </c>
      <c r="F17" s="271" t="str">
        <f>IF(((C17="Auditoría de Gestión de la Configuración")*AND(G17="Si")),"Si","")</f>
        <v>Si</v>
      </c>
      <c r="G17" s="215" t="s">
        <v>151</v>
      </c>
      <c r="H17" s="535"/>
      <c r="I17" s="535"/>
      <c r="J17" s="100"/>
      <c r="K17" s="271" t="str">
        <f>IF(((C17="Auditoría de Gestión de la Configuración")*AND(M17="No")),"No","")</f>
        <v>No</v>
      </c>
      <c r="L17" s="271" t="str">
        <f>IF(((C17="Auditoría de Gestión de la Configuración")*AND(M17="Si")),"Si","")</f>
        <v/>
      </c>
      <c r="M17" s="215" t="s">
        <v>152</v>
      </c>
      <c r="N17" s="535"/>
      <c r="O17" s="535"/>
      <c r="P17" s="100"/>
      <c r="Q17" s="271" t="str">
        <f>IF(((C17="Auditoría de Gestión de la Configuración")*AND(S17="No")),"No","")</f>
        <v/>
      </c>
      <c r="R17" s="271" t="str">
        <f>IF(((C17="Auditoría de Gestión de la Configuración")*AND(S17="Si")),"Si","")</f>
        <v>Si</v>
      </c>
      <c r="S17" s="215" t="s">
        <v>151</v>
      </c>
      <c r="T17" s="93"/>
      <c r="U17" s="93"/>
      <c r="V17" s="4"/>
    </row>
  </sheetData>
  <mergeCells count="26">
    <mergeCell ref="M12:M13"/>
    <mergeCell ref="G12:G13"/>
    <mergeCell ref="H12:I13"/>
    <mergeCell ref="J12:J13"/>
    <mergeCell ref="N17:O17"/>
    <mergeCell ref="H16:I16"/>
    <mergeCell ref="N16:O16"/>
    <mergeCell ref="H17:I17"/>
    <mergeCell ref="N15:O15"/>
    <mergeCell ref="C15:J15"/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P12:P13"/>
    <mergeCell ref="D12:D13"/>
    <mergeCell ref="G11:I11"/>
    <mergeCell ref="M11:O11"/>
  </mergeCells>
  <phoneticPr fontId="0" type="noConversion"/>
  <conditionalFormatting sqref="G10 M10 S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>
      <formula1>"Si,No,No Aplica"</formula1>
    </dataValidation>
    <dataValidation type="list" allowBlank="1" showInputMessage="1" showErrorMessage="1" sqref="C16:C17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topRight" activeCell="B1" sqref="B1"/>
      <selection pane="bottomLeft" activeCell="A14" sqref="A14"/>
      <selection pane="bottomRight" activeCell="H24" sqref="H24:I24"/>
    </sheetView>
  </sheetViews>
  <sheetFormatPr baseColWidth="10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4" hidden="1" customWidth="1"/>
    <col min="12" max="12" width="8" style="14" hidden="1" customWidth="1"/>
    <col min="13" max="13" width="9.5703125" style="212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212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M1" s="6"/>
    </row>
    <row r="2" spans="2:58" s="41" customFormat="1" ht="15.75">
      <c r="B2" s="525" t="s">
        <v>159</v>
      </c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525"/>
      <c r="N2" s="525"/>
      <c r="O2" s="525"/>
      <c r="P2" s="525"/>
      <c r="Q2" s="525"/>
      <c r="R2" s="525"/>
      <c r="S2" s="525"/>
      <c r="T2" s="525"/>
      <c r="U2" s="42"/>
    </row>
    <row r="3" spans="2:58" s="43" customFormat="1">
      <c r="E3" s="265"/>
      <c r="F3" s="265"/>
      <c r="K3" s="265"/>
      <c r="L3" s="265"/>
      <c r="R3" s="213"/>
      <c r="T3" s="42"/>
      <c r="U3" s="42"/>
    </row>
    <row r="4" spans="2:58" s="41" customFormat="1" ht="12.75" customHeight="1">
      <c r="C4" s="76" t="s">
        <v>238</v>
      </c>
      <c r="D4" s="197" t="str">
        <f>Inicio!D4</f>
        <v>EVOLUTIVO FRONT END</v>
      </c>
      <c r="E4" s="265"/>
      <c r="F4" s="265"/>
      <c r="G4" s="43"/>
      <c r="H4" s="43"/>
      <c r="I4" s="43"/>
      <c r="J4" s="76" t="s">
        <v>59</v>
      </c>
      <c r="K4" s="280"/>
      <c r="L4" s="280"/>
      <c r="M4" s="43"/>
      <c r="N4" s="76" t="s">
        <v>94</v>
      </c>
      <c r="O4" s="543" t="s">
        <v>62</v>
      </c>
      <c r="P4" s="543"/>
      <c r="Q4" s="543"/>
      <c r="R4" s="543"/>
      <c r="S4" s="76" t="s">
        <v>57</v>
      </c>
      <c r="T4" s="85" t="s">
        <v>58</v>
      </c>
      <c r="U4" s="42"/>
    </row>
    <row r="5" spans="2:58" s="41" customFormat="1" ht="12.75" customHeight="1">
      <c r="C5" s="544" t="s">
        <v>162</v>
      </c>
      <c r="D5" s="546">
        <f>Inicio!D5</f>
        <v>0</v>
      </c>
      <c r="E5" s="284"/>
      <c r="F5" s="284"/>
      <c r="G5" s="176"/>
      <c r="H5" s="176"/>
      <c r="I5" s="43"/>
      <c r="J5" s="43"/>
      <c r="K5" s="281"/>
      <c r="L5" s="281"/>
      <c r="M5" s="43"/>
      <c r="N5" s="43"/>
      <c r="O5" s="43"/>
      <c r="P5" s="43"/>
      <c r="Q5" s="43"/>
      <c r="R5" s="213"/>
      <c r="S5" s="43"/>
      <c r="T5" s="42"/>
      <c r="U5" s="42"/>
    </row>
    <row r="6" spans="2:58" s="41" customFormat="1" ht="12.75" customHeight="1">
      <c r="C6" s="545"/>
      <c r="D6" s="547"/>
      <c r="E6" s="284"/>
      <c r="F6" s="284"/>
      <c r="G6" s="176"/>
      <c r="H6" s="176"/>
      <c r="I6" s="43"/>
      <c r="J6" s="76" t="s">
        <v>60</v>
      </c>
      <c r="K6" s="280"/>
      <c r="L6" s="280"/>
      <c r="M6" s="43"/>
      <c r="N6" s="76" t="s">
        <v>94</v>
      </c>
      <c r="O6" s="543" t="s">
        <v>62</v>
      </c>
      <c r="P6" s="543"/>
      <c r="Q6" s="543"/>
      <c r="R6" s="543"/>
      <c r="S6" s="76" t="s">
        <v>57</v>
      </c>
      <c r="T6" s="85" t="s">
        <v>58</v>
      </c>
      <c r="U6" s="42"/>
    </row>
    <row r="7" spans="2:58" s="41" customFormat="1" ht="12.75" customHeight="1">
      <c r="C7" s="76" t="s">
        <v>2</v>
      </c>
      <c r="D7" s="197">
        <f>Inicio!D7</f>
        <v>0</v>
      </c>
      <c r="E7" s="284"/>
      <c r="F7" s="284"/>
      <c r="G7" s="176"/>
      <c r="H7" s="176"/>
      <c r="I7" s="43"/>
      <c r="J7" s="43"/>
      <c r="K7" s="281"/>
      <c r="L7" s="281"/>
      <c r="M7" s="43"/>
      <c r="N7" s="43"/>
      <c r="O7" s="43"/>
      <c r="P7" s="43"/>
      <c r="Q7" s="43"/>
      <c r="R7" s="213"/>
      <c r="S7" s="43"/>
      <c r="T7" s="42"/>
      <c r="U7" s="42"/>
    </row>
    <row r="8" spans="2:58" s="41" customFormat="1" ht="12.75" customHeight="1">
      <c r="C8" s="76" t="s">
        <v>163</v>
      </c>
      <c r="D8" s="197">
        <f>Inicio!D8</f>
        <v>0</v>
      </c>
      <c r="E8" s="284"/>
      <c r="F8" s="284"/>
      <c r="G8" s="176"/>
      <c r="H8" s="176"/>
      <c r="I8" s="43"/>
      <c r="J8" s="76" t="s">
        <v>61</v>
      </c>
      <c r="K8" s="280"/>
      <c r="L8" s="280"/>
      <c r="M8" s="43"/>
      <c r="N8" s="76" t="s">
        <v>94</v>
      </c>
      <c r="O8" s="543" t="s">
        <v>62</v>
      </c>
      <c r="P8" s="543"/>
      <c r="Q8" s="543"/>
      <c r="R8" s="543"/>
      <c r="S8" s="76" t="s">
        <v>57</v>
      </c>
      <c r="T8" s="85" t="s">
        <v>58</v>
      </c>
      <c r="U8" s="42"/>
    </row>
    <row r="9" spans="2:58">
      <c r="M9" s="6"/>
    </row>
    <row r="10" spans="2:58">
      <c r="C10" s="548"/>
      <c r="D10" s="548"/>
      <c r="E10" s="548"/>
      <c r="G10" s="62">
        <f>IF((COUNTIF(F16:F47,"Si")=0)*AND(COUNTIF(E16:E47,"No")=0),0,((COUNTIF(F16:F47,"Si")))/((COUNTIF(F16:F47,"Si")+COUNTIF(E16:E47,"No"))))</f>
        <v>1</v>
      </c>
      <c r="H10" s="52"/>
      <c r="I10" s="41"/>
      <c r="M10" s="62">
        <f>IF((COUNTIF(L16:L47,"Si")=0)*AND(COUNTIF(K16:K47,"No")=0),0,((COUNTIF(L16:L47,"Si")))/((COUNTIF(L16:L47,"Si")+COUNTIF(K16:K47,"No"))))</f>
        <v>1</v>
      </c>
      <c r="N10" s="41"/>
      <c r="R10" s="62">
        <f>IF((COUNTIF(Q16:Q47,"Si")=0)*AND(COUNTIF(P16:P47,"No")=0),0,((COUNTIF(Q16:Q47,"Si")))/((COUNTIF(Q16:Q47,"Si")+COUNTIF(P16:P47,"No"))))</f>
        <v>1</v>
      </c>
      <c r="S10" s="52"/>
      <c r="T10" s="41"/>
    </row>
    <row r="11" spans="2:58" ht="13.5" hidden="1" thickBot="1">
      <c r="C11" s="549"/>
      <c r="D11" s="549"/>
      <c r="E11" s="550"/>
      <c r="G11" s="521" t="s">
        <v>95</v>
      </c>
      <c r="H11" s="510"/>
      <c r="I11" s="505"/>
      <c r="M11" s="521" t="s">
        <v>95</v>
      </c>
      <c r="N11" s="505"/>
      <c r="R11" s="521" t="s">
        <v>95</v>
      </c>
      <c r="S11" s="510"/>
      <c r="T11" s="505"/>
    </row>
    <row r="12" spans="2:58" ht="12.75" customHeight="1">
      <c r="B12" s="511" t="s">
        <v>88</v>
      </c>
      <c r="C12" s="519" t="s">
        <v>74</v>
      </c>
      <c r="D12" s="511" t="s">
        <v>89</v>
      </c>
      <c r="E12" s="217"/>
      <c r="F12" s="217"/>
      <c r="G12" s="502" t="s">
        <v>138</v>
      </c>
      <c r="H12" s="502" t="s">
        <v>137</v>
      </c>
      <c r="I12" s="502"/>
      <c r="J12" s="500" t="s">
        <v>126</v>
      </c>
      <c r="K12" s="290"/>
      <c r="L12" s="290"/>
      <c r="M12" s="502" t="s">
        <v>139</v>
      </c>
      <c r="N12" s="502" t="s">
        <v>137</v>
      </c>
      <c r="O12" s="500" t="s">
        <v>126</v>
      </c>
      <c r="P12" s="106"/>
      <c r="Q12" s="106"/>
      <c r="R12" s="502" t="s">
        <v>140</v>
      </c>
      <c r="S12" s="500" t="s">
        <v>137</v>
      </c>
      <c r="T12" s="500" t="s">
        <v>126</v>
      </c>
    </row>
    <row r="13" spans="2:58" s="13" customFormat="1" ht="25.5" customHeight="1" thickBot="1">
      <c r="B13" s="512"/>
      <c r="C13" s="520"/>
      <c r="D13" s="551"/>
      <c r="E13" s="293"/>
      <c r="F13" s="294"/>
      <c r="G13" s="534"/>
      <c r="H13" s="503"/>
      <c r="I13" s="503"/>
      <c r="J13" s="501"/>
      <c r="K13" s="250"/>
      <c r="L13" s="250"/>
      <c r="M13" s="503"/>
      <c r="N13" s="503"/>
      <c r="O13" s="501"/>
      <c r="P13" s="60"/>
      <c r="Q13" s="60"/>
      <c r="R13" s="503"/>
      <c r="S13" s="501"/>
      <c r="T13" s="501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2"/>
      <c r="AH13" s="12"/>
      <c r="AI13" s="12"/>
      <c r="AJ13" s="12"/>
      <c r="AK13" s="12"/>
      <c r="AL13" s="12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2:58" s="13" customFormat="1" ht="15.75" customHeight="1" thickBot="1">
      <c r="B14" s="538" t="s">
        <v>169</v>
      </c>
      <c r="C14" s="539"/>
      <c r="D14" s="540"/>
      <c r="E14" s="295"/>
      <c r="F14" s="296"/>
      <c r="G14" s="181"/>
      <c r="H14" s="115"/>
      <c r="I14" s="115"/>
      <c r="J14" s="108"/>
      <c r="K14" s="291"/>
      <c r="L14" s="291"/>
      <c r="M14" s="115"/>
      <c r="N14" s="115"/>
      <c r="O14" s="108"/>
      <c r="P14" s="108"/>
      <c r="Q14" s="108"/>
      <c r="R14" s="115"/>
      <c r="S14" s="108"/>
      <c r="T14" s="116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2"/>
      <c r="AH14" s="12"/>
      <c r="AI14" s="12"/>
      <c r="AJ14" s="12"/>
      <c r="AK14" s="12"/>
      <c r="AL14" s="12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2:58" s="13" customFormat="1" ht="63.75" customHeight="1" thickBot="1">
      <c r="B15" s="109"/>
      <c r="C15" s="537" t="s">
        <v>51</v>
      </c>
      <c r="D15" s="537"/>
      <c r="E15" s="537"/>
      <c r="F15" s="537"/>
      <c r="G15" s="537"/>
      <c r="H15" s="537"/>
      <c r="I15" s="537"/>
      <c r="J15" s="537"/>
      <c r="K15" s="292"/>
      <c r="L15" s="292"/>
      <c r="M15" s="111"/>
      <c r="N15" s="111"/>
      <c r="O15" s="110"/>
      <c r="P15" s="110"/>
      <c r="Q15" s="110"/>
      <c r="R15" s="111"/>
      <c r="S15" s="110"/>
      <c r="T15" s="112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2"/>
      <c r="AH15" s="12"/>
      <c r="AI15" s="12"/>
      <c r="AJ15" s="12"/>
      <c r="AK15" s="12"/>
      <c r="AL15" s="12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2:58" s="178" customFormat="1" ht="36">
      <c r="B16" s="179">
        <v>1</v>
      </c>
      <c r="C16" s="177" t="s">
        <v>156</v>
      </c>
      <c r="D16" s="98" t="s">
        <v>256</v>
      </c>
      <c r="E16" s="214" t="str">
        <f>IF(((C16="Auditoría de Gestión de la Configuración")*AND(G16="No")),"No","")</f>
        <v/>
      </c>
      <c r="F16" s="214" t="str">
        <f>IF(((C16="Auditoría de Gestión de la Configuración")*AND(G16="Si")),"Si","")</f>
        <v>Si</v>
      </c>
      <c r="G16" s="214" t="s">
        <v>151</v>
      </c>
      <c r="H16" s="541"/>
      <c r="I16" s="542"/>
      <c r="J16" s="107"/>
      <c r="K16" s="214" t="str">
        <f>IF(((C16="Auditoría de Gestión de la Configuración")*AND(M16="No")),"No","")</f>
        <v/>
      </c>
      <c r="L16" s="214" t="str">
        <f>IF(((C16="Auditoría de Gestión de la Configuración")*AND(M16="Si")),"Si","")</f>
        <v>Si</v>
      </c>
      <c r="M16" s="214" t="s">
        <v>151</v>
      </c>
      <c r="N16" s="189"/>
      <c r="O16" s="107"/>
      <c r="P16" s="214" t="str">
        <f>IF(((C16="Auditoría de Gestión de la Configuración")*AND(R16="No")),"No","")</f>
        <v/>
      </c>
      <c r="Q16" s="214" t="str">
        <f>IF(((C16="Auditoría de Gestión de la Configuración")*AND(R16="Si")),"Si","")</f>
        <v>Si</v>
      </c>
      <c r="R16" s="214" t="s">
        <v>151</v>
      </c>
      <c r="S16" s="107"/>
      <c r="T16" s="107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2:58" s="178" customFormat="1" ht="48">
      <c r="B17" s="179">
        <f>1+B16</f>
        <v>2</v>
      </c>
      <c r="C17" s="177" t="s">
        <v>155</v>
      </c>
      <c r="D17" s="98" t="s">
        <v>258</v>
      </c>
      <c r="E17" s="214" t="str">
        <f>IF(((C17="Auditoría de Calidad")*AND(G17="No")),"No","")</f>
        <v/>
      </c>
      <c r="F17" s="214" t="str">
        <f>IF(((C17="Auditoría de Calidad")*AND(G17="Si")),"Si","")</f>
        <v/>
      </c>
      <c r="G17" s="214"/>
      <c r="H17" s="541"/>
      <c r="I17" s="542"/>
      <c r="J17" s="107"/>
      <c r="K17" s="214" t="str">
        <f>IF(((C17="Auditoría de Calidad")*AND(M17="No")),"No","")</f>
        <v/>
      </c>
      <c r="L17" s="214" t="str">
        <f>IF(((C17="Auditoría de Calidad")*AND(M17="Si")),"Si","")</f>
        <v/>
      </c>
      <c r="M17" s="214"/>
      <c r="N17" s="188"/>
      <c r="O17" s="107"/>
      <c r="P17" s="214" t="str">
        <f>IF(((C17="Auditoría de Calidad")*AND(R17="No")),"No","")</f>
        <v/>
      </c>
      <c r="Q17" s="214" t="str">
        <f>IF(((C17="Auditoría de Calidad")*AND(R17="Si")),"Si","")</f>
        <v/>
      </c>
      <c r="R17" s="214"/>
      <c r="S17" s="107"/>
      <c r="T17" s="107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2:58" s="178" customFormat="1" ht="53.25" customHeight="1">
      <c r="B18" s="179">
        <f t="shared" ref="B18:B30" si="0">1+B17</f>
        <v>3</v>
      </c>
      <c r="C18" s="177" t="s">
        <v>155</v>
      </c>
      <c r="D18" s="98" t="s">
        <v>259</v>
      </c>
      <c r="E18" s="214" t="str">
        <f t="shared" ref="E18:E30" si="1">IF(((C18="Auditoría de Calidad")*AND(G18="No")),"No","")</f>
        <v/>
      </c>
      <c r="F18" s="214" t="str">
        <f t="shared" ref="F18:F30" si="2">IF(((C18="Auditoría de Calidad")*AND(G18="Si")),"Si","")</f>
        <v/>
      </c>
      <c r="G18" s="214"/>
      <c r="H18" s="541"/>
      <c r="I18" s="542"/>
      <c r="J18" s="107"/>
      <c r="K18" s="214" t="str">
        <f t="shared" ref="K18:K30" si="3">IF(((C18="Auditoría de Calidad")*AND(M18="No")),"No","")</f>
        <v/>
      </c>
      <c r="L18" s="214" t="str">
        <f t="shared" ref="L18:L30" si="4">IF(((C18="Auditoría de Calidad")*AND(M18="Si")),"Si","")</f>
        <v/>
      </c>
      <c r="M18" s="214"/>
      <c r="N18" s="188"/>
      <c r="O18" s="107"/>
      <c r="P18" s="214" t="str">
        <f t="shared" ref="P18:P30" si="5">IF(((C18="Auditoría de Calidad")*AND(R18="No")),"No","")</f>
        <v/>
      </c>
      <c r="Q18" s="214" t="str">
        <f t="shared" ref="Q18:Q30" si="6">IF(((C18="Auditoría de Calidad")*AND(R18="Si")),"Si","")</f>
        <v/>
      </c>
      <c r="R18" s="214"/>
      <c r="S18" s="107"/>
      <c r="T18" s="107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2:58" s="178" customFormat="1" ht="48">
      <c r="B19" s="179">
        <f t="shared" si="0"/>
        <v>4</v>
      </c>
      <c r="C19" s="177" t="s">
        <v>155</v>
      </c>
      <c r="D19" s="98" t="s">
        <v>0</v>
      </c>
      <c r="E19" s="214" t="str">
        <f t="shared" si="1"/>
        <v/>
      </c>
      <c r="F19" s="214" t="str">
        <f t="shared" si="2"/>
        <v/>
      </c>
      <c r="G19" s="214"/>
      <c r="H19" s="541"/>
      <c r="I19" s="542"/>
      <c r="J19" s="107"/>
      <c r="K19" s="214" t="str">
        <f t="shared" si="3"/>
        <v/>
      </c>
      <c r="L19" s="214" t="str">
        <f t="shared" si="4"/>
        <v/>
      </c>
      <c r="M19" s="214"/>
      <c r="N19" s="188"/>
      <c r="O19" s="107"/>
      <c r="P19" s="214" t="str">
        <f t="shared" si="5"/>
        <v/>
      </c>
      <c r="Q19" s="214" t="str">
        <f t="shared" si="6"/>
        <v/>
      </c>
      <c r="R19" s="214"/>
      <c r="S19" s="107"/>
      <c r="T19" s="107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2:58" s="178" customFormat="1" ht="60">
      <c r="B20" s="179">
        <f t="shared" si="0"/>
        <v>5</v>
      </c>
      <c r="C20" s="177" t="s">
        <v>155</v>
      </c>
      <c r="D20" s="98" t="s">
        <v>1</v>
      </c>
      <c r="E20" s="214" t="str">
        <f t="shared" si="1"/>
        <v/>
      </c>
      <c r="F20" s="214" t="str">
        <f t="shared" si="2"/>
        <v/>
      </c>
      <c r="G20" s="214"/>
      <c r="H20" s="541"/>
      <c r="I20" s="542"/>
      <c r="J20" s="107"/>
      <c r="K20" s="214" t="str">
        <f t="shared" si="3"/>
        <v/>
      </c>
      <c r="L20" s="214" t="str">
        <f t="shared" si="4"/>
        <v/>
      </c>
      <c r="M20" s="214"/>
      <c r="N20" s="188"/>
      <c r="O20" s="107"/>
      <c r="P20" s="214" t="str">
        <f t="shared" si="5"/>
        <v/>
      </c>
      <c r="Q20" s="214" t="str">
        <f t="shared" si="6"/>
        <v/>
      </c>
      <c r="R20" s="214"/>
      <c r="S20" s="107"/>
      <c r="T20" s="107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2:58" s="178" customFormat="1" ht="25.5" customHeight="1">
      <c r="B21" s="179">
        <f t="shared" si="0"/>
        <v>6</v>
      </c>
      <c r="C21" s="177" t="s">
        <v>155</v>
      </c>
      <c r="D21" s="98" t="s">
        <v>250</v>
      </c>
      <c r="E21" s="214" t="str">
        <f t="shared" si="1"/>
        <v/>
      </c>
      <c r="F21" s="214" t="str">
        <f t="shared" si="2"/>
        <v/>
      </c>
      <c r="G21" s="214"/>
      <c r="H21" s="541"/>
      <c r="I21" s="542"/>
      <c r="J21" s="107"/>
      <c r="K21" s="214" t="str">
        <f t="shared" si="3"/>
        <v/>
      </c>
      <c r="L21" s="214" t="str">
        <f t="shared" si="4"/>
        <v/>
      </c>
      <c r="M21" s="214"/>
      <c r="N21" s="188"/>
      <c r="O21" s="107"/>
      <c r="P21" s="214" t="str">
        <f t="shared" si="5"/>
        <v/>
      </c>
      <c r="Q21" s="214" t="str">
        <f t="shared" si="6"/>
        <v/>
      </c>
      <c r="R21" s="214"/>
      <c r="S21" s="107"/>
      <c r="T21" s="107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2:58" s="178" customFormat="1" ht="36">
      <c r="B22" s="179">
        <f t="shared" si="0"/>
        <v>7</v>
      </c>
      <c r="C22" s="177" t="s">
        <v>155</v>
      </c>
      <c r="D22" s="98" t="s">
        <v>189</v>
      </c>
      <c r="E22" s="214" t="str">
        <f t="shared" si="1"/>
        <v/>
      </c>
      <c r="F22" s="214" t="str">
        <f t="shared" si="2"/>
        <v/>
      </c>
      <c r="G22" s="214"/>
      <c r="H22" s="541"/>
      <c r="I22" s="542"/>
      <c r="J22" s="107"/>
      <c r="K22" s="214" t="str">
        <f t="shared" si="3"/>
        <v/>
      </c>
      <c r="L22" s="214" t="str">
        <f t="shared" si="4"/>
        <v/>
      </c>
      <c r="M22" s="214"/>
      <c r="N22" s="188"/>
      <c r="O22" s="107"/>
      <c r="P22" s="214" t="str">
        <f t="shared" si="5"/>
        <v/>
      </c>
      <c r="Q22" s="214" t="str">
        <f t="shared" si="6"/>
        <v/>
      </c>
      <c r="R22" s="214"/>
      <c r="S22" s="107"/>
      <c r="T22" s="107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2:58" s="178" customFormat="1">
      <c r="B23" s="179">
        <f t="shared" si="0"/>
        <v>8</v>
      </c>
      <c r="C23" s="177" t="s">
        <v>155</v>
      </c>
      <c r="D23" s="98" t="s">
        <v>190</v>
      </c>
      <c r="E23" s="214" t="str">
        <f t="shared" si="1"/>
        <v/>
      </c>
      <c r="F23" s="214" t="str">
        <f t="shared" si="2"/>
        <v/>
      </c>
      <c r="G23" s="214"/>
      <c r="H23" s="541"/>
      <c r="I23" s="542"/>
      <c r="J23" s="107"/>
      <c r="K23" s="214" t="str">
        <f t="shared" si="3"/>
        <v/>
      </c>
      <c r="L23" s="214" t="str">
        <f t="shared" si="4"/>
        <v/>
      </c>
      <c r="M23" s="214"/>
      <c r="N23" s="188"/>
      <c r="O23" s="107"/>
      <c r="P23" s="214" t="str">
        <f t="shared" si="5"/>
        <v/>
      </c>
      <c r="Q23" s="214" t="str">
        <f t="shared" si="6"/>
        <v/>
      </c>
      <c r="R23" s="214"/>
      <c r="S23" s="107"/>
      <c r="T23" s="107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2:58" s="178" customFormat="1" ht="25.5" customHeight="1">
      <c r="B24" s="179">
        <f t="shared" si="0"/>
        <v>9</v>
      </c>
      <c r="C24" s="177" t="s">
        <v>155</v>
      </c>
      <c r="D24" s="98" t="s">
        <v>251</v>
      </c>
      <c r="E24" s="214" t="str">
        <f t="shared" si="1"/>
        <v/>
      </c>
      <c r="F24" s="214" t="str">
        <f t="shared" si="2"/>
        <v/>
      </c>
      <c r="G24" s="214"/>
      <c r="H24" s="541"/>
      <c r="I24" s="542"/>
      <c r="J24" s="107"/>
      <c r="K24" s="214" t="str">
        <f t="shared" si="3"/>
        <v/>
      </c>
      <c r="L24" s="214" t="str">
        <f t="shared" si="4"/>
        <v/>
      </c>
      <c r="M24" s="214"/>
      <c r="N24" s="188"/>
      <c r="O24" s="107"/>
      <c r="P24" s="214" t="str">
        <f t="shared" si="5"/>
        <v/>
      </c>
      <c r="Q24" s="214" t="str">
        <f t="shared" si="6"/>
        <v/>
      </c>
      <c r="R24" s="214"/>
      <c r="S24" s="107"/>
      <c r="T24" s="107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2:58" s="178" customFormat="1" ht="25.5" customHeight="1">
      <c r="B25" s="179">
        <f t="shared" si="0"/>
        <v>10</v>
      </c>
      <c r="C25" s="177" t="s">
        <v>155</v>
      </c>
      <c r="D25" s="98" t="s">
        <v>252</v>
      </c>
      <c r="E25" s="214" t="str">
        <f t="shared" si="1"/>
        <v/>
      </c>
      <c r="F25" s="214" t="str">
        <f t="shared" si="2"/>
        <v/>
      </c>
      <c r="G25" s="214"/>
      <c r="H25" s="541"/>
      <c r="I25" s="542"/>
      <c r="J25" s="107"/>
      <c r="K25" s="214" t="str">
        <f t="shared" si="3"/>
        <v/>
      </c>
      <c r="L25" s="214" t="str">
        <f t="shared" si="4"/>
        <v/>
      </c>
      <c r="M25" s="214"/>
      <c r="N25" s="188"/>
      <c r="O25" s="107"/>
      <c r="P25" s="214" t="str">
        <f t="shared" si="5"/>
        <v/>
      </c>
      <c r="Q25" s="214" t="str">
        <f t="shared" si="6"/>
        <v/>
      </c>
      <c r="R25" s="214"/>
      <c r="S25" s="107"/>
      <c r="T25" s="107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2:58" s="178" customFormat="1" ht="25.5" customHeight="1">
      <c r="B26" s="179">
        <f t="shared" si="0"/>
        <v>11</v>
      </c>
      <c r="C26" s="177" t="s">
        <v>155</v>
      </c>
      <c r="D26" s="98" t="s">
        <v>253</v>
      </c>
      <c r="E26" s="214" t="str">
        <f t="shared" si="1"/>
        <v/>
      </c>
      <c r="F26" s="214" t="str">
        <f t="shared" si="2"/>
        <v/>
      </c>
      <c r="G26" s="214"/>
      <c r="H26" s="541"/>
      <c r="I26" s="542"/>
      <c r="J26" s="107"/>
      <c r="K26" s="214" t="str">
        <f t="shared" si="3"/>
        <v/>
      </c>
      <c r="L26" s="214" t="str">
        <f t="shared" si="4"/>
        <v/>
      </c>
      <c r="M26" s="214"/>
      <c r="N26" s="188"/>
      <c r="O26" s="107"/>
      <c r="P26" s="214" t="str">
        <f t="shared" si="5"/>
        <v/>
      </c>
      <c r="Q26" s="214" t="str">
        <f t="shared" si="6"/>
        <v/>
      </c>
      <c r="R26" s="214"/>
      <c r="S26" s="107"/>
      <c r="T26" s="107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2:58" s="178" customFormat="1" ht="25.5" customHeight="1">
      <c r="B27" s="179">
        <f t="shared" si="0"/>
        <v>12</v>
      </c>
      <c r="C27" s="177" t="s">
        <v>155</v>
      </c>
      <c r="D27" s="98" t="s">
        <v>254</v>
      </c>
      <c r="E27" s="214" t="str">
        <f t="shared" si="1"/>
        <v/>
      </c>
      <c r="F27" s="214" t="str">
        <f t="shared" si="2"/>
        <v/>
      </c>
      <c r="G27" s="214"/>
      <c r="H27" s="541"/>
      <c r="I27" s="542"/>
      <c r="J27" s="107"/>
      <c r="K27" s="214" t="str">
        <f t="shared" si="3"/>
        <v/>
      </c>
      <c r="L27" s="214" t="str">
        <f t="shared" si="4"/>
        <v/>
      </c>
      <c r="M27" s="214"/>
      <c r="N27" s="188"/>
      <c r="O27" s="107"/>
      <c r="P27" s="214" t="str">
        <f t="shared" si="5"/>
        <v/>
      </c>
      <c r="Q27" s="214" t="str">
        <f t="shared" si="6"/>
        <v/>
      </c>
      <c r="R27" s="214"/>
      <c r="S27" s="107"/>
      <c r="T27" s="107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2:58" s="178" customFormat="1" ht="25.5" customHeight="1">
      <c r="B28" s="179">
        <f t="shared" si="0"/>
        <v>13</v>
      </c>
      <c r="C28" s="177" t="s">
        <v>155</v>
      </c>
      <c r="D28" s="98" t="s">
        <v>255</v>
      </c>
      <c r="E28" s="214" t="str">
        <f t="shared" si="1"/>
        <v/>
      </c>
      <c r="F28" s="214" t="str">
        <f t="shared" si="2"/>
        <v/>
      </c>
      <c r="G28" s="214"/>
      <c r="H28" s="541"/>
      <c r="I28" s="542"/>
      <c r="J28" s="107"/>
      <c r="K28" s="214" t="str">
        <f t="shared" si="3"/>
        <v/>
      </c>
      <c r="L28" s="214" t="str">
        <f t="shared" si="4"/>
        <v/>
      </c>
      <c r="M28" s="214"/>
      <c r="N28" s="188"/>
      <c r="O28" s="107"/>
      <c r="P28" s="214" t="str">
        <f t="shared" si="5"/>
        <v/>
      </c>
      <c r="Q28" s="214" t="str">
        <f t="shared" si="6"/>
        <v/>
      </c>
      <c r="R28" s="214"/>
      <c r="S28" s="107"/>
      <c r="T28" s="107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2:58" s="178" customFormat="1" ht="25.5" customHeight="1">
      <c r="B29" s="179">
        <f t="shared" si="0"/>
        <v>14</v>
      </c>
      <c r="C29" s="177" t="s">
        <v>155</v>
      </c>
      <c r="D29" s="98" t="s">
        <v>257</v>
      </c>
      <c r="E29" s="214" t="str">
        <f t="shared" si="1"/>
        <v/>
      </c>
      <c r="F29" s="214" t="str">
        <f t="shared" si="2"/>
        <v/>
      </c>
      <c r="G29" s="214"/>
      <c r="H29" s="541"/>
      <c r="I29" s="542"/>
      <c r="J29" s="107"/>
      <c r="K29" s="214" t="str">
        <f t="shared" si="3"/>
        <v/>
      </c>
      <c r="L29" s="214" t="str">
        <f t="shared" si="4"/>
        <v/>
      </c>
      <c r="M29" s="214"/>
      <c r="N29" s="188"/>
      <c r="O29" s="107"/>
      <c r="P29" s="214" t="str">
        <f t="shared" si="5"/>
        <v/>
      </c>
      <c r="Q29" s="214" t="str">
        <f t="shared" si="6"/>
        <v/>
      </c>
      <c r="R29" s="214"/>
      <c r="S29" s="107"/>
      <c r="T29" s="107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2:58" s="178" customFormat="1" ht="25.5" customHeight="1" thickBot="1">
      <c r="B30" s="179">
        <f t="shared" si="0"/>
        <v>15</v>
      </c>
      <c r="C30" s="177" t="s">
        <v>155</v>
      </c>
      <c r="D30" s="98" t="s">
        <v>191</v>
      </c>
      <c r="E30" s="298" t="str">
        <f t="shared" si="1"/>
        <v/>
      </c>
      <c r="F30" s="298" t="str">
        <f t="shared" si="2"/>
        <v/>
      </c>
      <c r="G30" s="214"/>
      <c r="H30" s="541"/>
      <c r="I30" s="542"/>
      <c r="J30" s="107"/>
      <c r="K30" s="214" t="str">
        <f t="shared" si="3"/>
        <v/>
      </c>
      <c r="L30" s="214" t="str">
        <f t="shared" si="4"/>
        <v/>
      </c>
      <c r="M30" s="214"/>
      <c r="N30" s="102"/>
      <c r="O30" s="107"/>
      <c r="P30" s="214" t="str">
        <f t="shared" si="5"/>
        <v/>
      </c>
      <c r="Q30" s="214" t="str">
        <f t="shared" si="6"/>
        <v/>
      </c>
      <c r="R30" s="214"/>
      <c r="S30" s="107"/>
      <c r="T30" s="107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2:58" s="13" customFormat="1" ht="15.75" customHeight="1" thickBot="1">
      <c r="B31" s="538" t="s">
        <v>168</v>
      </c>
      <c r="C31" s="539"/>
      <c r="D31" s="539"/>
      <c r="E31" s="295"/>
      <c r="F31" s="296"/>
      <c r="G31" s="115"/>
      <c r="H31" s="115"/>
      <c r="I31" s="115"/>
      <c r="J31" s="108"/>
      <c r="K31" s="291"/>
      <c r="L31" s="291"/>
      <c r="M31" s="115"/>
      <c r="N31" s="115"/>
      <c r="O31" s="108"/>
      <c r="P31" s="108"/>
      <c r="Q31" s="108"/>
      <c r="R31" s="115"/>
      <c r="S31" s="108"/>
      <c r="T31" s="116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2"/>
      <c r="AH31" s="12"/>
      <c r="AI31" s="12"/>
      <c r="AJ31" s="12"/>
      <c r="AK31" s="12"/>
      <c r="AL31" s="12"/>
      <c r="AM31" s="12"/>
      <c r="AN31" s="1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</row>
    <row r="32" spans="2:58" s="13" customFormat="1" ht="58.5" customHeight="1" thickBot="1">
      <c r="B32" s="109"/>
      <c r="C32" s="537" t="s">
        <v>52</v>
      </c>
      <c r="D32" s="537"/>
      <c r="E32" s="537"/>
      <c r="F32" s="537"/>
      <c r="G32" s="537"/>
      <c r="H32" s="537"/>
      <c r="I32" s="537"/>
      <c r="J32" s="537"/>
      <c r="K32" s="292"/>
      <c r="L32" s="292"/>
      <c r="M32" s="111"/>
      <c r="N32" s="111"/>
      <c r="O32" s="110"/>
      <c r="P32" s="110"/>
      <c r="Q32" s="110"/>
      <c r="R32" s="111"/>
      <c r="S32" s="110"/>
      <c r="T32" s="112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2"/>
      <c r="AH32" s="12"/>
      <c r="AI32" s="12"/>
      <c r="AJ32" s="12"/>
      <c r="AK32" s="12"/>
      <c r="AL32" s="12"/>
      <c r="AM32" s="12"/>
      <c r="AN32" s="1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</row>
    <row r="33" spans="2:58" s="178" customFormat="1" ht="36">
      <c r="B33" s="179">
        <v>1</v>
      </c>
      <c r="C33" s="177" t="s">
        <v>156</v>
      </c>
      <c r="D33" s="98" t="s">
        <v>256</v>
      </c>
      <c r="E33" s="297" t="str">
        <f>IF(((C33="Auditoría de Gestión de la Configuración")*AND(G33="No")),"No","")</f>
        <v/>
      </c>
      <c r="F33" s="297" t="str">
        <f>IF(((C33="Auditoría de Gestión de la Configuración")*AND(G33="Si")),"Si","")</f>
        <v>Si</v>
      </c>
      <c r="G33" s="214" t="s">
        <v>151</v>
      </c>
      <c r="H33" s="541"/>
      <c r="I33" s="542"/>
      <c r="J33" s="107"/>
      <c r="K33" s="214" t="str">
        <f>IF(((C33="Auditoría de Gestión de la Configuración")*AND(M33="No")),"No","")</f>
        <v/>
      </c>
      <c r="L33" s="214" t="str">
        <f>IF(((C33="Auditoría de Gestión de la Configuración")*AND(M33="Si")),"Si","")</f>
        <v>Si</v>
      </c>
      <c r="M33" s="214" t="s">
        <v>151</v>
      </c>
      <c r="N33" s="189"/>
      <c r="O33" s="107"/>
      <c r="P33" s="214" t="str">
        <f>IF(((C33="Auditoría de Gestión de la Configuración")*AND(R33="No")),"No","")</f>
        <v/>
      </c>
      <c r="Q33" s="214" t="str">
        <f>IF(((C33="Auditoría de Gestión de la Configuración")*AND(R33="Si")),"Si","")</f>
        <v>Si</v>
      </c>
      <c r="R33" s="214" t="s">
        <v>151</v>
      </c>
      <c r="S33" s="107"/>
      <c r="T33" s="107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s="178" customFormat="1" ht="48">
      <c r="B34" s="179">
        <f>1+B33</f>
        <v>2</v>
      </c>
      <c r="C34" s="177" t="s">
        <v>155</v>
      </c>
      <c r="D34" s="98" t="s">
        <v>258</v>
      </c>
      <c r="E34" s="215" t="str">
        <f>IF(((C34="Auditoría de Calidad")*AND(G34="No")),"No","")</f>
        <v/>
      </c>
      <c r="F34" s="215" t="str">
        <f>IF(((C34="Auditoría de Calidad")*AND(G34="Si")),"Si","")</f>
        <v/>
      </c>
      <c r="G34" s="214"/>
      <c r="H34" s="541"/>
      <c r="I34" s="542"/>
      <c r="J34" s="107"/>
      <c r="K34" s="214" t="str">
        <f>IF(((C34="Auditoría de Calidad")*AND(M34="No")),"No","")</f>
        <v/>
      </c>
      <c r="L34" s="214" t="str">
        <f>IF(((C34="Auditoría de Calidad")*AND(M34="Si")),"Si","")</f>
        <v/>
      </c>
      <c r="M34" s="214"/>
      <c r="N34" s="188"/>
      <c r="O34" s="107"/>
      <c r="P34" s="214" t="str">
        <f>IF(((C34="Auditoría de Calidad")*AND(R34="No")),"No","")</f>
        <v/>
      </c>
      <c r="Q34" s="214" t="str">
        <f>IF(((C34="Auditoría de Calidad")*AND(R34="Si")),"Si","")</f>
        <v/>
      </c>
      <c r="R34" s="214"/>
      <c r="S34" s="107"/>
      <c r="T34" s="107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s="178" customFormat="1" ht="53.25" customHeight="1">
      <c r="B35" s="179">
        <f>1+B34</f>
        <v>3</v>
      </c>
      <c r="C35" s="177" t="s">
        <v>155</v>
      </c>
      <c r="D35" s="98" t="s">
        <v>153</v>
      </c>
      <c r="E35" s="215" t="str">
        <f t="shared" ref="E35:E47" si="7">IF(((C35="Auditoría de Calidad")*AND(G35="No")),"No","")</f>
        <v/>
      </c>
      <c r="F35" s="215" t="str">
        <f t="shared" ref="F35:F47" si="8">IF(((C35="Auditoría de Calidad")*AND(G35="Si")),"Si","")</f>
        <v/>
      </c>
      <c r="G35" s="214"/>
      <c r="H35" s="541"/>
      <c r="I35" s="542"/>
      <c r="J35" s="219"/>
      <c r="K35" s="214" t="str">
        <f t="shared" ref="K35:K47" si="9">IF(((C35="Auditoría de Calidad")*AND(M35="No")),"No","")</f>
        <v/>
      </c>
      <c r="L35" s="214" t="str">
        <f t="shared" ref="L35:L47" si="10">IF(((C35="Auditoría de Calidad")*AND(M35="Si")),"Si","")</f>
        <v/>
      </c>
      <c r="M35" s="214"/>
      <c r="N35" s="188"/>
      <c r="O35" s="107"/>
      <c r="P35" s="214" t="str">
        <f t="shared" ref="P35:P47" si="11">IF(((C35="Auditoría de Calidad")*AND(R35="No")),"No","")</f>
        <v/>
      </c>
      <c r="Q35" s="214" t="str">
        <f t="shared" ref="Q35:Q47" si="12">IF(((C35="Auditoría de Calidad")*AND(R35="Si")),"Si","")</f>
        <v/>
      </c>
      <c r="R35" s="214"/>
      <c r="S35" s="107"/>
      <c r="T35" s="107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2:58" s="178" customFormat="1" ht="48">
      <c r="B36" s="179">
        <f>1+B35</f>
        <v>4</v>
      </c>
      <c r="C36" s="177" t="s">
        <v>155</v>
      </c>
      <c r="D36" s="98" t="s">
        <v>154</v>
      </c>
      <c r="E36" s="215" t="str">
        <f t="shared" si="7"/>
        <v/>
      </c>
      <c r="F36" s="215" t="str">
        <f t="shared" si="8"/>
        <v/>
      </c>
      <c r="G36" s="214"/>
      <c r="H36" s="541"/>
      <c r="I36" s="542"/>
      <c r="J36" s="219"/>
      <c r="K36" s="214" t="str">
        <f t="shared" si="9"/>
        <v/>
      </c>
      <c r="L36" s="214" t="str">
        <f t="shared" si="10"/>
        <v/>
      </c>
      <c r="M36" s="214"/>
      <c r="N36" s="220"/>
      <c r="O36" s="107"/>
      <c r="P36" s="214" t="str">
        <f t="shared" si="11"/>
        <v/>
      </c>
      <c r="Q36" s="214" t="str">
        <f t="shared" si="12"/>
        <v/>
      </c>
      <c r="R36" s="214"/>
      <c r="S36" s="107"/>
      <c r="T36" s="107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2:58" s="178" customFormat="1" ht="48">
      <c r="B37" s="179">
        <f>1+B36</f>
        <v>5</v>
      </c>
      <c r="C37" s="177" t="s">
        <v>155</v>
      </c>
      <c r="D37" s="98" t="s">
        <v>0</v>
      </c>
      <c r="E37" s="215" t="str">
        <f t="shared" si="7"/>
        <v/>
      </c>
      <c r="F37" s="215" t="str">
        <f t="shared" si="8"/>
        <v/>
      </c>
      <c r="G37" s="214"/>
      <c r="H37" s="541"/>
      <c r="I37" s="542"/>
      <c r="J37" s="107"/>
      <c r="K37" s="214" t="str">
        <f t="shared" si="9"/>
        <v/>
      </c>
      <c r="L37" s="214" t="str">
        <f t="shared" si="10"/>
        <v/>
      </c>
      <c r="M37" s="214"/>
      <c r="N37" s="188"/>
      <c r="O37" s="107"/>
      <c r="P37" s="214" t="str">
        <f t="shared" si="11"/>
        <v/>
      </c>
      <c r="Q37" s="214" t="str">
        <f t="shared" si="12"/>
        <v/>
      </c>
      <c r="R37" s="214"/>
      <c r="S37" s="107"/>
      <c r="T37" s="107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2:58" s="178" customFormat="1" ht="60">
      <c r="B38" s="179">
        <f t="shared" ref="B38:B47" si="13">1+B37</f>
        <v>6</v>
      </c>
      <c r="C38" s="177" t="s">
        <v>155</v>
      </c>
      <c r="D38" s="98" t="s">
        <v>1</v>
      </c>
      <c r="E38" s="215" t="str">
        <f t="shared" si="7"/>
        <v/>
      </c>
      <c r="F38" s="215" t="str">
        <f t="shared" si="8"/>
        <v/>
      </c>
      <c r="G38" s="214"/>
      <c r="H38" s="541"/>
      <c r="I38" s="542"/>
      <c r="J38" s="107"/>
      <c r="K38" s="214" t="str">
        <f t="shared" si="9"/>
        <v/>
      </c>
      <c r="L38" s="214" t="str">
        <f t="shared" si="10"/>
        <v/>
      </c>
      <c r="M38" s="214"/>
      <c r="N38" s="188"/>
      <c r="O38" s="107"/>
      <c r="P38" s="214" t="str">
        <f t="shared" si="11"/>
        <v/>
      </c>
      <c r="Q38" s="214" t="str">
        <f t="shared" si="12"/>
        <v/>
      </c>
      <c r="R38" s="214"/>
      <c r="S38" s="107"/>
      <c r="T38" s="107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2:58" s="178" customFormat="1" ht="25.5" customHeight="1">
      <c r="B39" s="179">
        <f t="shared" si="13"/>
        <v>7</v>
      </c>
      <c r="C39" s="177" t="s">
        <v>155</v>
      </c>
      <c r="D39" s="98" t="s">
        <v>250</v>
      </c>
      <c r="E39" s="215" t="str">
        <f t="shared" si="7"/>
        <v/>
      </c>
      <c r="F39" s="215" t="str">
        <f t="shared" si="8"/>
        <v/>
      </c>
      <c r="G39" s="214"/>
      <c r="H39" s="541"/>
      <c r="I39" s="542"/>
      <c r="J39" s="107"/>
      <c r="K39" s="214" t="str">
        <f t="shared" si="9"/>
        <v/>
      </c>
      <c r="L39" s="214" t="str">
        <f t="shared" si="10"/>
        <v/>
      </c>
      <c r="M39" s="214"/>
      <c r="N39" s="188"/>
      <c r="O39" s="107"/>
      <c r="P39" s="214" t="str">
        <f t="shared" si="11"/>
        <v/>
      </c>
      <c r="Q39" s="214" t="str">
        <f t="shared" si="12"/>
        <v/>
      </c>
      <c r="R39" s="214"/>
      <c r="S39" s="107"/>
      <c r="T39" s="107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2:58" s="178" customFormat="1" ht="36">
      <c r="B40" s="179">
        <f t="shared" si="13"/>
        <v>8</v>
      </c>
      <c r="C40" s="177" t="s">
        <v>155</v>
      </c>
      <c r="D40" s="98" t="s">
        <v>189</v>
      </c>
      <c r="E40" s="215" t="str">
        <f t="shared" si="7"/>
        <v/>
      </c>
      <c r="F40" s="215" t="str">
        <f t="shared" si="8"/>
        <v/>
      </c>
      <c r="G40" s="214"/>
      <c r="H40" s="541"/>
      <c r="I40" s="542"/>
      <c r="J40" s="107"/>
      <c r="K40" s="214" t="str">
        <f t="shared" si="9"/>
        <v/>
      </c>
      <c r="L40" s="214" t="str">
        <f t="shared" si="10"/>
        <v/>
      </c>
      <c r="M40" s="214"/>
      <c r="N40" s="188"/>
      <c r="O40" s="107"/>
      <c r="P40" s="214" t="str">
        <f t="shared" si="11"/>
        <v/>
      </c>
      <c r="Q40" s="214" t="str">
        <f t="shared" si="12"/>
        <v/>
      </c>
      <c r="R40" s="214"/>
      <c r="S40" s="107"/>
      <c r="T40" s="107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2:58" s="178" customFormat="1">
      <c r="B41" s="179">
        <f t="shared" si="13"/>
        <v>9</v>
      </c>
      <c r="C41" s="177" t="s">
        <v>155</v>
      </c>
      <c r="D41" s="98" t="s">
        <v>190</v>
      </c>
      <c r="E41" s="215" t="str">
        <f t="shared" si="7"/>
        <v/>
      </c>
      <c r="F41" s="215" t="str">
        <f t="shared" si="8"/>
        <v/>
      </c>
      <c r="G41" s="214"/>
      <c r="H41" s="541"/>
      <c r="I41" s="542"/>
      <c r="J41" s="107"/>
      <c r="K41" s="214" t="str">
        <f t="shared" si="9"/>
        <v/>
      </c>
      <c r="L41" s="214" t="str">
        <f t="shared" si="10"/>
        <v/>
      </c>
      <c r="M41" s="214"/>
      <c r="N41" s="188"/>
      <c r="O41" s="107"/>
      <c r="P41" s="214" t="str">
        <f t="shared" si="11"/>
        <v/>
      </c>
      <c r="Q41" s="214" t="str">
        <f t="shared" si="12"/>
        <v/>
      </c>
      <c r="R41" s="214"/>
      <c r="S41" s="107"/>
      <c r="T41" s="107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2:58" s="178" customFormat="1" ht="25.5" customHeight="1">
      <c r="B42" s="179">
        <f t="shared" si="13"/>
        <v>10</v>
      </c>
      <c r="C42" s="177" t="s">
        <v>155</v>
      </c>
      <c r="D42" s="98" t="s">
        <v>251</v>
      </c>
      <c r="E42" s="215" t="str">
        <f t="shared" si="7"/>
        <v/>
      </c>
      <c r="F42" s="215" t="str">
        <f t="shared" si="8"/>
        <v/>
      </c>
      <c r="G42" s="214"/>
      <c r="H42" s="541"/>
      <c r="I42" s="542"/>
      <c r="J42" s="107"/>
      <c r="K42" s="214" t="str">
        <f t="shared" si="9"/>
        <v/>
      </c>
      <c r="L42" s="214" t="str">
        <f t="shared" si="10"/>
        <v/>
      </c>
      <c r="M42" s="214"/>
      <c r="N42" s="188"/>
      <c r="O42" s="107"/>
      <c r="P42" s="214" t="str">
        <f t="shared" si="11"/>
        <v/>
      </c>
      <c r="Q42" s="214" t="str">
        <f t="shared" si="12"/>
        <v/>
      </c>
      <c r="R42" s="214"/>
      <c r="S42" s="107"/>
      <c r="T42" s="107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2:58" s="178" customFormat="1" ht="25.5" customHeight="1">
      <c r="B43" s="179">
        <f t="shared" si="13"/>
        <v>11</v>
      </c>
      <c r="C43" s="177" t="s">
        <v>155</v>
      </c>
      <c r="D43" s="98" t="s">
        <v>252</v>
      </c>
      <c r="E43" s="215" t="str">
        <f t="shared" si="7"/>
        <v/>
      </c>
      <c r="F43" s="215" t="str">
        <f t="shared" si="8"/>
        <v/>
      </c>
      <c r="G43" s="214"/>
      <c r="H43" s="541"/>
      <c r="I43" s="542"/>
      <c r="J43" s="107"/>
      <c r="K43" s="214" t="str">
        <f t="shared" si="9"/>
        <v/>
      </c>
      <c r="L43" s="214" t="str">
        <f t="shared" si="10"/>
        <v/>
      </c>
      <c r="M43" s="214"/>
      <c r="N43" s="188"/>
      <c r="O43" s="107"/>
      <c r="P43" s="214" t="str">
        <f t="shared" si="11"/>
        <v/>
      </c>
      <c r="Q43" s="214" t="str">
        <f t="shared" si="12"/>
        <v/>
      </c>
      <c r="R43" s="214"/>
      <c r="S43" s="107"/>
      <c r="T43" s="107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2:58" s="178" customFormat="1" ht="25.5" customHeight="1">
      <c r="B44" s="179">
        <f t="shared" si="13"/>
        <v>12</v>
      </c>
      <c r="C44" s="177" t="s">
        <v>155</v>
      </c>
      <c r="D44" s="98" t="s">
        <v>253</v>
      </c>
      <c r="E44" s="215" t="str">
        <f t="shared" si="7"/>
        <v/>
      </c>
      <c r="F44" s="215" t="str">
        <f t="shared" si="8"/>
        <v/>
      </c>
      <c r="G44" s="214"/>
      <c r="H44" s="541"/>
      <c r="I44" s="542"/>
      <c r="J44" s="107"/>
      <c r="K44" s="214" t="str">
        <f t="shared" si="9"/>
        <v/>
      </c>
      <c r="L44" s="214" t="str">
        <f t="shared" si="10"/>
        <v/>
      </c>
      <c r="M44" s="214"/>
      <c r="N44" s="188"/>
      <c r="O44" s="107"/>
      <c r="P44" s="214" t="str">
        <f t="shared" si="11"/>
        <v/>
      </c>
      <c r="Q44" s="214" t="str">
        <f t="shared" si="12"/>
        <v/>
      </c>
      <c r="R44" s="214"/>
      <c r="S44" s="107"/>
      <c r="T44" s="107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2:58" s="178" customFormat="1" ht="25.5" customHeight="1">
      <c r="B45" s="179">
        <f t="shared" si="13"/>
        <v>13</v>
      </c>
      <c r="C45" s="177" t="s">
        <v>155</v>
      </c>
      <c r="D45" s="98" t="s">
        <v>254</v>
      </c>
      <c r="E45" s="215" t="str">
        <f t="shared" si="7"/>
        <v/>
      </c>
      <c r="F45" s="215" t="str">
        <f t="shared" si="8"/>
        <v/>
      </c>
      <c r="G45" s="214"/>
      <c r="H45" s="541"/>
      <c r="I45" s="542"/>
      <c r="J45" s="107"/>
      <c r="K45" s="214" t="str">
        <f t="shared" si="9"/>
        <v/>
      </c>
      <c r="L45" s="214" t="str">
        <f t="shared" si="10"/>
        <v/>
      </c>
      <c r="M45" s="214"/>
      <c r="N45" s="188"/>
      <c r="O45" s="107"/>
      <c r="P45" s="214" t="str">
        <f t="shared" si="11"/>
        <v/>
      </c>
      <c r="Q45" s="214" t="str">
        <f t="shared" si="12"/>
        <v/>
      </c>
      <c r="R45" s="214"/>
      <c r="S45" s="107"/>
      <c r="T45" s="107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2:58" s="178" customFormat="1" ht="25.5" customHeight="1">
      <c r="B46" s="179">
        <f t="shared" si="13"/>
        <v>14</v>
      </c>
      <c r="C46" s="177" t="s">
        <v>155</v>
      </c>
      <c r="D46" s="98" t="s">
        <v>255</v>
      </c>
      <c r="E46" s="215" t="str">
        <f t="shared" si="7"/>
        <v/>
      </c>
      <c r="F46" s="215" t="str">
        <f t="shared" si="8"/>
        <v/>
      </c>
      <c r="G46" s="214"/>
      <c r="H46" s="541"/>
      <c r="I46" s="542"/>
      <c r="J46" s="107"/>
      <c r="K46" s="214" t="str">
        <f t="shared" si="9"/>
        <v/>
      </c>
      <c r="L46" s="214" t="str">
        <f t="shared" si="10"/>
        <v/>
      </c>
      <c r="M46" s="214"/>
      <c r="N46" s="188"/>
      <c r="O46" s="107"/>
      <c r="P46" s="214" t="str">
        <f t="shared" si="11"/>
        <v/>
      </c>
      <c r="Q46" s="214" t="str">
        <f t="shared" si="12"/>
        <v/>
      </c>
      <c r="R46" s="214"/>
      <c r="S46" s="107"/>
      <c r="T46" s="107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2:58" s="178" customFormat="1" ht="25.5" customHeight="1" thickBot="1">
      <c r="B47" s="179">
        <f t="shared" si="13"/>
        <v>15</v>
      </c>
      <c r="C47" s="177" t="s">
        <v>155</v>
      </c>
      <c r="D47" s="98" t="s">
        <v>257</v>
      </c>
      <c r="E47" s="298" t="str">
        <f t="shared" si="7"/>
        <v/>
      </c>
      <c r="F47" s="298" t="str">
        <f t="shared" si="8"/>
        <v/>
      </c>
      <c r="G47" s="214"/>
      <c r="H47" s="541"/>
      <c r="I47" s="542"/>
      <c r="J47" s="107"/>
      <c r="K47" s="214" t="str">
        <f t="shared" si="9"/>
        <v/>
      </c>
      <c r="L47" s="214" t="str">
        <f t="shared" si="10"/>
        <v/>
      </c>
      <c r="M47" s="214"/>
      <c r="N47" s="190"/>
      <c r="O47" s="107"/>
      <c r="P47" s="214" t="str">
        <f t="shared" si="11"/>
        <v/>
      </c>
      <c r="Q47" s="214" t="str">
        <f t="shared" si="12"/>
        <v/>
      </c>
      <c r="R47" s="214"/>
      <c r="S47" s="107"/>
      <c r="T47" s="107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</sheetData>
  <dataConsolidate/>
  <mergeCells count="57">
    <mergeCell ref="H47:I47"/>
    <mergeCell ref="H45:I45"/>
    <mergeCell ref="B12:B13"/>
    <mergeCell ref="C12:C13"/>
    <mergeCell ref="H40:I40"/>
    <mergeCell ref="G12:G13"/>
    <mergeCell ref="H24:I24"/>
    <mergeCell ref="B31:D31"/>
    <mergeCell ref="H42:I42"/>
    <mergeCell ref="H43:I43"/>
    <mergeCell ref="H44:I44"/>
    <mergeCell ref="H38:I38"/>
    <mergeCell ref="H39:I39"/>
    <mergeCell ref="H34:I34"/>
    <mergeCell ref="H35:I35"/>
    <mergeCell ref="H37:I37"/>
    <mergeCell ref="O12:O13"/>
    <mergeCell ref="R12:R13"/>
    <mergeCell ref="H46:I46"/>
    <mergeCell ref="H36:I36"/>
    <mergeCell ref="H41:I41"/>
    <mergeCell ref="H33:I33"/>
    <mergeCell ref="S12:S13"/>
    <mergeCell ref="M12:M13"/>
    <mergeCell ref="R11:T11"/>
    <mergeCell ref="G11:I11"/>
    <mergeCell ref="B2:T2"/>
    <mergeCell ref="O6:R6"/>
    <mergeCell ref="O4:R4"/>
    <mergeCell ref="O8:R8"/>
    <mergeCell ref="C5:C6"/>
    <mergeCell ref="D5:D6"/>
    <mergeCell ref="C10:E10"/>
    <mergeCell ref="C11:E11"/>
    <mergeCell ref="D12:D13"/>
    <mergeCell ref="T12:T13"/>
    <mergeCell ref="H12:I13"/>
    <mergeCell ref="J12:J13"/>
    <mergeCell ref="M11:N11"/>
    <mergeCell ref="H17:I17"/>
    <mergeCell ref="H18:I18"/>
    <mergeCell ref="H19:I19"/>
    <mergeCell ref="H20:I20"/>
    <mergeCell ref="H16:I16"/>
    <mergeCell ref="N12:N13"/>
    <mergeCell ref="B14:D14"/>
    <mergeCell ref="C15:J15"/>
    <mergeCell ref="C32:J32"/>
    <mergeCell ref="H29:I29"/>
    <mergeCell ref="H27:I27"/>
    <mergeCell ref="H28:I28"/>
    <mergeCell ref="H30:I30"/>
    <mergeCell ref="H21:I21"/>
    <mergeCell ref="H22:I22"/>
    <mergeCell ref="H23:I23"/>
    <mergeCell ref="H25:I25"/>
    <mergeCell ref="H26:I26"/>
  </mergeCells>
  <phoneticPr fontId="0" type="noConversion"/>
  <conditionalFormatting sqref="R10 G10 M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>
      <formula1>"Si,No,No Aplica"</formula1>
    </dataValidation>
    <dataValidation type="list" allowBlank="1" showInputMessage="1" showErrorMessage="1" sqref="C33:C47 C16:C30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19.85546875" style="228" customWidth="1"/>
    <col min="4" max="4" width="42.28515625" style="228" bestFit="1" customWidth="1"/>
    <col min="5" max="6" width="6.140625" style="228" hidden="1" customWidth="1"/>
    <col min="7" max="7" width="9" style="227" bestFit="1" customWidth="1"/>
    <col min="8" max="8" width="4.140625" style="227" customWidth="1"/>
    <col min="9" max="9" width="11.5703125" style="227" customWidth="1"/>
    <col min="10" max="10" width="15.7109375" style="227" customWidth="1"/>
    <col min="11" max="11" width="7.28515625" style="241" hidden="1" customWidth="1"/>
    <col min="12" max="12" width="7.140625" style="241" hidden="1" customWidth="1"/>
    <col min="13" max="13" width="8.7109375" style="227" customWidth="1"/>
    <col min="14" max="14" width="7.140625" style="244" customWidth="1"/>
    <col min="15" max="15" width="13.5703125" style="227" customWidth="1"/>
    <col min="16" max="16" width="14.5703125" style="227" customWidth="1"/>
    <col min="17" max="17" width="7" style="241" hidden="1" customWidth="1"/>
    <col min="18" max="18" width="7.28515625" style="241" hidden="1" customWidth="1"/>
    <col min="19" max="19" width="10.7109375" style="227" customWidth="1"/>
    <col min="20" max="20" width="20.140625" style="227" bestFit="1" customWidth="1"/>
    <col min="21" max="21" width="13.5703125" style="227" customWidth="1"/>
    <col min="22" max="22" width="13.42578125" style="227" customWidth="1"/>
    <col min="23" max="23" width="6.7109375" style="227" customWidth="1"/>
    <col min="24" max="24" width="7.7109375" style="227" customWidth="1"/>
    <col min="25" max="25" width="5.7109375" style="227" customWidth="1"/>
    <col min="26" max="26" width="9.5703125" style="227" customWidth="1"/>
    <col min="27" max="27" width="12.7109375" style="231" customWidth="1"/>
    <col min="28" max="44" width="11.42578125" style="232"/>
    <col min="45" max="16384" width="11.42578125" style="223"/>
  </cols>
  <sheetData>
    <row r="2" spans="1:44" ht="15.75">
      <c r="A2" s="221"/>
      <c r="B2" s="525" t="s">
        <v>179</v>
      </c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525"/>
      <c r="N2" s="525"/>
      <c r="O2" s="525"/>
      <c r="P2" s="525"/>
      <c r="Q2" s="525"/>
      <c r="R2" s="525"/>
      <c r="S2" s="525"/>
      <c r="T2" s="525"/>
      <c r="U2" s="525"/>
      <c r="V2" s="222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1"/>
    </row>
    <row r="3" spans="1:44">
      <c r="A3" s="224"/>
      <c r="B3" s="224"/>
      <c r="C3" s="224"/>
      <c r="D3" s="224"/>
      <c r="E3" s="299"/>
      <c r="F3" s="299"/>
      <c r="G3" s="224"/>
      <c r="H3" s="224"/>
      <c r="I3" s="224"/>
      <c r="J3" s="224"/>
      <c r="K3" s="299"/>
      <c r="L3" s="299"/>
      <c r="M3" s="224"/>
      <c r="N3" s="224"/>
      <c r="O3" s="224"/>
      <c r="P3" s="224"/>
      <c r="Q3" s="299"/>
      <c r="R3" s="299"/>
      <c r="S3" s="224"/>
      <c r="T3" s="224"/>
      <c r="U3" s="222"/>
      <c r="V3" s="222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</row>
    <row r="4" spans="1:44">
      <c r="A4" s="221"/>
      <c r="B4" s="221"/>
      <c r="C4" s="76" t="s">
        <v>238</v>
      </c>
      <c r="D4" s="225" t="str">
        <f>Inicio!D4</f>
        <v>EVOLUTIVO FRONT END</v>
      </c>
      <c r="E4" s="300"/>
      <c r="F4" s="300"/>
      <c r="G4" s="224"/>
      <c r="H4" s="224"/>
      <c r="I4" s="224"/>
      <c r="J4" s="76" t="s">
        <v>59</v>
      </c>
      <c r="K4" s="302"/>
      <c r="L4" s="302"/>
      <c r="M4" s="224"/>
      <c r="N4" s="224"/>
      <c r="O4" s="76" t="s">
        <v>94</v>
      </c>
      <c r="P4" s="543" t="s">
        <v>62</v>
      </c>
      <c r="Q4" s="543"/>
      <c r="R4" s="543"/>
      <c r="S4" s="543"/>
      <c r="T4" s="76" t="s">
        <v>57</v>
      </c>
      <c r="U4" s="85" t="s">
        <v>58</v>
      </c>
      <c r="V4" s="222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  <c r="AP4" s="221"/>
      <c r="AQ4" s="221"/>
      <c r="AR4" s="221"/>
    </row>
    <row r="5" spans="1:44">
      <c r="A5" s="221"/>
      <c r="B5" s="221"/>
      <c r="C5" s="544" t="s">
        <v>162</v>
      </c>
      <c r="D5" s="552">
        <f>Inicio!D5</f>
        <v>0</v>
      </c>
      <c r="E5" s="301"/>
      <c r="F5" s="301"/>
      <c r="G5" s="226"/>
      <c r="H5" s="226"/>
      <c r="I5" s="224"/>
      <c r="J5" s="224"/>
      <c r="K5" s="303"/>
      <c r="L5" s="303"/>
      <c r="M5" s="224"/>
      <c r="N5" s="224"/>
      <c r="O5" s="224"/>
      <c r="P5" s="224"/>
      <c r="Q5" s="299"/>
      <c r="R5" s="299"/>
      <c r="S5" s="224"/>
      <c r="T5" s="224"/>
      <c r="U5" s="222"/>
      <c r="V5" s="222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  <c r="AP5" s="221"/>
      <c r="AQ5" s="221"/>
      <c r="AR5" s="221"/>
    </row>
    <row r="6" spans="1:44">
      <c r="A6" s="221"/>
      <c r="B6" s="221"/>
      <c r="C6" s="545"/>
      <c r="D6" s="553"/>
      <c r="E6" s="301"/>
      <c r="F6" s="301"/>
      <c r="G6" s="226"/>
      <c r="H6" s="226"/>
      <c r="I6" s="224"/>
      <c r="J6" s="76" t="s">
        <v>60</v>
      </c>
      <c r="K6" s="302"/>
      <c r="L6" s="302"/>
      <c r="M6" s="224"/>
      <c r="N6" s="224"/>
      <c r="O6" s="76" t="s">
        <v>94</v>
      </c>
      <c r="P6" s="543" t="s">
        <v>62</v>
      </c>
      <c r="Q6" s="543"/>
      <c r="R6" s="543"/>
      <c r="S6" s="543"/>
      <c r="T6" s="76" t="s">
        <v>57</v>
      </c>
      <c r="U6" s="85" t="s">
        <v>58</v>
      </c>
      <c r="V6" s="222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</row>
    <row r="7" spans="1:44">
      <c r="A7" s="221"/>
      <c r="B7" s="221"/>
      <c r="C7" s="76" t="s">
        <v>2</v>
      </c>
      <c r="D7" s="225">
        <f>Inicio!D7</f>
        <v>0</v>
      </c>
      <c r="E7" s="301"/>
      <c r="F7" s="301"/>
      <c r="G7" s="226"/>
      <c r="H7" s="226"/>
      <c r="I7" s="224"/>
      <c r="J7" s="224"/>
      <c r="K7" s="303"/>
      <c r="L7" s="303"/>
      <c r="M7" s="224"/>
      <c r="N7" s="224"/>
      <c r="O7" s="224"/>
      <c r="P7" s="224"/>
      <c r="Q7" s="299"/>
      <c r="R7" s="299"/>
      <c r="S7" s="224"/>
      <c r="T7" s="224"/>
      <c r="U7" s="222"/>
      <c r="V7" s="222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</row>
    <row r="8" spans="1:44">
      <c r="A8" s="221"/>
      <c r="B8" s="221"/>
      <c r="C8" s="76" t="s">
        <v>163</v>
      </c>
      <c r="D8" s="225">
        <f>Inicio!D8</f>
        <v>0</v>
      </c>
      <c r="E8" s="301"/>
      <c r="F8" s="301"/>
      <c r="G8" s="226"/>
      <c r="H8" s="226"/>
      <c r="I8" s="224"/>
      <c r="J8" s="76" t="s">
        <v>61</v>
      </c>
      <c r="K8" s="302"/>
      <c r="L8" s="302"/>
      <c r="M8" s="224"/>
      <c r="N8" s="224"/>
      <c r="O8" s="76" t="s">
        <v>94</v>
      </c>
      <c r="P8" s="543" t="s">
        <v>62</v>
      </c>
      <c r="Q8" s="543"/>
      <c r="R8" s="543"/>
      <c r="S8" s="543"/>
      <c r="T8" s="76" t="s">
        <v>57</v>
      </c>
      <c r="U8" s="85" t="s">
        <v>58</v>
      </c>
      <c r="V8" s="222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  <c r="AP8" s="221"/>
      <c r="AQ8" s="221"/>
      <c r="AR8" s="221"/>
    </row>
    <row r="10" spans="1:44">
      <c r="C10" s="554"/>
      <c r="D10" s="554"/>
      <c r="E10" s="554"/>
      <c r="G10" s="229">
        <f>IF((COUNTIF(F16:F67,"Si")=0)*AND(COUNTIF(E16:E67,"No")=0),0,((COUNTIF(F16:F67,"Si")))/((COUNTIF(F16:F67,"Si")+COUNTIF(E16:E67,"No"))))</f>
        <v>0.75</v>
      </c>
      <c r="H10" s="230"/>
      <c r="I10" s="221"/>
      <c r="M10" s="229">
        <f>IF((COUNTIF(L16:L67,"Si")=0)*AND(COUNTIF(K16:K67,"No")=0),0,((COUNTIF(L16:L67,"Si")))/((COUNTIF(L16:L67,"Si")+COUNTIF(K16:K67,"No"))))</f>
        <v>0.75</v>
      </c>
      <c r="N10" s="230"/>
      <c r="O10" s="221"/>
      <c r="S10" s="229">
        <f>IF((COUNTIF(R16:R67,"Si")=0)*AND(COUNTIF(Q16:Q67,"No")=0),0,((COUNTIF(R16:R67,"Si")))/((COUNTIF(R16:R67,"Si")+COUNTIF(Q16:Q67,"No"))))</f>
        <v>0.77777777777777779</v>
      </c>
      <c r="T10" s="230"/>
      <c r="U10" s="221"/>
    </row>
    <row r="11" spans="1:44" ht="13.5" hidden="1" thickBot="1">
      <c r="C11" s="513"/>
      <c r="D11" s="513"/>
      <c r="E11" s="513"/>
      <c r="G11" s="521" t="s">
        <v>95</v>
      </c>
      <c r="H11" s="510"/>
      <c r="I11" s="505"/>
      <c r="M11" s="521" t="s">
        <v>95</v>
      </c>
      <c r="N11" s="510"/>
      <c r="O11" s="505"/>
      <c r="S11" s="521" t="s">
        <v>95</v>
      </c>
      <c r="T11" s="510"/>
      <c r="U11" s="505"/>
    </row>
    <row r="12" spans="1:44">
      <c r="B12" s="511" t="s">
        <v>88</v>
      </c>
      <c r="C12" s="519" t="s">
        <v>74</v>
      </c>
      <c r="D12" s="511" t="s">
        <v>89</v>
      </c>
      <c r="E12" s="105"/>
      <c r="F12" s="105"/>
      <c r="G12" s="502" t="s">
        <v>138</v>
      </c>
      <c r="H12" s="502" t="s">
        <v>137</v>
      </c>
      <c r="I12" s="502"/>
      <c r="J12" s="500" t="s">
        <v>126</v>
      </c>
      <c r="K12" s="290"/>
      <c r="L12" s="290"/>
      <c r="M12" s="502" t="s">
        <v>139</v>
      </c>
      <c r="N12" s="502" t="s">
        <v>137</v>
      </c>
      <c r="O12" s="502"/>
      <c r="P12" s="500" t="s">
        <v>126</v>
      </c>
      <c r="Q12" s="290"/>
      <c r="R12" s="290"/>
      <c r="S12" s="502" t="s">
        <v>140</v>
      </c>
      <c r="T12" s="500" t="s">
        <v>137</v>
      </c>
      <c r="U12" s="500" t="s">
        <v>126</v>
      </c>
    </row>
    <row r="13" spans="1:44" ht="13.5" thickBot="1">
      <c r="A13" s="233"/>
      <c r="B13" s="512"/>
      <c r="C13" s="520"/>
      <c r="D13" s="512"/>
      <c r="E13" s="285"/>
      <c r="F13" s="286"/>
      <c r="G13" s="503"/>
      <c r="H13" s="503"/>
      <c r="I13" s="503"/>
      <c r="J13" s="501"/>
      <c r="K13" s="250"/>
      <c r="L13" s="250"/>
      <c r="M13" s="503"/>
      <c r="N13" s="503"/>
      <c r="O13" s="503"/>
      <c r="P13" s="501"/>
      <c r="Q13" s="250"/>
      <c r="R13" s="250"/>
      <c r="S13" s="503"/>
      <c r="T13" s="501"/>
      <c r="U13" s="501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</row>
    <row r="14" spans="1:44" ht="13.5" thickBot="1">
      <c r="A14" s="233"/>
      <c r="B14" s="538" t="s">
        <v>171</v>
      </c>
      <c r="C14" s="539"/>
      <c r="D14" s="539"/>
      <c r="E14" s="287"/>
      <c r="F14" s="288"/>
      <c r="G14" s="115"/>
      <c r="H14" s="115"/>
      <c r="I14" s="115"/>
      <c r="J14" s="108"/>
      <c r="K14" s="291"/>
      <c r="L14" s="291"/>
      <c r="M14" s="115"/>
      <c r="N14" s="115"/>
      <c r="O14" s="115"/>
      <c r="P14" s="108"/>
      <c r="Q14" s="291"/>
      <c r="R14" s="291"/>
      <c r="S14" s="115"/>
      <c r="T14" s="108"/>
      <c r="U14" s="116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4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</row>
    <row r="15" spans="1:44" ht="57.75" customHeight="1" thickBot="1">
      <c r="A15" s="233"/>
      <c r="B15" s="109"/>
      <c r="C15" s="537" t="s">
        <v>260</v>
      </c>
      <c r="D15" s="537"/>
      <c r="E15" s="537"/>
      <c r="F15" s="537"/>
      <c r="G15" s="537"/>
      <c r="H15" s="537"/>
      <c r="I15" s="537"/>
      <c r="J15" s="537"/>
      <c r="K15" s="292"/>
      <c r="L15" s="292"/>
      <c r="M15" s="111"/>
      <c r="N15" s="111"/>
      <c r="O15" s="111"/>
      <c r="P15" s="110"/>
      <c r="Q15" s="292"/>
      <c r="R15" s="292"/>
      <c r="S15" s="111"/>
      <c r="T15" s="110"/>
      <c r="U15" s="112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4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</row>
    <row r="16" spans="1:44" ht="24">
      <c r="A16" s="233"/>
      <c r="B16" s="179">
        <v>1</v>
      </c>
      <c r="C16" s="236" t="s">
        <v>156</v>
      </c>
      <c r="D16" s="237" t="s">
        <v>87</v>
      </c>
      <c r="E16" s="271" t="str">
        <f>IF(((C16="Auditoría de Gestión de la Configuración")*AND(G16="No")),"No","")</f>
        <v/>
      </c>
      <c r="F16" s="271" t="str">
        <f>IF(((C16="Auditoría de Gestión de la Configuración")*AND(G16="Si")),"Si","")</f>
        <v>Si</v>
      </c>
      <c r="G16" s="214" t="s">
        <v>151</v>
      </c>
      <c r="H16" s="541"/>
      <c r="I16" s="542"/>
      <c r="J16" s="107"/>
      <c r="K16" s="271" t="str">
        <f>IF(((C16="Auditoría de gestión de la configuración")*AND(M16="No")),"No","")</f>
        <v/>
      </c>
      <c r="L16" s="271" t="str">
        <f>IF(((C16="Auditoría de gestión de la configuración")*AND(M16="Si")),"Si","")</f>
        <v>Si</v>
      </c>
      <c r="M16" s="215" t="s">
        <v>151</v>
      </c>
      <c r="N16" s="103"/>
      <c r="O16" s="102"/>
      <c r="P16" s="107"/>
      <c r="Q16" s="271" t="str">
        <f>IF(((C16="Auditoría de gestión de la configuración")*AND(S16="No")),"No","")</f>
        <v/>
      </c>
      <c r="R16" s="271" t="str">
        <f>IF(((C16="Auditoría de gestión de la configuración")*AND(S16="Si")),"Si","")</f>
        <v>Si</v>
      </c>
      <c r="S16" s="215" t="s">
        <v>151</v>
      </c>
      <c r="T16" s="107"/>
      <c r="U16" s="107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4"/>
      <c r="AH16" s="235"/>
      <c r="AI16" s="235"/>
      <c r="AJ16" s="235"/>
      <c r="AK16" s="235"/>
      <c r="AL16" s="235"/>
      <c r="AM16" s="235"/>
      <c r="AN16" s="235"/>
      <c r="AO16" s="235"/>
      <c r="AP16" s="235"/>
      <c r="AQ16" s="235"/>
      <c r="AR16" s="235"/>
    </row>
    <row r="17" spans="1:44" ht="24">
      <c r="A17" s="233"/>
      <c r="B17" s="180">
        <v>2</v>
      </c>
      <c r="C17" s="236" t="s">
        <v>156</v>
      </c>
      <c r="D17" s="238" t="s">
        <v>142</v>
      </c>
      <c r="E17" s="271" t="str">
        <f>IF(((C17="Auditoría de Gestión de la Configuración")*AND(G17="No")),"No","")</f>
        <v/>
      </c>
      <c r="F17" s="271" t="str">
        <f>IF(((C17="Auditoría de Gestión de la Configuración")*AND(G17="Si")),"Si","")</f>
        <v>Si</v>
      </c>
      <c r="G17" s="215" t="s">
        <v>151</v>
      </c>
      <c r="H17" s="555"/>
      <c r="I17" s="555"/>
      <c r="J17" s="100"/>
      <c r="K17" s="271" t="str">
        <f>IF(((C17="Auditoría de gestión de la configuración")*AND(M17="No")),"No","")</f>
        <v/>
      </c>
      <c r="L17" s="271" t="str">
        <f>IF(((C17="Auditoría de gestión de la configuración")*AND(M17="Si")),"Si","")</f>
        <v>Si</v>
      </c>
      <c r="M17" s="215" t="s">
        <v>151</v>
      </c>
      <c r="N17" s="87"/>
      <c r="O17" s="86"/>
      <c r="P17" s="100"/>
      <c r="Q17" s="271" t="str">
        <f>IF(((C17="Auditoría de gestión de la configuración")*AND(S17="No")),"No","")</f>
        <v>No</v>
      </c>
      <c r="R17" s="271" t="str">
        <f>IF(((C17="Auditoría de gestión de la configuración")*AND(S17="Si")),"Si","")</f>
        <v/>
      </c>
      <c r="S17" s="215" t="s">
        <v>152</v>
      </c>
      <c r="T17" s="100"/>
      <c r="U17" s="100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4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</row>
    <row r="18" spans="1:44" ht="24">
      <c r="A18" s="239"/>
      <c r="B18" s="179">
        <v>3</v>
      </c>
      <c r="C18" s="236" t="s">
        <v>155</v>
      </c>
      <c r="D18" s="97" t="s">
        <v>216</v>
      </c>
      <c r="E18" s="271" t="str">
        <f>IF(((C18="Auditoría de Calidad")*AND(G18="No")),"No","")</f>
        <v/>
      </c>
      <c r="F18" s="271" t="str">
        <f>IF(((C18="Auditoría de Calidad")*AND(G18="Si")),"Si","")</f>
        <v/>
      </c>
      <c r="G18" s="216"/>
      <c r="H18" s="535"/>
      <c r="I18" s="535"/>
      <c r="J18" s="95"/>
      <c r="K18" s="271" t="str">
        <f>IF(((C18="Auditoría de Calidad")*AND(M18="No")),"No","")</f>
        <v/>
      </c>
      <c r="L18" s="271" t="str">
        <f>IF(((C18="Auditoría de Calidad")*AND(M18="Si")),"Si","")</f>
        <v/>
      </c>
      <c r="M18" s="216"/>
      <c r="N18" s="556"/>
      <c r="O18" s="557"/>
      <c r="P18" s="94"/>
      <c r="Q18" s="271" t="str">
        <f>IF(((C18="Auditoría de Calidad")*AND(S18="No")),"No","")</f>
        <v/>
      </c>
      <c r="R18" s="271" t="str">
        <f>IF(((C18="Auditoría de Calidad")*AND(S18="Si")),"Si","")</f>
        <v/>
      </c>
      <c r="S18" s="216"/>
      <c r="T18" s="94"/>
      <c r="U18" s="92"/>
      <c r="V18" s="240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39"/>
      <c r="AQ18" s="239"/>
      <c r="AR18" s="239"/>
    </row>
    <row r="19" spans="1:44">
      <c r="A19" s="239"/>
      <c r="B19" s="180">
        <v>4</v>
      </c>
      <c r="C19" s="236" t="s">
        <v>155</v>
      </c>
      <c r="D19" s="97" t="s">
        <v>222</v>
      </c>
      <c r="E19" s="271" t="str">
        <f t="shared" ref="E19:E29" si="0">IF(((C19="Auditoría de Calidad")*AND(G19="No")),"No","")</f>
        <v/>
      </c>
      <c r="F19" s="271" t="str">
        <f t="shared" ref="F19:F29" si="1">IF(((C19="Auditoría de Calidad")*AND(G19="Si")),"Si","")</f>
        <v/>
      </c>
      <c r="G19" s="216"/>
      <c r="H19" s="535"/>
      <c r="I19" s="535"/>
      <c r="J19" s="95"/>
      <c r="K19" s="271" t="str">
        <f t="shared" ref="K19:K29" si="2">IF(((C19="Auditoría de Calidad")*AND(M19="No")),"No","")</f>
        <v/>
      </c>
      <c r="L19" s="271" t="str">
        <f t="shared" ref="L19:L29" si="3">IF(((C19="Auditoría de Calidad")*AND(M19="Si")),"Si","")</f>
        <v/>
      </c>
      <c r="M19" s="216"/>
      <c r="N19" s="556"/>
      <c r="O19" s="557"/>
      <c r="P19" s="94"/>
      <c r="Q19" s="271" t="str">
        <f t="shared" ref="Q19:Q29" si="4">IF(((C19="Auditoría de Calidad")*AND(S19="No")),"No","")</f>
        <v/>
      </c>
      <c r="R19" s="271" t="str">
        <f t="shared" ref="R19:R29" si="5">IF(((C19="Auditoría de Calidad")*AND(S19="Si")),"Si","")</f>
        <v/>
      </c>
      <c r="S19" s="216"/>
      <c r="T19" s="94"/>
      <c r="U19" s="92"/>
      <c r="V19" s="240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</row>
    <row r="20" spans="1:44" ht="24">
      <c r="A20" s="239"/>
      <c r="B20" s="179">
        <v>5</v>
      </c>
      <c r="C20" s="236" t="s">
        <v>155</v>
      </c>
      <c r="D20" s="97" t="s">
        <v>223</v>
      </c>
      <c r="E20" s="271" t="str">
        <f t="shared" si="0"/>
        <v/>
      </c>
      <c r="F20" s="271" t="str">
        <f t="shared" si="1"/>
        <v/>
      </c>
      <c r="G20" s="216"/>
      <c r="H20" s="535"/>
      <c r="I20" s="535"/>
      <c r="J20" s="95"/>
      <c r="K20" s="271" t="str">
        <f t="shared" si="2"/>
        <v/>
      </c>
      <c r="L20" s="271" t="str">
        <f t="shared" si="3"/>
        <v/>
      </c>
      <c r="M20" s="216"/>
      <c r="N20" s="556"/>
      <c r="O20" s="557"/>
      <c r="P20" s="94"/>
      <c r="Q20" s="271" t="str">
        <f t="shared" si="4"/>
        <v/>
      </c>
      <c r="R20" s="271" t="str">
        <f t="shared" si="5"/>
        <v/>
      </c>
      <c r="S20" s="216"/>
      <c r="T20" s="94"/>
      <c r="U20" s="92"/>
      <c r="V20" s="240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  <c r="AL20" s="239"/>
      <c r="AM20" s="239"/>
      <c r="AN20" s="239"/>
      <c r="AO20" s="239"/>
      <c r="AP20" s="239"/>
      <c r="AQ20" s="239"/>
      <c r="AR20" s="239"/>
    </row>
    <row r="21" spans="1:44">
      <c r="A21" s="239"/>
      <c r="B21" s="180">
        <v>6</v>
      </c>
      <c r="C21" s="236" t="s">
        <v>155</v>
      </c>
      <c r="D21" s="97" t="s">
        <v>224</v>
      </c>
      <c r="E21" s="271" t="str">
        <f t="shared" si="0"/>
        <v/>
      </c>
      <c r="F21" s="271" t="str">
        <f t="shared" si="1"/>
        <v/>
      </c>
      <c r="G21" s="216"/>
      <c r="H21" s="535"/>
      <c r="I21" s="535"/>
      <c r="J21" s="95"/>
      <c r="K21" s="271" t="str">
        <f t="shared" si="2"/>
        <v/>
      </c>
      <c r="L21" s="271" t="str">
        <f t="shared" si="3"/>
        <v/>
      </c>
      <c r="M21" s="216"/>
      <c r="N21" s="556"/>
      <c r="O21" s="557"/>
      <c r="P21" s="94"/>
      <c r="Q21" s="271" t="str">
        <f t="shared" si="4"/>
        <v/>
      </c>
      <c r="R21" s="271" t="str">
        <f t="shared" si="5"/>
        <v/>
      </c>
      <c r="S21" s="216"/>
      <c r="T21" s="94"/>
      <c r="U21" s="92"/>
      <c r="V21" s="240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39"/>
      <c r="AJ21" s="239"/>
      <c r="AK21" s="239"/>
      <c r="AL21" s="239"/>
      <c r="AM21" s="239"/>
      <c r="AN21" s="239"/>
      <c r="AO21" s="239"/>
      <c r="AP21" s="239"/>
      <c r="AQ21" s="239"/>
      <c r="AR21" s="239"/>
    </row>
    <row r="22" spans="1:44" ht="24">
      <c r="A22" s="239"/>
      <c r="B22" s="179">
        <v>7</v>
      </c>
      <c r="C22" s="236" t="s">
        <v>155</v>
      </c>
      <c r="D22" s="97" t="s">
        <v>261</v>
      </c>
      <c r="E22" s="271" t="str">
        <f t="shared" si="0"/>
        <v/>
      </c>
      <c r="F22" s="271" t="str">
        <f t="shared" si="1"/>
        <v/>
      </c>
      <c r="G22" s="216"/>
      <c r="H22" s="535"/>
      <c r="I22" s="535"/>
      <c r="J22" s="95"/>
      <c r="K22" s="271" t="str">
        <f t="shared" si="2"/>
        <v/>
      </c>
      <c r="L22" s="271" t="str">
        <f t="shared" si="3"/>
        <v/>
      </c>
      <c r="M22" s="216"/>
      <c r="N22" s="556"/>
      <c r="O22" s="557"/>
      <c r="P22" s="94"/>
      <c r="Q22" s="271" t="str">
        <f t="shared" si="4"/>
        <v/>
      </c>
      <c r="R22" s="271" t="str">
        <f t="shared" si="5"/>
        <v/>
      </c>
      <c r="S22" s="216"/>
      <c r="T22" s="94"/>
      <c r="U22" s="92"/>
      <c r="V22" s="240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  <c r="AL22" s="239"/>
      <c r="AM22" s="239"/>
      <c r="AN22" s="239"/>
      <c r="AO22" s="239"/>
      <c r="AP22" s="239"/>
      <c r="AQ22" s="239"/>
      <c r="AR22" s="239"/>
    </row>
    <row r="23" spans="1:44" ht="36">
      <c r="A23" s="239"/>
      <c r="B23" s="180">
        <v>8</v>
      </c>
      <c r="C23" s="236" t="s">
        <v>155</v>
      </c>
      <c r="D23" s="97" t="s">
        <v>225</v>
      </c>
      <c r="E23" s="271" t="str">
        <f t="shared" si="0"/>
        <v/>
      </c>
      <c r="F23" s="271" t="str">
        <f t="shared" si="1"/>
        <v/>
      </c>
      <c r="G23" s="216"/>
      <c r="H23" s="535"/>
      <c r="I23" s="535"/>
      <c r="J23" s="95"/>
      <c r="K23" s="271" t="str">
        <f t="shared" si="2"/>
        <v/>
      </c>
      <c r="L23" s="271" t="str">
        <f t="shared" si="3"/>
        <v/>
      </c>
      <c r="M23" s="216"/>
      <c r="N23" s="556"/>
      <c r="O23" s="557"/>
      <c r="P23" s="94"/>
      <c r="Q23" s="271" t="str">
        <f t="shared" si="4"/>
        <v/>
      </c>
      <c r="R23" s="271" t="str">
        <f t="shared" si="5"/>
        <v/>
      </c>
      <c r="S23" s="216"/>
      <c r="T23" s="94"/>
      <c r="U23" s="92"/>
      <c r="V23" s="240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39"/>
      <c r="AN23" s="239"/>
      <c r="AO23" s="239"/>
      <c r="AP23" s="239"/>
      <c r="AQ23" s="239"/>
      <c r="AR23" s="239"/>
    </row>
    <row r="24" spans="1:44" ht="48">
      <c r="A24" s="239"/>
      <c r="B24" s="179">
        <v>9</v>
      </c>
      <c r="C24" s="236" t="s">
        <v>155</v>
      </c>
      <c r="D24" s="97" t="s">
        <v>226</v>
      </c>
      <c r="E24" s="271" t="str">
        <f t="shared" si="0"/>
        <v/>
      </c>
      <c r="F24" s="271" t="str">
        <f t="shared" si="1"/>
        <v/>
      </c>
      <c r="G24" s="216"/>
      <c r="H24" s="535"/>
      <c r="I24" s="535"/>
      <c r="J24" s="95"/>
      <c r="K24" s="271" t="str">
        <f t="shared" si="2"/>
        <v/>
      </c>
      <c r="L24" s="271" t="str">
        <f t="shared" si="3"/>
        <v/>
      </c>
      <c r="M24" s="216"/>
      <c r="N24" s="556"/>
      <c r="O24" s="557"/>
      <c r="P24" s="94"/>
      <c r="Q24" s="271" t="str">
        <f t="shared" si="4"/>
        <v/>
      </c>
      <c r="R24" s="271" t="str">
        <f t="shared" si="5"/>
        <v/>
      </c>
      <c r="S24" s="216"/>
      <c r="T24" s="94"/>
      <c r="U24" s="92"/>
      <c r="V24" s="240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  <c r="AL24" s="239"/>
      <c r="AM24" s="239"/>
      <c r="AN24" s="239"/>
      <c r="AO24" s="239"/>
      <c r="AP24" s="239"/>
      <c r="AQ24" s="239"/>
      <c r="AR24" s="239"/>
    </row>
    <row r="25" spans="1:44" ht="24">
      <c r="A25" s="239"/>
      <c r="B25" s="180">
        <v>10</v>
      </c>
      <c r="C25" s="236" t="s">
        <v>155</v>
      </c>
      <c r="D25" s="97" t="s">
        <v>217</v>
      </c>
      <c r="E25" s="271" t="str">
        <f t="shared" si="0"/>
        <v/>
      </c>
      <c r="F25" s="271" t="str">
        <f t="shared" si="1"/>
        <v/>
      </c>
      <c r="G25" s="216"/>
      <c r="H25" s="535"/>
      <c r="I25" s="535"/>
      <c r="J25" s="95"/>
      <c r="K25" s="271" t="str">
        <f t="shared" si="2"/>
        <v/>
      </c>
      <c r="L25" s="271" t="str">
        <f t="shared" si="3"/>
        <v/>
      </c>
      <c r="M25" s="216"/>
      <c r="N25" s="556"/>
      <c r="O25" s="557"/>
      <c r="P25" s="94"/>
      <c r="Q25" s="271" t="str">
        <f t="shared" si="4"/>
        <v/>
      </c>
      <c r="R25" s="271" t="str">
        <f t="shared" si="5"/>
        <v/>
      </c>
      <c r="S25" s="216"/>
      <c r="T25" s="94"/>
      <c r="U25" s="92"/>
      <c r="V25" s="240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  <c r="AL25" s="239"/>
      <c r="AM25" s="239"/>
      <c r="AN25" s="239"/>
      <c r="AO25" s="239"/>
      <c r="AP25" s="239"/>
      <c r="AQ25" s="239"/>
      <c r="AR25" s="239"/>
    </row>
    <row r="26" spans="1:44" ht="24">
      <c r="A26" s="239"/>
      <c r="B26" s="179">
        <v>11</v>
      </c>
      <c r="C26" s="236" t="s">
        <v>155</v>
      </c>
      <c r="D26" s="97" t="s">
        <v>218</v>
      </c>
      <c r="E26" s="271" t="str">
        <f t="shared" si="0"/>
        <v/>
      </c>
      <c r="F26" s="271" t="str">
        <f t="shared" si="1"/>
        <v/>
      </c>
      <c r="G26" s="216"/>
      <c r="H26" s="535"/>
      <c r="I26" s="535"/>
      <c r="J26" s="95"/>
      <c r="K26" s="271" t="str">
        <f t="shared" si="2"/>
        <v/>
      </c>
      <c r="L26" s="271" t="str">
        <f t="shared" si="3"/>
        <v/>
      </c>
      <c r="M26" s="216"/>
      <c r="N26" s="556"/>
      <c r="O26" s="557"/>
      <c r="P26" s="94"/>
      <c r="Q26" s="271" t="str">
        <f t="shared" si="4"/>
        <v/>
      </c>
      <c r="R26" s="271" t="str">
        <f t="shared" si="5"/>
        <v/>
      </c>
      <c r="S26" s="216"/>
      <c r="T26" s="94"/>
      <c r="U26" s="92"/>
      <c r="V26" s="240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  <c r="AL26" s="239"/>
      <c r="AM26" s="239"/>
      <c r="AN26" s="239"/>
      <c r="AO26" s="239"/>
      <c r="AP26" s="239"/>
      <c r="AQ26" s="239"/>
      <c r="AR26" s="239"/>
    </row>
    <row r="27" spans="1:44" ht="24">
      <c r="A27" s="239"/>
      <c r="B27" s="180">
        <v>12</v>
      </c>
      <c r="C27" s="236" t="s">
        <v>155</v>
      </c>
      <c r="D27" s="97" t="s">
        <v>227</v>
      </c>
      <c r="E27" s="271" t="str">
        <f t="shared" si="0"/>
        <v/>
      </c>
      <c r="F27" s="271" t="str">
        <f t="shared" si="1"/>
        <v/>
      </c>
      <c r="G27" s="216"/>
      <c r="H27" s="535"/>
      <c r="I27" s="535"/>
      <c r="J27" s="95"/>
      <c r="K27" s="271" t="str">
        <f t="shared" si="2"/>
        <v/>
      </c>
      <c r="L27" s="271" t="str">
        <f t="shared" si="3"/>
        <v/>
      </c>
      <c r="M27" s="216"/>
      <c r="N27" s="556"/>
      <c r="O27" s="557"/>
      <c r="P27" s="94"/>
      <c r="Q27" s="271" t="str">
        <f t="shared" si="4"/>
        <v/>
      </c>
      <c r="R27" s="271" t="str">
        <f t="shared" si="5"/>
        <v/>
      </c>
      <c r="S27" s="216"/>
      <c r="T27" s="94"/>
      <c r="U27" s="92"/>
      <c r="V27" s="240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  <c r="AL27" s="239"/>
      <c r="AM27" s="239"/>
      <c r="AN27" s="239"/>
      <c r="AO27" s="239"/>
      <c r="AP27" s="239"/>
      <c r="AQ27" s="239"/>
      <c r="AR27" s="239"/>
    </row>
    <row r="28" spans="1:44" ht="24">
      <c r="A28" s="239"/>
      <c r="B28" s="179">
        <v>13</v>
      </c>
      <c r="C28" s="236" t="s">
        <v>155</v>
      </c>
      <c r="D28" s="97" t="s">
        <v>219</v>
      </c>
      <c r="E28" s="271" t="str">
        <f t="shared" si="0"/>
        <v/>
      </c>
      <c r="F28" s="271" t="str">
        <f t="shared" si="1"/>
        <v/>
      </c>
      <c r="G28" s="216"/>
      <c r="H28" s="535"/>
      <c r="I28" s="535"/>
      <c r="J28" s="95"/>
      <c r="K28" s="271" t="str">
        <f t="shared" si="2"/>
        <v/>
      </c>
      <c r="L28" s="271" t="str">
        <f t="shared" si="3"/>
        <v/>
      </c>
      <c r="M28" s="216"/>
      <c r="N28" s="556"/>
      <c r="O28" s="557"/>
      <c r="P28" s="94"/>
      <c r="Q28" s="271" t="str">
        <f t="shared" si="4"/>
        <v/>
      </c>
      <c r="R28" s="271" t="str">
        <f t="shared" si="5"/>
        <v/>
      </c>
      <c r="S28" s="216"/>
      <c r="T28" s="94"/>
      <c r="U28" s="92"/>
      <c r="V28" s="240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  <c r="AL28" s="239"/>
      <c r="AM28" s="239"/>
      <c r="AN28" s="239"/>
      <c r="AO28" s="239"/>
      <c r="AP28" s="239"/>
      <c r="AQ28" s="239"/>
      <c r="AR28" s="239"/>
    </row>
    <row r="29" spans="1:44" ht="24.75" thickBot="1">
      <c r="A29" s="239"/>
      <c r="B29" s="180">
        <v>14</v>
      </c>
      <c r="C29" s="236" t="s">
        <v>155</v>
      </c>
      <c r="D29" s="97" t="s">
        <v>220</v>
      </c>
      <c r="E29" s="271" t="str">
        <f t="shared" si="0"/>
        <v/>
      </c>
      <c r="F29" s="271" t="str">
        <f t="shared" si="1"/>
        <v/>
      </c>
      <c r="G29" s="216"/>
      <c r="H29" s="535"/>
      <c r="I29" s="535"/>
      <c r="J29" s="95"/>
      <c r="K29" s="271" t="str">
        <f t="shared" si="2"/>
        <v/>
      </c>
      <c r="L29" s="271" t="str">
        <f t="shared" si="3"/>
        <v/>
      </c>
      <c r="M29" s="216"/>
      <c r="N29" s="556"/>
      <c r="O29" s="557"/>
      <c r="P29" s="94"/>
      <c r="Q29" s="271" t="str">
        <f t="shared" si="4"/>
        <v/>
      </c>
      <c r="R29" s="271" t="str">
        <f t="shared" si="5"/>
        <v/>
      </c>
      <c r="S29" s="216"/>
      <c r="T29" s="94"/>
      <c r="U29" s="92"/>
      <c r="V29" s="240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9"/>
      <c r="AP29" s="239"/>
      <c r="AQ29" s="239"/>
      <c r="AR29" s="239"/>
    </row>
    <row r="30" spans="1:44" ht="57" customHeight="1" thickBot="1">
      <c r="A30" s="239"/>
      <c r="B30" s="109"/>
      <c r="C30" s="537" t="s">
        <v>172</v>
      </c>
      <c r="D30" s="537"/>
      <c r="E30" s="537"/>
      <c r="F30" s="537"/>
      <c r="G30" s="537"/>
      <c r="H30" s="537"/>
      <c r="I30" s="537"/>
      <c r="J30" s="537"/>
      <c r="K30" s="292"/>
      <c r="L30" s="292"/>
      <c r="M30" s="111"/>
      <c r="N30" s="558"/>
      <c r="O30" s="558"/>
      <c r="P30" s="110"/>
      <c r="Q30" s="292"/>
      <c r="R30" s="292"/>
      <c r="S30" s="111"/>
      <c r="T30" s="110"/>
      <c r="U30" s="112"/>
      <c r="V30" s="240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</row>
    <row r="31" spans="1:44" ht="24">
      <c r="A31" s="239"/>
      <c r="B31" s="179">
        <v>1</v>
      </c>
      <c r="C31" s="236" t="s">
        <v>156</v>
      </c>
      <c r="D31" s="237" t="s">
        <v>87</v>
      </c>
      <c r="E31" s="271" t="str">
        <f>IF(((C31="Auditoría de Gestión de la Configuración")*AND(G31="No")),"No","")</f>
        <v/>
      </c>
      <c r="F31" s="271" t="str">
        <f>IF(((C31="Auditoría de Gestión de la Configuración")*AND(G31="Si")),"Si","")</f>
        <v>Si</v>
      </c>
      <c r="G31" s="216" t="s">
        <v>151</v>
      </c>
      <c r="H31" s="535"/>
      <c r="I31" s="535"/>
      <c r="J31" s="95"/>
      <c r="K31" s="271" t="str">
        <f>IF(((C31="Auditoría de gestión de la configuración")*AND(M31="No")),"No","")</f>
        <v/>
      </c>
      <c r="L31" s="271" t="str">
        <f>IF(((C31="Auditoría de gestión de la configuración")*AND(M31="Si")),"Si","")</f>
        <v>Si</v>
      </c>
      <c r="M31" s="216" t="s">
        <v>151</v>
      </c>
      <c r="N31" s="556"/>
      <c r="O31" s="557"/>
      <c r="P31" s="94"/>
      <c r="Q31" s="271" t="str">
        <f>IF(((C31="Auditoría de gestión de la configuración")*AND(S31="No")),"No","")</f>
        <v/>
      </c>
      <c r="R31" s="271" t="str">
        <f>IF(((C31="Auditoría de gestión de la configuración")*AND(S31="Si")),"Si","")</f>
        <v>Si</v>
      </c>
      <c r="S31" s="216" t="s">
        <v>151</v>
      </c>
      <c r="T31" s="94"/>
      <c r="U31" s="92"/>
      <c r="V31" s="240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  <c r="AL31" s="239"/>
      <c r="AM31" s="239"/>
      <c r="AN31" s="239"/>
      <c r="AO31" s="239"/>
      <c r="AP31" s="239"/>
      <c r="AQ31" s="239"/>
      <c r="AR31" s="239"/>
    </row>
    <row r="32" spans="1:44" ht="24">
      <c r="A32" s="239"/>
      <c r="B32" s="180">
        <f>1+B31</f>
        <v>2</v>
      </c>
      <c r="C32" s="236" t="s">
        <v>156</v>
      </c>
      <c r="D32" s="238" t="s">
        <v>143</v>
      </c>
      <c r="E32" s="271" t="str">
        <f>IF(((C32="Auditoría de Gestión de la Configuración")*AND(G32="No")),"No","")</f>
        <v>No</v>
      </c>
      <c r="F32" s="271" t="str">
        <f>IF(((C32="Auditoría de Gestión de la Configuración")*AND(G32="Si")),"Si","")</f>
        <v/>
      </c>
      <c r="G32" s="216" t="s">
        <v>152</v>
      </c>
      <c r="H32" s="535"/>
      <c r="I32" s="535"/>
      <c r="J32" s="95"/>
      <c r="K32" s="271" t="str">
        <f>IF(((C32="Auditoría de gestión de la configuración")*AND(M32="No")),"No","")</f>
        <v/>
      </c>
      <c r="L32" s="271" t="str">
        <f>IF(((C32="Auditoría de gestión de la configuración")*AND(M32="Si")),"Si","")</f>
        <v>Si</v>
      </c>
      <c r="M32" s="216" t="s">
        <v>151</v>
      </c>
      <c r="N32" s="556"/>
      <c r="O32" s="557"/>
      <c r="P32" s="94"/>
      <c r="Q32" s="271" t="str">
        <f>IF(((C32="Auditoría de gestión de la configuración")*AND(S32="No")),"No","")</f>
        <v/>
      </c>
      <c r="R32" s="271" t="str">
        <f>IF(((C32="Auditoría de gestión de la configuración")*AND(S32="Si")),"Si","")</f>
        <v>Si</v>
      </c>
      <c r="S32" s="216" t="s">
        <v>151</v>
      </c>
      <c r="T32" s="94"/>
      <c r="U32" s="92"/>
      <c r="V32" s="240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  <c r="AL32" s="239"/>
      <c r="AM32" s="239"/>
      <c r="AN32" s="239"/>
      <c r="AO32" s="239"/>
      <c r="AP32" s="239"/>
      <c r="AQ32" s="239"/>
      <c r="AR32" s="239"/>
    </row>
    <row r="33" spans="1:44" ht="24">
      <c r="A33" s="239"/>
      <c r="B33" s="180">
        <f t="shared" ref="B33:B40" si="6">1+B32</f>
        <v>3</v>
      </c>
      <c r="C33" s="236" t="s">
        <v>155</v>
      </c>
      <c r="D33" s="97" t="s">
        <v>216</v>
      </c>
      <c r="E33" s="271" t="str">
        <f>IF(((C33="Auditoría de Calidad")*AND(G33="No")),"No","")</f>
        <v/>
      </c>
      <c r="F33" s="271" t="str">
        <f>IF(((C33="Auditoría de Calidad")*AND(G33="Si")),"Si","")</f>
        <v/>
      </c>
      <c r="G33" s="216"/>
      <c r="H33" s="535"/>
      <c r="I33" s="535"/>
      <c r="J33" s="95"/>
      <c r="K33" s="271" t="str">
        <f>IF(((C33="Auditoría de Calidad")*AND(M33="No")),"No","")</f>
        <v/>
      </c>
      <c r="L33" s="271" t="str">
        <f>IF(((C33="Auditoría de Calidad")*AND(M33="Si")),"Si","")</f>
        <v/>
      </c>
      <c r="M33" s="216"/>
      <c r="N33" s="556"/>
      <c r="O33" s="557"/>
      <c r="P33" s="94"/>
      <c r="Q33" s="271" t="str">
        <f>IF(((C33="Auditoría de Calidad")*AND(S33="No")),"No","")</f>
        <v>No</v>
      </c>
      <c r="R33" s="271" t="str">
        <f>IF(((C33="Auditoría de Calidad")*AND(S33="Si")),"Si","")</f>
        <v/>
      </c>
      <c r="S33" s="216" t="s">
        <v>152</v>
      </c>
      <c r="T33" s="94"/>
      <c r="U33" s="92"/>
      <c r="V33" s="240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39"/>
      <c r="AQ33" s="239"/>
      <c r="AR33" s="239"/>
    </row>
    <row r="34" spans="1:44">
      <c r="A34" s="239"/>
      <c r="B34" s="180">
        <f t="shared" si="6"/>
        <v>4</v>
      </c>
      <c r="C34" s="236" t="s">
        <v>155</v>
      </c>
      <c r="D34" s="97" t="s">
        <v>222</v>
      </c>
      <c r="E34" s="271" t="str">
        <f t="shared" ref="E34:E40" si="7">IF(((C34="Auditoría de Calidad")*AND(G34="No")),"No","")</f>
        <v/>
      </c>
      <c r="F34" s="271" t="str">
        <f t="shared" ref="F34:F40" si="8">IF(((C34="Auditoría de Calidad")*AND(G34="Si")),"Si","")</f>
        <v/>
      </c>
      <c r="G34" s="216"/>
      <c r="H34" s="535"/>
      <c r="I34" s="535"/>
      <c r="J34" s="95"/>
      <c r="K34" s="271" t="str">
        <f t="shared" ref="K34:K40" si="9">IF(((C34="Auditoría de Calidad")*AND(M34="No")),"No","")</f>
        <v/>
      </c>
      <c r="L34" s="271" t="str">
        <f t="shared" ref="L34:L40" si="10">IF(((C34="Auditoría de Calidad")*AND(M34="Si")),"Si","")</f>
        <v/>
      </c>
      <c r="M34" s="216"/>
      <c r="N34" s="556"/>
      <c r="O34" s="557"/>
      <c r="P34" s="94"/>
      <c r="Q34" s="271" t="str">
        <f t="shared" ref="Q34:Q40" si="11">IF(((C34="Auditoría de Calidad")*AND(S34="No")),"No","")</f>
        <v/>
      </c>
      <c r="R34" s="271" t="str">
        <f t="shared" ref="R34:R40" si="12">IF(((C34="Auditoría de Calidad")*AND(S34="Si")),"Si","")</f>
        <v/>
      </c>
      <c r="S34" s="216"/>
      <c r="T34" s="94"/>
      <c r="U34" s="92"/>
      <c r="V34" s="240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39"/>
      <c r="AJ34" s="239"/>
      <c r="AK34" s="239"/>
      <c r="AL34" s="239"/>
      <c r="AM34" s="239"/>
      <c r="AN34" s="239"/>
      <c r="AO34" s="239"/>
      <c r="AP34" s="239"/>
      <c r="AQ34" s="239"/>
      <c r="AR34" s="239"/>
    </row>
    <row r="35" spans="1:44" ht="24">
      <c r="A35" s="239"/>
      <c r="B35" s="180">
        <f t="shared" si="6"/>
        <v>5</v>
      </c>
      <c r="C35" s="236" t="s">
        <v>155</v>
      </c>
      <c r="D35" s="97" t="s">
        <v>223</v>
      </c>
      <c r="E35" s="271" t="str">
        <f t="shared" si="7"/>
        <v/>
      </c>
      <c r="F35" s="271" t="str">
        <f t="shared" si="8"/>
        <v/>
      </c>
      <c r="G35" s="216"/>
      <c r="H35" s="535"/>
      <c r="I35" s="535"/>
      <c r="J35" s="95"/>
      <c r="K35" s="271" t="str">
        <f t="shared" si="9"/>
        <v/>
      </c>
      <c r="L35" s="271" t="str">
        <f t="shared" si="10"/>
        <v/>
      </c>
      <c r="M35" s="216"/>
      <c r="N35" s="556"/>
      <c r="O35" s="557"/>
      <c r="P35" s="94"/>
      <c r="Q35" s="271" t="str">
        <f t="shared" si="11"/>
        <v/>
      </c>
      <c r="R35" s="271" t="str">
        <f t="shared" si="12"/>
        <v/>
      </c>
      <c r="S35" s="216"/>
      <c r="T35" s="94"/>
      <c r="U35" s="92"/>
      <c r="V35" s="240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</row>
    <row r="36" spans="1:44">
      <c r="A36" s="239"/>
      <c r="B36" s="180">
        <f t="shared" si="6"/>
        <v>6</v>
      </c>
      <c r="C36" s="236" t="s">
        <v>155</v>
      </c>
      <c r="D36" s="97" t="s">
        <v>224</v>
      </c>
      <c r="E36" s="271" t="str">
        <f t="shared" si="7"/>
        <v/>
      </c>
      <c r="F36" s="271" t="str">
        <f t="shared" si="8"/>
        <v/>
      </c>
      <c r="G36" s="216"/>
      <c r="H36" s="535"/>
      <c r="I36" s="535"/>
      <c r="J36" s="95"/>
      <c r="K36" s="271" t="str">
        <f t="shared" si="9"/>
        <v/>
      </c>
      <c r="L36" s="271" t="str">
        <f t="shared" si="10"/>
        <v/>
      </c>
      <c r="M36" s="216"/>
      <c r="N36" s="556"/>
      <c r="O36" s="557"/>
      <c r="P36" s="94"/>
      <c r="Q36" s="271" t="str">
        <f t="shared" si="11"/>
        <v/>
      </c>
      <c r="R36" s="271" t="str">
        <f t="shared" si="12"/>
        <v/>
      </c>
      <c r="S36" s="216"/>
      <c r="T36" s="94"/>
      <c r="U36" s="92"/>
      <c r="V36" s="240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</row>
    <row r="37" spans="1:44" ht="24">
      <c r="A37" s="239"/>
      <c r="B37" s="180">
        <f t="shared" si="6"/>
        <v>7</v>
      </c>
      <c r="C37" s="236" t="s">
        <v>155</v>
      </c>
      <c r="D37" s="97" t="s">
        <v>141</v>
      </c>
      <c r="E37" s="271" t="str">
        <f t="shared" si="7"/>
        <v/>
      </c>
      <c r="F37" s="271" t="str">
        <f t="shared" si="8"/>
        <v/>
      </c>
      <c r="G37" s="216"/>
      <c r="H37" s="535"/>
      <c r="I37" s="535"/>
      <c r="J37" s="95"/>
      <c r="K37" s="271" t="str">
        <f t="shared" si="9"/>
        <v/>
      </c>
      <c r="L37" s="271" t="str">
        <f t="shared" si="10"/>
        <v/>
      </c>
      <c r="M37" s="216"/>
      <c r="N37" s="556"/>
      <c r="O37" s="557"/>
      <c r="P37" s="94"/>
      <c r="Q37" s="271" t="str">
        <f t="shared" si="11"/>
        <v/>
      </c>
      <c r="R37" s="271" t="str">
        <f t="shared" si="12"/>
        <v/>
      </c>
      <c r="S37" s="216"/>
      <c r="T37" s="94"/>
      <c r="U37" s="92"/>
      <c r="V37" s="240"/>
      <c r="W37" s="239"/>
      <c r="X37" s="239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</row>
    <row r="38" spans="1:44" ht="36">
      <c r="A38" s="239"/>
      <c r="B38" s="180">
        <f t="shared" si="6"/>
        <v>8</v>
      </c>
      <c r="C38" s="236" t="s">
        <v>155</v>
      </c>
      <c r="D38" s="97" t="s">
        <v>144</v>
      </c>
      <c r="E38" s="271" t="str">
        <f t="shared" si="7"/>
        <v/>
      </c>
      <c r="F38" s="271" t="str">
        <f t="shared" si="8"/>
        <v/>
      </c>
      <c r="G38" s="216"/>
      <c r="H38" s="535"/>
      <c r="I38" s="535"/>
      <c r="J38" s="95"/>
      <c r="K38" s="271" t="str">
        <f t="shared" si="9"/>
        <v/>
      </c>
      <c r="L38" s="271" t="str">
        <f t="shared" si="10"/>
        <v/>
      </c>
      <c r="M38" s="216"/>
      <c r="N38" s="556"/>
      <c r="O38" s="557"/>
      <c r="P38" s="94"/>
      <c r="Q38" s="271" t="str">
        <f t="shared" si="11"/>
        <v/>
      </c>
      <c r="R38" s="271" t="str">
        <f t="shared" si="12"/>
        <v/>
      </c>
      <c r="S38" s="216"/>
      <c r="T38" s="94"/>
      <c r="U38" s="92"/>
      <c r="V38" s="240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  <c r="AL38" s="239"/>
      <c r="AM38" s="239"/>
      <c r="AN38" s="239"/>
      <c r="AO38" s="239"/>
      <c r="AP38" s="239"/>
      <c r="AQ38" s="239"/>
      <c r="AR38" s="239"/>
    </row>
    <row r="39" spans="1:44" ht="36">
      <c r="A39" s="239"/>
      <c r="B39" s="180">
        <f t="shared" si="6"/>
        <v>9</v>
      </c>
      <c r="C39" s="236" t="s">
        <v>155</v>
      </c>
      <c r="D39" s="97" t="s">
        <v>234</v>
      </c>
      <c r="E39" s="271" t="str">
        <f t="shared" si="7"/>
        <v/>
      </c>
      <c r="F39" s="271" t="str">
        <f t="shared" si="8"/>
        <v/>
      </c>
      <c r="G39" s="216"/>
      <c r="H39" s="535"/>
      <c r="I39" s="535"/>
      <c r="J39" s="95"/>
      <c r="K39" s="271" t="str">
        <f t="shared" si="9"/>
        <v/>
      </c>
      <c r="L39" s="271" t="str">
        <f t="shared" si="10"/>
        <v/>
      </c>
      <c r="M39" s="216"/>
      <c r="N39" s="556"/>
      <c r="O39" s="557"/>
      <c r="P39" s="94"/>
      <c r="Q39" s="271" t="str">
        <f t="shared" si="11"/>
        <v/>
      </c>
      <c r="R39" s="271" t="str">
        <f t="shared" si="12"/>
        <v/>
      </c>
      <c r="S39" s="216"/>
      <c r="T39" s="94"/>
      <c r="U39" s="92"/>
      <c r="V39" s="240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39"/>
      <c r="AM39" s="239"/>
      <c r="AN39" s="239"/>
      <c r="AO39" s="239"/>
      <c r="AP39" s="239"/>
      <c r="AQ39" s="239"/>
      <c r="AR39" s="239"/>
    </row>
    <row r="40" spans="1:44" ht="36.75" thickBot="1">
      <c r="A40" s="239"/>
      <c r="B40" s="180">
        <f t="shared" si="6"/>
        <v>10</v>
      </c>
      <c r="C40" s="236" t="s">
        <v>155</v>
      </c>
      <c r="D40" s="97" t="s">
        <v>235</v>
      </c>
      <c r="E40" s="271" t="str">
        <f t="shared" si="7"/>
        <v/>
      </c>
      <c r="F40" s="271" t="str">
        <f t="shared" si="8"/>
        <v/>
      </c>
      <c r="G40" s="216"/>
      <c r="H40" s="535"/>
      <c r="I40" s="535"/>
      <c r="J40" s="95"/>
      <c r="K40" s="271" t="str">
        <f t="shared" si="9"/>
        <v/>
      </c>
      <c r="L40" s="271" t="str">
        <f t="shared" si="10"/>
        <v/>
      </c>
      <c r="M40" s="216"/>
      <c r="N40" s="556"/>
      <c r="O40" s="557"/>
      <c r="P40" s="94"/>
      <c r="Q40" s="271" t="str">
        <f t="shared" si="11"/>
        <v/>
      </c>
      <c r="R40" s="271" t="str">
        <f t="shared" si="12"/>
        <v/>
      </c>
      <c r="S40" s="216"/>
      <c r="T40" s="94"/>
      <c r="U40" s="92"/>
      <c r="V40" s="240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239"/>
      <c r="AO40" s="239"/>
      <c r="AP40" s="239"/>
      <c r="AQ40" s="239"/>
      <c r="AR40" s="239"/>
    </row>
    <row r="41" spans="1:44" ht="57" customHeight="1" thickBot="1">
      <c r="A41" s="233"/>
      <c r="B41" s="109"/>
      <c r="C41" s="537" t="s">
        <v>53</v>
      </c>
      <c r="D41" s="537"/>
      <c r="E41" s="537"/>
      <c r="F41" s="537"/>
      <c r="G41" s="537"/>
      <c r="H41" s="537"/>
      <c r="I41" s="537"/>
      <c r="J41" s="537"/>
      <c r="K41" s="292"/>
      <c r="L41" s="292"/>
      <c r="M41" s="111"/>
      <c r="N41" s="558"/>
      <c r="O41" s="558"/>
      <c r="P41" s="110"/>
      <c r="Q41" s="292"/>
      <c r="R41" s="292"/>
      <c r="S41" s="111"/>
      <c r="T41" s="110"/>
      <c r="U41" s="112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4"/>
      <c r="AH41" s="235"/>
      <c r="AI41" s="235"/>
      <c r="AJ41" s="235"/>
      <c r="AK41" s="235"/>
      <c r="AL41" s="235"/>
      <c r="AM41" s="235"/>
      <c r="AN41" s="235"/>
      <c r="AO41" s="235"/>
      <c r="AP41" s="235"/>
      <c r="AQ41" s="235"/>
      <c r="AR41" s="235"/>
    </row>
    <row r="42" spans="1:44" ht="24">
      <c r="A42" s="233"/>
      <c r="B42" s="179">
        <v>1</v>
      </c>
      <c r="C42" s="236" t="s">
        <v>156</v>
      </c>
      <c r="D42" s="237" t="s">
        <v>87</v>
      </c>
      <c r="E42" s="271" t="str">
        <f>IF(((C42="Auditoría de Gestión de la Configuración")*AND(G42="No")),"No","")</f>
        <v/>
      </c>
      <c r="F42" s="271" t="str">
        <f>IF(((C42="Auditoría de Gestión de la Configuración")*AND(G42="Si")),"Si","")</f>
        <v>Si</v>
      </c>
      <c r="G42" s="289" t="s">
        <v>151</v>
      </c>
      <c r="H42" s="559"/>
      <c r="I42" s="559"/>
      <c r="J42" s="184"/>
      <c r="K42" s="271" t="str">
        <f>IF(((C42="Auditoría de gestión de la configuración")*AND(M42="No")),"No","")</f>
        <v/>
      </c>
      <c r="L42" s="271" t="str">
        <f>IF(((C42="Auditoría de gestión de la configuración")*AND(M42="Si")),"Si","")</f>
        <v>Si</v>
      </c>
      <c r="M42" s="289" t="s">
        <v>151</v>
      </c>
      <c r="N42" s="560"/>
      <c r="O42" s="561"/>
      <c r="P42" s="185"/>
      <c r="Q42" s="271" t="str">
        <f>IF(((C42="Auditoría de gestión de la configuración")*AND(S42="No")),"No","")</f>
        <v/>
      </c>
      <c r="R42" s="271" t="str">
        <f>IF(((C42="Auditoría de gestión de la configuración")*AND(S42="Si")),"Si","")</f>
        <v>Si</v>
      </c>
      <c r="S42" s="289" t="s">
        <v>151</v>
      </c>
      <c r="T42" s="185"/>
      <c r="U42" s="186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4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</row>
    <row r="43" spans="1:44" ht="24">
      <c r="A43" s="233"/>
      <c r="B43" s="180">
        <f>1+B42</f>
        <v>2</v>
      </c>
      <c r="C43" s="236" t="s">
        <v>156</v>
      </c>
      <c r="D43" s="238" t="s">
        <v>92</v>
      </c>
      <c r="E43" s="271" t="str">
        <f>IF(((C43="Auditoría de Gestión de la Configuración")*AND(G43="No")),"No","")</f>
        <v>No</v>
      </c>
      <c r="F43" s="271" t="str">
        <f>IF(((C43="Auditoría de Gestión de la Configuración")*AND(G43="Si")),"Si","")</f>
        <v/>
      </c>
      <c r="G43" s="216" t="s">
        <v>152</v>
      </c>
      <c r="H43" s="535"/>
      <c r="I43" s="535"/>
      <c r="J43" s="95"/>
      <c r="K43" s="271" t="str">
        <f>IF(((C43="Auditoría de gestión de la configuración")*AND(M43="No")),"No","")</f>
        <v>No</v>
      </c>
      <c r="L43" s="271" t="str">
        <f>IF(((C43="Auditoría de gestión de la configuración")*AND(M43="Si")),"Si","")</f>
        <v/>
      </c>
      <c r="M43" s="216" t="s">
        <v>152</v>
      </c>
      <c r="N43" s="556"/>
      <c r="O43" s="557"/>
      <c r="P43" s="94"/>
      <c r="Q43" s="271" t="str">
        <f>IF(((C43="Auditoría de gestión de la configuración")*AND(S43="No")),"No","")</f>
        <v/>
      </c>
      <c r="R43" s="271" t="str">
        <f>IF(((C43="Auditoría de gestión de la configuración")*AND(S43="Si")),"Si","")</f>
        <v>Si</v>
      </c>
      <c r="S43" s="216" t="s">
        <v>151</v>
      </c>
      <c r="T43" s="94"/>
      <c r="U43" s="92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4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</row>
    <row r="44" spans="1:44" ht="24">
      <c r="A44" s="233"/>
      <c r="B44" s="180">
        <f t="shared" ref="B44:B53" si="13">1+B43</f>
        <v>3</v>
      </c>
      <c r="C44" s="236" t="s">
        <v>155</v>
      </c>
      <c r="D44" s="97" t="s">
        <v>216</v>
      </c>
      <c r="E44" s="271" t="str">
        <f>IF(((C44="Auditoría de Calidad")*AND(G44="No")),"No","")</f>
        <v/>
      </c>
      <c r="F44" s="271" t="str">
        <f>IF(((C44="Auditoría de Calidad")*AND(G44="Si")),"Si","")</f>
        <v/>
      </c>
      <c r="G44" s="216"/>
      <c r="H44" s="535"/>
      <c r="I44" s="535"/>
      <c r="J44" s="95"/>
      <c r="K44" s="271" t="str">
        <f>IF(((C44="Auditoría de Calidad")*AND(M44="No")),"No","")</f>
        <v/>
      </c>
      <c r="L44" s="271" t="str">
        <f>IF(((C44="Auditoría de Calidad")*AND(M44="Si")),"Si","")</f>
        <v/>
      </c>
      <c r="M44" s="216"/>
      <c r="N44" s="556"/>
      <c r="O44" s="557"/>
      <c r="P44" s="94"/>
      <c r="Q44" s="271" t="str">
        <f>IF(((C44="Auditoría de Calidad")*AND(S44="No")),"No","")</f>
        <v/>
      </c>
      <c r="R44" s="271" t="str">
        <f>IF(((C44="Auditoría de Calidad")*AND(S44="Si")),"Si","")</f>
        <v/>
      </c>
      <c r="S44" s="216"/>
      <c r="T44" s="94"/>
      <c r="U44" s="92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4"/>
      <c r="AH44" s="235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</row>
    <row r="45" spans="1:44">
      <c r="A45" s="233"/>
      <c r="B45" s="180">
        <f t="shared" si="13"/>
        <v>4</v>
      </c>
      <c r="C45" s="236" t="s">
        <v>155</v>
      </c>
      <c r="D45" s="97" t="s">
        <v>222</v>
      </c>
      <c r="E45" s="271" t="str">
        <f t="shared" ref="E45:E53" si="14">IF(((C45="Auditoría de Calidad")*AND(G45="No")),"No","")</f>
        <v/>
      </c>
      <c r="F45" s="271" t="str">
        <f t="shared" ref="F45:F53" si="15">IF(((C45="Auditoría de Calidad")*AND(G45="Si")),"Si","")</f>
        <v/>
      </c>
      <c r="G45" s="216"/>
      <c r="H45" s="535"/>
      <c r="I45" s="535"/>
      <c r="J45" s="95"/>
      <c r="K45" s="271" t="str">
        <f t="shared" ref="K45:K53" si="16">IF(((C45="Auditoría de Calidad")*AND(M45="No")),"No","")</f>
        <v/>
      </c>
      <c r="L45" s="271" t="str">
        <f t="shared" ref="L45:L53" si="17">IF(((C45="Auditoría de Calidad")*AND(M45="Si")),"Si","")</f>
        <v/>
      </c>
      <c r="M45" s="216"/>
      <c r="N45" s="556"/>
      <c r="O45" s="557"/>
      <c r="P45" s="94"/>
      <c r="Q45" s="271" t="str">
        <f t="shared" ref="Q45:Q53" si="18">IF(((C45="Auditoría de Calidad")*AND(S45="No")),"No","")</f>
        <v/>
      </c>
      <c r="R45" s="271" t="str">
        <f t="shared" ref="R45:R53" si="19">IF(((C45="Auditoría de Calidad")*AND(S45="Si")),"Si","")</f>
        <v/>
      </c>
      <c r="S45" s="216"/>
      <c r="T45" s="94"/>
      <c r="U45" s="92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4"/>
      <c r="AH45" s="235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</row>
    <row r="46" spans="1:44" ht="24">
      <c r="A46" s="233"/>
      <c r="B46" s="180">
        <f t="shared" si="13"/>
        <v>5</v>
      </c>
      <c r="C46" s="236" t="s">
        <v>155</v>
      </c>
      <c r="D46" s="97" t="s">
        <v>223</v>
      </c>
      <c r="E46" s="271" t="str">
        <f t="shared" si="14"/>
        <v/>
      </c>
      <c r="F46" s="271" t="str">
        <f t="shared" si="15"/>
        <v/>
      </c>
      <c r="G46" s="216"/>
      <c r="H46" s="535"/>
      <c r="I46" s="535"/>
      <c r="J46" s="95"/>
      <c r="K46" s="271" t="str">
        <f t="shared" si="16"/>
        <v/>
      </c>
      <c r="L46" s="271" t="str">
        <f t="shared" si="17"/>
        <v/>
      </c>
      <c r="M46" s="216"/>
      <c r="N46" s="556"/>
      <c r="O46" s="557"/>
      <c r="P46" s="94"/>
      <c r="Q46" s="271" t="str">
        <f t="shared" si="18"/>
        <v/>
      </c>
      <c r="R46" s="271" t="str">
        <f t="shared" si="19"/>
        <v/>
      </c>
      <c r="S46" s="216"/>
      <c r="T46" s="94"/>
      <c r="U46" s="92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4"/>
      <c r="AH46" s="235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</row>
    <row r="47" spans="1:44">
      <c r="A47" s="233"/>
      <c r="B47" s="180">
        <f t="shared" si="13"/>
        <v>6</v>
      </c>
      <c r="C47" s="236" t="s">
        <v>155</v>
      </c>
      <c r="D47" s="97" t="s">
        <v>224</v>
      </c>
      <c r="E47" s="271" t="str">
        <f t="shared" si="14"/>
        <v/>
      </c>
      <c r="F47" s="271" t="str">
        <f t="shared" si="15"/>
        <v/>
      </c>
      <c r="G47" s="216"/>
      <c r="H47" s="535"/>
      <c r="I47" s="535"/>
      <c r="J47" s="95"/>
      <c r="K47" s="271" t="str">
        <f t="shared" si="16"/>
        <v/>
      </c>
      <c r="L47" s="271" t="str">
        <f t="shared" si="17"/>
        <v/>
      </c>
      <c r="M47" s="216"/>
      <c r="N47" s="556"/>
      <c r="O47" s="557"/>
      <c r="P47" s="94"/>
      <c r="Q47" s="271" t="str">
        <f t="shared" si="18"/>
        <v/>
      </c>
      <c r="R47" s="271" t="str">
        <f t="shared" si="19"/>
        <v/>
      </c>
      <c r="S47" s="216"/>
      <c r="T47" s="94"/>
      <c r="U47" s="92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  <c r="AG47" s="234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</row>
    <row r="48" spans="1:44" ht="24">
      <c r="A48" s="233"/>
      <c r="B48" s="180">
        <f t="shared" si="13"/>
        <v>7</v>
      </c>
      <c r="C48" s="236" t="s">
        <v>155</v>
      </c>
      <c r="D48" s="97" t="s">
        <v>141</v>
      </c>
      <c r="E48" s="271" t="str">
        <f t="shared" si="14"/>
        <v/>
      </c>
      <c r="F48" s="271" t="str">
        <f t="shared" si="15"/>
        <v/>
      </c>
      <c r="G48" s="216"/>
      <c r="H48" s="535"/>
      <c r="I48" s="535"/>
      <c r="J48" s="95"/>
      <c r="K48" s="271" t="str">
        <f t="shared" si="16"/>
        <v/>
      </c>
      <c r="L48" s="271" t="str">
        <f t="shared" si="17"/>
        <v/>
      </c>
      <c r="M48" s="216"/>
      <c r="N48" s="556"/>
      <c r="O48" s="557"/>
      <c r="P48" s="94"/>
      <c r="Q48" s="271" t="str">
        <f t="shared" si="18"/>
        <v/>
      </c>
      <c r="R48" s="271" t="str">
        <f t="shared" si="19"/>
        <v/>
      </c>
      <c r="S48" s="216"/>
      <c r="T48" s="94"/>
      <c r="U48" s="92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5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</row>
    <row r="49" spans="1:44" ht="36">
      <c r="A49" s="233"/>
      <c r="B49" s="180">
        <f t="shared" si="13"/>
        <v>8</v>
      </c>
      <c r="C49" s="236" t="s">
        <v>155</v>
      </c>
      <c r="D49" s="97" t="s">
        <v>236</v>
      </c>
      <c r="E49" s="271" t="str">
        <f t="shared" si="14"/>
        <v/>
      </c>
      <c r="F49" s="271" t="str">
        <f t="shared" si="15"/>
        <v/>
      </c>
      <c r="G49" s="216"/>
      <c r="H49" s="535"/>
      <c r="I49" s="535"/>
      <c r="J49" s="95"/>
      <c r="K49" s="271" t="str">
        <f t="shared" si="16"/>
        <v/>
      </c>
      <c r="L49" s="271" t="str">
        <f t="shared" si="17"/>
        <v/>
      </c>
      <c r="M49" s="216"/>
      <c r="N49" s="556"/>
      <c r="O49" s="557"/>
      <c r="P49" s="94"/>
      <c r="Q49" s="271" t="str">
        <f t="shared" si="18"/>
        <v/>
      </c>
      <c r="R49" s="271" t="str">
        <f t="shared" si="19"/>
        <v/>
      </c>
      <c r="S49" s="216"/>
      <c r="T49" s="94"/>
      <c r="U49" s="92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4"/>
      <c r="AH49" s="235"/>
      <c r="AI49" s="235"/>
      <c r="AJ49" s="235"/>
      <c r="AK49" s="235"/>
      <c r="AL49" s="235"/>
      <c r="AM49" s="235"/>
      <c r="AN49" s="235"/>
      <c r="AO49" s="235"/>
      <c r="AP49" s="235"/>
      <c r="AQ49" s="235"/>
      <c r="AR49" s="235"/>
    </row>
    <row r="50" spans="1:44" ht="24">
      <c r="A50" s="233"/>
      <c r="B50" s="180">
        <f t="shared" si="13"/>
        <v>9</v>
      </c>
      <c r="C50" s="236" t="s">
        <v>155</v>
      </c>
      <c r="D50" s="97" t="s">
        <v>240</v>
      </c>
      <c r="E50" s="271" t="str">
        <f t="shared" si="14"/>
        <v/>
      </c>
      <c r="F50" s="271" t="str">
        <f t="shared" si="15"/>
        <v/>
      </c>
      <c r="G50" s="216"/>
      <c r="H50" s="535"/>
      <c r="I50" s="535"/>
      <c r="J50" s="95"/>
      <c r="K50" s="271" t="str">
        <f t="shared" si="16"/>
        <v/>
      </c>
      <c r="L50" s="271" t="str">
        <f t="shared" si="17"/>
        <v/>
      </c>
      <c r="M50" s="216"/>
      <c r="N50" s="556"/>
      <c r="O50" s="557"/>
      <c r="P50" s="94"/>
      <c r="Q50" s="271" t="str">
        <f t="shared" si="18"/>
        <v/>
      </c>
      <c r="R50" s="271" t="str">
        <f t="shared" si="19"/>
        <v/>
      </c>
      <c r="S50" s="216"/>
      <c r="T50" s="94"/>
      <c r="U50" s="92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4"/>
      <c r="AH50" s="235"/>
      <c r="AI50" s="235"/>
      <c r="AJ50" s="235"/>
      <c r="AK50" s="235"/>
      <c r="AL50" s="235"/>
      <c r="AM50" s="235"/>
      <c r="AN50" s="235"/>
      <c r="AO50" s="235"/>
      <c r="AP50" s="235"/>
      <c r="AQ50" s="235"/>
      <c r="AR50" s="235"/>
    </row>
    <row r="51" spans="1:44" ht="36">
      <c r="A51" s="233"/>
      <c r="B51" s="180">
        <f t="shared" si="13"/>
        <v>10</v>
      </c>
      <c r="C51" s="236" t="s">
        <v>155</v>
      </c>
      <c r="D51" s="97" t="s">
        <v>241</v>
      </c>
      <c r="E51" s="271" t="str">
        <f t="shared" si="14"/>
        <v/>
      </c>
      <c r="F51" s="271" t="str">
        <f t="shared" si="15"/>
        <v/>
      </c>
      <c r="G51" s="216"/>
      <c r="H51" s="535"/>
      <c r="I51" s="535"/>
      <c r="J51" s="95"/>
      <c r="K51" s="271" t="str">
        <f t="shared" si="16"/>
        <v/>
      </c>
      <c r="L51" s="271" t="str">
        <f t="shared" si="17"/>
        <v/>
      </c>
      <c r="M51" s="216"/>
      <c r="N51" s="556"/>
      <c r="O51" s="557"/>
      <c r="P51" s="94"/>
      <c r="Q51" s="271" t="str">
        <f t="shared" si="18"/>
        <v/>
      </c>
      <c r="R51" s="271" t="str">
        <f t="shared" si="19"/>
        <v/>
      </c>
      <c r="S51" s="216"/>
      <c r="T51" s="94"/>
      <c r="U51" s="92"/>
      <c r="V51" s="234"/>
      <c r="W51" s="234"/>
      <c r="X51" s="234"/>
      <c r="Y51" s="234"/>
      <c r="Z51" s="234"/>
      <c r="AA51" s="234"/>
      <c r="AB51" s="234"/>
      <c r="AC51" s="234"/>
      <c r="AD51" s="234"/>
      <c r="AE51" s="234"/>
      <c r="AF51" s="234"/>
      <c r="AG51" s="234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35"/>
    </row>
    <row r="52" spans="1:44" ht="48">
      <c r="A52" s="233"/>
      <c r="B52" s="180">
        <f t="shared" si="13"/>
        <v>11</v>
      </c>
      <c r="C52" s="236" t="s">
        <v>155</v>
      </c>
      <c r="D52" s="97" t="s">
        <v>242</v>
      </c>
      <c r="E52" s="271" t="str">
        <f t="shared" si="14"/>
        <v/>
      </c>
      <c r="F52" s="271" t="str">
        <f t="shared" si="15"/>
        <v/>
      </c>
      <c r="G52" s="216"/>
      <c r="H52" s="535"/>
      <c r="I52" s="535"/>
      <c r="J52" s="95"/>
      <c r="K52" s="271" t="str">
        <f t="shared" si="16"/>
        <v/>
      </c>
      <c r="L52" s="271" t="str">
        <f t="shared" si="17"/>
        <v/>
      </c>
      <c r="M52" s="216"/>
      <c r="N52" s="556"/>
      <c r="O52" s="557"/>
      <c r="P52" s="94"/>
      <c r="Q52" s="271" t="str">
        <f t="shared" si="18"/>
        <v/>
      </c>
      <c r="R52" s="271" t="str">
        <f t="shared" si="19"/>
        <v/>
      </c>
      <c r="S52" s="216"/>
      <c r="T52" s="94"/>
      <c r="U52" s="92"/>
      <c r="V52" s="234"/>
      <c r="W52" s="234"/>
      <c r="X52" s="234"/>
      <c r="Y52" s="234"/>
      <c r="Z52" s="234"/>
      <c r="AA52" s="234"/>
      <c r="AB52" s="234"/>
      <c r="AC52" s="234"/>
      <c r="AD52" s="234"/>
      <c r="AE52" s="234"/>
      <c r="AF52" s="234"/>
      <c r="AG52" s="234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</row>
    <row r="53" spans="1:44" ht="24">
      <c r="A53" s="233"/>
      <c r="B53" s="180">
        <f t="shared" si="13"/>
        <v>12</v>
      </c>
      <c r="C53" s="236" t="s">
        <v>155</v>
      </c>
      <c r="D53" s="97" t="s">
        <v>243</v>
      </c>
      <c r="E53" s="271" t="str">
        <f t="shared" si="14"/>
        <v/>
      </c>
      <c r="F53" s="271" t="str">
        <f t="shared" si="15"/>
        <v/>
      </c>
      <c r="G53" s="216"/>
      <c r="H53" s="535"/>
      <c r="I53" s="535"/>
      <c r="J53" s="95"/>
      <c r="K53" s="271" t="str">
        <f t="shared" si="16"/>
        <v/>
      </c>
      <c r="L53" s="271" t="str">
        <f t="shared" si="17"/>
        <v/>
      </c>
      <c r="M53" s="216"/>
      <c r="N53" s="556"/>
      <c r="O53" s="557"/>
      <c r="P53" s="94"/>
      <c r="Q53" s="271" t="str">
        <f t="shared" si="18"/>
        <v/>
      </c>
      <c r="R53" s="271" t="str">
        <f t="shared" si="19"/>
        <v/>
      </c>
      <c r="S53" s="216"/>
      <c r="T53" s="94"/>
      <c r="U53" s="92"/>
      <c r="V53" s="234"/>
      <c r="W53" s="234"/>
      <c r="X53" s="234"/>
      <c r="Y53" s="234"/>
      <c r="Z53" s="234"/>
      <c r="AA53" s="234"/>
      <c r="AB53" s="234"/>
      <c r="AC53" s="234"/>
      <c r="AD53" s="234"/>
      <c r="AE53" s="234"/>
      <c r="AF53" s="234"/>
      <c r="AG53" s="234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</row>
    <row r="54" spans="1:44" ht="13.5" thickBot="1">
      <c r="A54" s="239"/>
      <c r="B54" s="562" t="s">
        <v>168</v>
      </c>
      <c r="C54" s="540"/>
      <c r="D54" s="540"/>
      <c r="E54" s="295"/>
      <c r="F54" s="296"/>
      <c r="G54" s="181"/>
      <c r="H54" s="181"/>
      <c r="I54" s="181"/>
      <c r="J54" s="182"/>
      <c r="K54" s="304"/>
      <c r="L54" s="304"/>
      <c r="M54" s="181"/>
      <c r="N54" s="181"/>
      <c r="O54" s="181"/>
      <c r="P54" s="182"/>
      <c r="Q54" s="304"/>
      <c r="R54" s="304"/>
      <c r="S54" s="181"/>
      <c r="T54" s="182"/>
      <c r="U54" s="183"/>
      <c r="V54" s="240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  <c r="AL54" s="239"/>
      <c r="AM54" s="239"/>
      <c r="AN54" s="239"/>
      <c r="AO54" s="239"/>
      <c r="AP54" s="239"/>
      <c r="AQ54" s="239"/>
      <c r="AR54" s="239"/>
    </row>
    <row r="55" spans="1:44" ht="56.25" customHeight="1" thickBot="1">
      <c r="A55" s="241"/>
      <c r="B55" s="109"/>
      <c r="C55" s="537" t="s">
        <v>54</v>
      </c>
      <c r="D55" s="537"/>
      <c r="E55" s="537"/>
      <c r="F55" s="537"/>
      <c r="G55" s="537"/>
      <c r="H55" s="537"/>
      <c r="I55" s="537"/>
      <c r="J55" s="537"/>
      <c r="K55" s="292"/>
      <c r="L55" s="292"/>
      <c r="M55" s="111"/>
      <c r="N55" s="558"/>
      <c r="O55" s="558"/>
      <c r="P55" s="110"/>
      <c r="Q55" s="292"/>
      <c r="R55" s="292"/>
      <c r="S55" s="111"/>
      <c r="T55" s="110"/>
      <c r="U55" s="112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4"/>
      <c r="AI55" s="234"/>
      <c r="AJ55" s="234"/>
      <c r="AK55" s="234"/>
      <c r="AL55" s="234"/>
      <c r="AM55" s="234"/>
      <c r="AN55" s="234"/>
      <c r="AO55" s="234"/>
      <c r="AP55" s="234"/>
      <c r="AQ55" s="234"/>
      <c r="AR55" s="234"/>
    </row>
    <row r="56" spans="1:44" ht="24">
      <c r="A56" s="239"/>
      <c r="B56" s="114">
        <v>1</v>
      </c>
      <c r="C56" s="236" t="s">
        <v>156</v>
      </c>
      <c r="D56" s="237" t="s">
        <v>87</v>
      </c>
      <c r="E56" s="271" t="str">
        <f>IF(((C56="Auditoría de Gestión de la Configuración")*AND(G56="No")),"No","")</f>
        <v/>
      </c>
      <c r="F56" s="271" t="str">
        <f>IF(((C56="Auditoría de Gestión de la Configuración")*AND(G56="Si")),"Si","")</f>
        <v>Si</v>
      </c>
      <c r="G56" s="214" t="s">
        <v>151</v>
      </c>
      <c r="H56" s="563"/>
      <c r="I56" s="564"/>
      <c r="J56" s="107"/>
      <c r="K56" s="271" t="str">
        <f>IF(((C56="Auditoría de gestión de la configuración")*AND(M56="No")),"No","")</f>
        <v/>
      </c>
      <c r="L56" s="271" t="str">
        <f>IF(((C56="Auditoría de gestión de la configuración")*AND(M56="Si")),"Si","")</f>
        <v>Si</v>
      </c>
      <c r="M56" s="214" t="s">
        <v>151</v>
      </c>
      <c r="N56" s="563"/>
      <c r="O56" s="564"/>
      <c r="P56" s="104"/>
      <c r="Q56" s="271" t="str">
        <f>IF(((C56="Auditoría de gestión de la configuración")*AND(S56="No")),"No","")</f>
        <v/>
      </c>
      <c r="R56" s="271" t="str">
        <f>IF(((C56="Auditoría de gestión de la configuración")*AND(S56="Si")),"Si","")</f>
        <v>Si</v>
      </c>
      <c r="S56" s="214" t="s">
        <v>151</v>
      </c>
      <c r="T56" s="93"/>
      <c r="U56" s="93"/>
      <c r="V56" s="240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  <c r="AJ56" s="239"/>
      <c r="AK56" s="239"/>
      <c r="AL56" s="239"/>
      <c r="AM56" s="239"/>
      <c r="AN56" s="239"/>
      <c r="AO56" s="239"/>
      <c r="AP56" s="239"/>
      <c r="AQ56" s="239"/>
      <c r="AR56" s="239"/>
    </row>
    <row r="57" spans="1:44" ht="24">
      <c r="A57" s="239"/>
      <c r="B57" s="113">
        <f>B56+1</f>
        <v>2</v>
      </c>
      <c r="C57" s="236" t="s">
        <v>156</v>
      </c>
      <c r="D57" s="238" t="s">
        <v>92</v>
      </c>
      <c r="E57" s="271" t="str">
        <f>IF(((C57="Auditoría de Gestión de la Configuración")*AND(G57="No")),"No","")</f>
        <v/>
      </c>
      <c r="F57" s="271" t="str">
        <f>IF(((C57="Auditoría de Gestión de la Configuración")*AND(G57="Si")),"Si","")</f>
        <v>Si</v>
      </c>
      <c r="G57" s="215" t="s">
        <v>151</v>
      </c>
      <c r="H57" s="556"/>
      <c r="I57" s="557"/>
      <c r="J57" s="100"/>
      <c r="K57" s="271" t="str">
        <f>IF(((C57="Auditoría de gestión de la configuración")*AND(M57="No")),"No","")</f>
        <v>No</v>
      </c>
      <c r="L57" s="271" t="str">
        <f>IF(((C57="Auditoría de gestión de la configuración")*AND(M57="Si")),"Si","")</f>
        <v/>
      </c>
      <c r="M57" s="215" t="s">
        <v>152</v>
      </c>
      <c r="N57" s="556"/>
      <c r="O57" s="557"/>
      <c r="P57" s="88"/>
      <c r="Q57" s="271" t="str">
        <f>IF(((C57="Auditoría de gestión de la configuración")*AND(S57="No")),"No","")</f>
        <v/>
      </c>
      <c r="R57" s="271" t="str">
        <f>IF(((C57="Auditoría de gestión de la configuración")*AND(S57="Si")),"Si","")</f>
        <v>Si</v>
      </c>
      <c r="S57" s="215" t="s">
        <v>151</v>
      </c>
      <c r="T57" s="93"/>
      <c r="U57" s="93"/>
      <c r="V57" s="240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39"/>
      <c r="AI57" s="239"/>
      <c r="AJ57" s="239"/>
      <c r="AK57" s="239"/>
      <c r="AL57" s="239"/>
      <c r="AM57" s="239"/>
      <c r="AN57" s="239"/>
      <c r="AO57" s="239"/>
      <c r="AP57" s="239"/>
      <c r="AQ57" s="239"/>
      <c r="AR57" s="239"/>
    </row>
    <row r="58" spans="1:44" ht="24">
      <c r="A58" s="239"/>
      <c r="B58" s="113">
        <f t="shared" ref="B58:B67" si="20">B57+1</f>
        <v>3</v>
      </c>
      <c r="C58" s="236" t="s">
        <v>155</v>
      </c>
      <c r="D58" s="238" t="s">
        <v>221</v>
      </c>
      <c r="E58" s="271" t="str">
        <f>IF(((C58="Auditoría de Calidad")*AND(G58="No")),"No","")</f>
        <v/>
      </c>
      <c r="F58" s="271" t="str">
        <f>IF(((C58="Auditoría de Calidad")*AND(G58="Si")),"Si","")</f>
        <v/>
      </c>
      <c r="G58" s="211"/>
      <c r="H58" s="565"/>
      <c r="I58" s="566"/>
      <c r="J58" s="101"/>
      <c r="K58" s="271" t="str">
        <f>IF(((C58="Auditoría de Calidad")*AND(M58="No")),"No","")</f>
        <v/>
      </c>
      <c r="L58" s="271" t="str">
        <f>IF(((C58="Auditoría de Calidad")*AND(M58="Si")),"Si","")</f>
        <v/>
      </c>
      <c r="M58" s="211"/>
      <c r="N58" s="565"/>
      <c r="O58" s="566"/>
      <c r="P58" s="91"/>
      <c r="Q58" s="271" t="str">
        <f>IF(((C58="Auditoría de Calidad")*AND(S58="No")),"No","")</f>
        <v/>
      </c>
      <c r="R58" s="271" t="str">
        <f>IF(((C58="Auditoría de Calidad")*AND(S58="Si")),"Si","")</f>
        <v/>
      </c>
      <c r="S58" s="211"/>
      <c r="T58" s="92"/>
      <c r="U58" s="89"/>
      <c r="V58" s="240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9"/>
      <c r="AI58" s="239"/>
      <c r="AJ58" s="239"/>
      <c r="AK58" s="239"/>
      <c r="AL58" s="239"/>
      <c r="AM58" s="239"/>
      <c r="AN58" s="239"/>
      <c r="AO58" s="239"/>
      <c r="AP58" s="239"/>
      <c r="AQ58" s="239"/>
      <c r="AR58" s="239"/>
    </row>
    <row r="59" spans="1:44" ht="24">
      <c r="A59" s="239"/>
      <c r="B59" s="113">
        <f t="shared" si="20"/>
        <v>4</v>
      </c>
      <c r="C59" s="236" t="s">
        <v>155</v>
      </c>
      <c r="D59" s="97" t="s">
        <v>228</v>
      </c>
      <c r="E59" s="271" t="str">
        <f t="shared" ref="E59:E67" si="21">IF(((C59="Auditoría de Calidad")*AND(G59="No")),"No","")</f>
        <v/>
      </c>
      <c r="F59" s="271" t="str">
        <f t="shared" ref="F59:F67" si="22">IF(((C59="Auditoría de Calidad")*AND(G59="Si")),"Si","")</f>
        <v/>
      </c>
      <c r="G59" s="211"/>
      <c r="H59" s="565"/>
      <c r="I59" s="566"/>
      <c r="J59" s="96"/>
      <c r="K59" s="271" t="str">
        <f t="shared" ref="K59:K67" si="23">IF(((C59="Auditoría de Calidad")*AND(M59="No")),"No","")</f>
        <v/>
      </c>
      <c r="L59" s="271" t="str">
        <f t="shared" ref="L59:L67" si="24">IF(((C59="Auditoría de Calidad")*AND(M59="Si")),"Si","")</f>
        <v/>
      </c>
      <c r="M59" s="211"/>
      <c r="N59" s="565"/>
      <c r="O59" s="566"/>
      <c r="P59" s="91"/>
      <c r="Q59" s="271" t="str">
        <f t="shared" ref="Q59:Q67" si="25">IF(((C59="Auditoría de Calidad")*AND(S59="No")),"No","")</f>
        <v/>
      </c>
      <c r="R59" s="271" t="str">
        <f t="shared" ref="R59:R67" si="26">IF(((C59="Auditoría de Calidad")*AND(S59="Si")),"Si","")</f>
        <v/>
      </c>
      <c r="S59" s="211"/>
      <c r="T59" s="92"/>
      <c r="U59" s="92"/>
      <c r="V59" s="240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239"/>
      <c r="AK59" s="239"/>
      <c r="AL59" s="239"/>
      <c r="AM59" s="239"/>
      <c r="AN59" s="239"/>
      <c r="AO59" s="239"/>
      <c r="AP59" s="239"/>
      <c r="AQ59" s="239"/>
      <c r="AR59" s="239"/>
    </row>
    <row r="60" spans="1:44" ht="24">
      <c r="A60" s="239"/>
      <c r="B60" s="113">
        <f t="shared" si="20"/>
        <v>5</v>
      </c>
      <c r="C60" s="236" t="s">
        <v>155</v>
      </c>
      <c r="D60" s="97" t="s">
        <v>229</v>
      </c>
      <c r="E60" s="271" t="str">
        <f t="shared" si="21"/>
        <v/>
      </c>
      <c r="F60" s="271" t="str">
        <f t="shared" si="22"/>
        <v/>
      </c>
      <c r="G60" s="211"/>
      <c r="H60" s="565"/>
      <c r="I60" s="566"/>
      <c r="J60" s="96"/>
      <c r="K60" s="271" t="str">
        <f t="shared" si="23"/>
        <v/>
      </c>
      <c r="L60" s="271" t="str">
        <f t="shared" si="24"/>
        <v/>
      </c>
      <c r="M60" s="211"/>
      <c r="N60" s="565"/>
      <c r="O60" s="566"/>
      <c r="P60" s="91"/>
      <c r="Q60" s="271" t="str">
        <f t="shared" si="25"/>
        <v/>
      </c>
      <c r="R60" s="271" t="str">
        <f t="shared" si="26"/>
        <v/>
      </c>
      <c r="S60" s="211"/>
      <c r="T60" s="92"/>
      <c r="U60" s="92"/>
      <c r="V60" s="240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239"/>
      <c r="AI60" s="239"/>
      <c r="AJ60" s="239"/>
      <c r="AK60" s="239"/>
      <c r="AL60" s="239"/>
      <c r="AM60" s="239"/>
      <c r="AN60" s="239"/>
      <c r="AO60" s="239"/>
      <c r="AP60" s="239"/>
      <c r="AQ60" s="239"/>
      <c r="AR60" s="239"/>
    </row>
    <row r="61" spans="1:44" ht="24">
      <c r="A61" s="239"/>
      <c r="B61" s="113">
        <f t="shared" si="20"/>
        <v>6</v>
      </c>
      <c r="C61" s="236" t="s">
        <v>155</v>
      </c>
      <c r="D61" s="97" t="s">
        <v>230</v>
      </c>
      <c r="E61" s="271" t="str">
        <f t="shared" si="21"/>
        <v/>
      </c>
      <c r="F61" s="271" t="str">
        <f t="shared" si="22"/>
        <v/>
      </c>
      <c r="G61" s="211"/>
      <c r="H61" s="565"/>
      <c r="I61" s="566"/>
      <c r="J61" s="96"/>
      <c r="K61" s="271" t="str">
        <f t="shared" si="23"/>
        <v/>
      </c>
      <c r="L61" s="271" t="str">
        <f t="shared" si="24"/>
        <v/>
      </c>
      <c r="M61" s="211"/>
      <c r="N61" s="565"/>
      <c r="O61" s="566"/>
      <c r="P61" s="91"/>
      <c r="Q61" s="271" t="str">
        <f t="shared" si="25"/>
        <v/>
      </c>
      <c r="R61" s="271" t="str">
        <f t="shared" si="26"/>
        <v/>
      </c>
      <c r="S61" s="211"/>
      <c r="T61" s="92"/>
      <c r="U61" s="92"/>
      <c r="V61" s="240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39"/>
      <c r="AH61" s="239"/>
      <c r="AI61" s="239"/>
      <c r="AJ61" s="239"/>
      <c r="AK61" s="239"/>
      <c r="AL61" s="239"/>
      <c r="AM61" s="239"/>
      <c r="AN61" s="239"/>
      <c r="AO61" s="239"/>
      <c r="AP61" s="239"/>
      <c r="AQ61" s="239"/>
      <c r="AR61" s="239"/>
    </row>
    <row r="62" spans="1:44" ht="48">
      <c r="A62" s="239"/>
      <c r="B62" s="113">
        <f t="shared" si="20"/>
        <v>7</v>
      </c>
      <c r="C62" s="236" t="s">
        <v>155</v>
      </c>
      <c r="D62" s="97" t="s">
        <v>244</v>
      </c>
      <c r="E62" s="271" t="str">
        <f t="shared" si="21"/>
        <v/>
      </c>
      <c r="F62" s="271" t="str">
        <f t="shared" si="22"/>
        <v/>
      </c>
      <c r="G62" s="211"/>
      <c r="H62" s="90"/>
      <c r="I62" s="91"/>
      <c r="J62" s="96"/>
      <c r="K62" s="271" t="str">
        <f t="shared" si="23"/>
        <v/>
      </c>
      <c r="L62" s="271" t="str">
        <f t="shared" si="24"/>
        <v/>
      </c>
      <c r="M62" s="211"/>
      <c r="N62" s="90"/>
      <c r="O62" s="91"/>
      <c r="P62" s="91"/>
      <c r="Q62" s="271" t="str">
        <f t="shared" si="25"/>
        <v/>
      </c>
      <c r="R62" s="271" t="str">
        <f t="shared" si="26"/>
        <v/>
      </c>
      <c r="S62" s="211"/>
      <c r="T62" s="92"/>
      <c r="U62" s="92"/>
      <c r="V62" s="240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  <c r="AL62" s="239"/>
      <c r="AM62" s="239"/>
      <c r="AN62" s="239"/>
      <c r="AO62" s="239"/>
      <c r="AP62" s="239"/>
      <c r="AQ62" s="239"/>
      <c r="AR62" s="239"/>
    </row>
    <row r="63" spans="1:44" ht="36">
      <c r="A63" s="239"/>
      <c r="B63" s="113">
        <f t="shared" si="20"/>
        <v>8</v>
      </c>
      <c r="C63" s="236" t="s">
        <v>155</v>
      </c>
      <c r="D63" s="97" t="s">
        <v>245</v>
      </c>
      <c r="E63" s="271" t="str">
        <f t="shared" si="21"/>
        <v/>
      </c>
      <c r="F63" s="271" t="str">
        <f t="shared" si="22"/>
        <v/>
      </c>
      <c r="G63" s="211"/>
      <c r="H63" s="90"/>
      <c r="I63" s="91"/>
      <c r="J63" s="96"/>
      <c r="K63" s="271" t="str">
        <f t="shared" si="23"/>
        <v/>
      </c>
      <c r="L63" s="271" t="str">
        <f t="shared" si="24"/>
        <v/>
      </c>
      <c r="M63" s="211"/>
      <c r="N63" s="90"/>
      <c r="O63" s="91"/>
      <c r="P63" s="91"/>
      <c r="Q63" s="271" t="str">
        <f t="shared" si="25"/>
        <v/>
      </c>
      <c r="R63" s="271" t="str">
        <f t="shared" si="26"/>
        <v/>
      </c>
      <c r="S63" s="211"/>
      <c r="T63" s="92"/>
      <c r="U63" s="92"/>
      <c r="V63" s="240"/>
      <c r="W63" s="239"/>
      <c r="X63" s="239"/>
      <c r="Y63" s="239"/>
      <c r="Z63" s="239"/>
      <c r="AA63" s="239"/>
      <c r="AB63" s="239"/>
      <c r="AC63" s="239"/>
      <c r="AD63" s="239"/>
      <c r="AE63" s="239"/>
      <c r="AF63" s="239"/>
      <c r="AG63" s="239"/>
      <c r="AH63" s="239"/>
      <c r="AI63" s="239"/>
      <c r="AJ63" s="239"/>
      <c r="AK63" s="239"/>
      <c r="AL63" s="239"/>
      <c r="AM63" s="239"/>
      <c r="AN63" s="239"/>
      <c r="AO63" s="239"/>
      <c r="AP63" s="239"/>
      <c r="AQ63" s="239"/>
      <c r="AR63" s="239"/>
    </row>
    <row r="64" spans="1:44" ht="24">
      <c r="A64" s="239"/>
      <c r="B64" s="113">
        <f t="shared" si="20"/>
        <v>9</v>
      </c>
      <c r="C64" s="236" t="s">
        <v>155</v>
      </c>
      <c r="D64" s="97" t="s">
        <v>246</v>
      </c>
      <c r="E64" s="271" t="str">
        <f t="shared" si="21"/>
        <v/>
      </c>
      <c r="F64" s="271" t="str">
        <f t="shared" si="22"/>
        <v/>
      </c>
      <c r="G64" s="211"/>
      <c r="H64" s="90"/>
      <c r="I64" s="91"/>
      <c r="J64" s="96"/>
      <c r="K64" s="271" t="str">
        <f t="shared" si="23"/>
        <v/>
      </c>
      <c r="L64" s="271" t="str">
        <f t="shared" si="24"/>
        <v/>
      </c>
      <c r="M64" s="211"/>
      <c r="N64" s="90"/>
      <c r="O64" s="91"/>
      <c r="P64" s="91"/>
      <c r="Q64" s="271" t="str">
        <f t="shared" si="25"/>
        <v/>
      </c>
      <c r="R64" s="271" t="str">
        <f t="shared" si="26"/>
        <v/>
      </c>
      <c r="S64" s="211"/>
      <c r="T64" s="92"/>
      <c r="U64" s="92"/>
      <c r="V64" s="240"/>
      <c r="W64" s="239"/>
      <c r="X64" s="239"/>
      <c r="Y64" s="239"/>
      <c r="Z64" s="239"/>
      <c r="AA64" s="239"/>
      <c r="AB64" s="239"/>
      <c r="AC64" s="239"/>
      <c r="AD64" s="239"/>
      <c r="AE64" s="239"/>
      <c r="AF64" s="239"/>
      <c r="AG64" s="239"/>
      <c r="AH64" s="239"/>
      <c r="AI64" s="239"/>
      <c r="AJ64" s="239"/>
      <c r="AK64" s="239"/>
      <c r="AL64" s="239"/>
      <c r="AM64" s="239"/>
      <c r="AN64" s="239"/>
      <c r="AO64" s="239"/>
      <c r="AP64" s="239"/>
      <c r="AQ64" s="239"/>
      <c r="AR64" s="239"/>
    </row>
    <row r="65" spans="1:44" ht="48">
      <c r="B65" s="113">
        <f t="shared" si="20"/>
        <v>10</v>
      </c>
      <c r="C65" s="236" t="s">
        <v>155</v>
      </c>
      <c r="D65" s="97" t="s">
        <v>247</v>
      </c>
      <c r="E65" s="271" t="str">
        <f t="shared" si="21"/>
        <v/>
      </c>
      <c r="F65" s="271" t="str">
        <f t="shared" si="22"/>
        <v/>
      </c>
      <c r="G65" s="211"/>
      <c r="H65" s="565"/>
      <c r="I65" s="566"/>
      <c r="J65" s="96"/>
      <c r="K65" s="271" t="str">
        <f t="shared" si="23"/>
        <v/>
      </c>
      <c r="L65" s="271" t="str">
        <f t="shared" si="24"/>
        <v/>
      </c>
      <c r="M65" s="211"/>
      <c r="N65" s="565"/>
      <c r="O65" s="566"/>
      <c r="P65" s="91"/>
      <c r="Q65" s="271" t="str">
        <f t="shared" si="25"/>
        <v/>
      </c>
      <c r="R65" s="271" t="str">
        <f t="shared" si="26"/>
        <v/>
      </c>
      <c r="S65" s="211"/>
      <c r="T65" s="92"/>
      <c r="U65" s="92"/>
      <c r="X65" s="231"/>
      <c r="Y65" s="232"/>
      <c r="Z65" s="232"/>
      <c r="AA65" s="232"/>
    </row>
    <row r="66" spans="1:44" ht="48">
      <c r="A66" s="242"/>
      <c r="B66" s="113">
        <f t="shared" si="20"/>
        <v>11</v>
      </c>
      <c r="C66" s="236" t="s">
        <v>155</v>
      </c>
      <c r="D66" s="97" t="s">
        <v>248</v>
      </c>
      <c r="E66" s="271" t="str">
        <f t="shared" si="21"/>
        <v/>
      </c>
      <c r="F66" s="271" t="str">
        <f t="shared" si="22"/>
        <v/>
      </c>
      <c r="G66" s="211"/>
      <c r="H66" s="565"/>
      <c r="I66" s="566"/>
      <c r="J66" s="96"/>
      <c r="K66" s="271" t="str">
        <f t="shared" si="23"/>
        <v/>
      </c>
      <c r="L66" s="271" t="str">
        <f t="shared" si="24"/>
        <v/>
      </c>
      <c r="M66" s="211"/>
      <c r="N66" s="565"/>
      <c r="O66" s="566"/>
      <c r="P66" s="91"/>
      <c r="Q66" s="271" t="str">
        <f t="shared" si="25"/>
        <v/>
      </c>
      <c r="R66" s="271" t="str">
        <f t="shared" si="26"/>
        <v/>
      </c>
      <c r="S66" s="211"/>
      <c r="T66" s="92"/>
      <c r="U66" s="92"/>
      <c r="W66" s="15"/>
      <c r="X66" s="15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  <c r="AJ66" s="243"/>
      <c r="AK66" s="243"/>
      <c r="AL66" s="243"/>
      <c r="AM66" s="243"/>
      <c r="AN66" s="243"/>
      <c r="AO66" s="243"/>
      <c r="AP66" s="243"/>
      <c r="AQ66" s="243"/>
      <c r="AR66" s="243"/>
    </row>
    <row r="67" spans="1:44" ht="24">
      <c r="A67" s="242"/>
      <c r="B67" s="113">
        <f t="shared" si="20"/>
        <v>12</v>
      </c>
      <c r="C67" s="236" t="s">
        <v>155</v>
      </c>
      <c r="D67" s="97" t="s">
        <v>249</v>
      </c>
      <c r="E67" s="271" t="str">
        <f t="shared" si="21"/>
        <v/>
      </c>
      <c r="F67" s="271" t="str">
        <f t="shared" si="22"/>
        <v/>
      </c>
      <c r="G67" s="211"/>
      <c r="H67" s="565"/>
      <c r="I67" s="566"/>
      <c r="J67" s="96"/>
      <c r="K67" s="271" t="str">
        <f t="shared" si="23"/>
        <v/>
      </c>
      <c r="L67" s="271" t="str">
        <f t="shared" si="24"/>
        <v/>
      </c>
      <c r="M67" s="211"/>
      <c r="N67" s="565"/>
      <c r="O67" s="566"/>
      <c r="P67" s="91"/>
      <c r="Q67" s="271" t="str">
        <f t="shared" si="25"/>
        <v/>
      </c>
      <c r="R67" s="271" t="str">
        <f t="shared" si="26"/>
        <v/>
      </c>
      <c r="S67" s="211"/>
      <c r="T67" s="92"/>
      <c r="U67" s="92"/>
      <c r="W67" s="15"/>
      <c r="X67" s="15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3"/>
      <c r="AL67" s="243"/>
      <c r="AM67" s="243"/>
      <c r="AN67" s="243"/>
      <c r="AO67" s="243"/>
      <c r="AP67" s="243"/>
      <c r="AQ67" s="243"/>
      <c r="AR67" s="243"/>
    </row>
  </sheetData>
  <mergeCells count="120">
    <mergeCell ref="H59:I59"/>
    <mergeCell ref="N59:O59"/>
    <mergeCell ref="H60:I60"/>
    <mergeCell ref="N60:O60"/>
    <mergeCell ref="H67:I67"/>
    <mergeCell ref="N67:O67"/>
    <mergeCell ref="H61:I61"/>
    <mergeCell ref="N61:O61"/>
    <mergeCell ref="H65:I65"/>
    <mergeCell ref="N65:O65"/>
    <mergeCell ref="H66:I66"/>
    <mergeCell ref="N66:O66"/>
    <mergeCell ref="B54:D54"/>
    <mergeCell ref="C55:J55"/>
    <mergeCell ref="N55:O55"/>
    <mergeCell ref="H56:I56"/>
    <mergeCell ref="N56:O56"/>
    <mergeCell ref="H57:I57"/>
    <mergeCell ref="N57:O57"/>
    <mergeCell ref="H58:I58"/>
    <mergeCell ref="N58:O58"/>
    <mergeCell ref="H49:I49"/>
    <mergeCell ref="N49:O49"/>
    <mergeCell ref="H50:I50"/>
    <mergeCell ref="N50:O50"/>
    <mergeCell ref="H51:I51"/>
    <mergeCell ref="N51:O51"/>
    <mergeCell ref="H52:I52"/>
    <mergeCell ref="N52:O52"/>
    <mergeCell ref="H53:I53"/>
    <mergeCell ref="N53:O53"/>
    <mergeCell ref="H44:I44"/>
    <mergeCell ref="N44:O44"/>
    <mergeCell ref="H45:I45"/>
    <mergeCell ref="N45:O45"/>
    <mergeCell ref="H46:I46"/>
    <mergeCell ref="N46:O46"/>
    <mergeCell ref="H47:I47"/>
    <mergeCell ref="N47:O47"/>
    <mergeCell ref="H48:I48"/>
    <mergeCell ref="N48:O48"/>
    <mergeCell ref="H39:I39"/>
    <mergeCell ref="N39:O39"/>
    <mergeCell ref="H40:I40"/>
    <mergeCell ref="N40:O40"/>
    <mergeCell ref="C41:J41"/>
    <mergeCell ref="N41:O41"/>
    <mergeCell ref="H42:I42"/>
    <mergeCell ref="N42:O42"/>
    <mergeCell ref="H43:I43"/>
    <mergeCell ref="N43:O43"/>
    <mergeCell ref="H34:I34"/>
    <mergeCell ref="N34:O34"/>
    <mergeCell ref="H35:I35"/>
    <mergeCell ref="N35:O35"/>
    <mergeCell ref="H36:I36"/>
    <mergeCell ref="N36:O36"/>
    <mergeCell ref="H37:I37"/>
    <mergeCell ref="N37:O37"/>
    <mergeCell ref="H38:I38"/>
    <mergeCell ref="N38:O38"/>
    <mergeCell ref="H29:I29"/>
    <mergeCell ref="N29:O29"/>
    <mergeCell ref="C30:J30"/>
    <mergeCell ref="N30:O30"/>
    <mergeCell ref="H31:I31"/>
    <mergeCell ref="N31:O31"/>
    <mergeCell ref="H32:I32"/>
    <mergeCell ref="N32:O32"/>
    <mergeCell ref="H33:I33"/>
    <mergeCell ref="N33:O33"/>
    <mergeCell ref="H24:I24"/>
    <mergeCell ref="N24:O24"/>
    <mergeCell ref="H25:I25"/>
    <mergeCell ref="N25:O25"/>
    <mergeCell ref="H26:I26"/>
    <mergeCell ref="N26:O26"/>
    <mergeCell ref="H27:I27"/>
    <mergeCell ref="N27:O27"/>
    <mergeCell ref="H28:I28"/>
    <mergeCell ref="N28:O28"/>
    <mergeCell ref="H19:I19"/>
    <mergeCell ref="N19:O19"/>
    <mergeCell ref="H20:I20"/>
    <mergeCell ref="N20:O20"/>
    <mergeCell ref="H21:I21"/>
    <mergeCell ref="N21:O21"/>
    <mergeCell ref="H22:I22"/>
    <mergeCell ref="N22:O22"/>
    <mergeCell ref="H23:I23"/>
    <mergeCell ref="N23:O23"/>
    <mergeCell ref="B14:D14"/>
    <mergeCell ref="C15:J15"/>
    <mergeCell ref="H16:I16"/>
    <mergeCell ref="H17:I17"/>
    <mergeCell ref="H18:I18"/>
    <mergeCell ref="N18:O18"/>
    <mergeCell ref="J12:J13"/>
    <mergeCell ref="M12:M13"/>
    <mergeCell ref="N12:O13"/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</mergeCells>
  <phoneticPr fontId="33" type="noConversion"/>
  <conditionalFormatting sqref="G10 M10 S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>
      <formula1>Tipos</formula1>
    </dataValidation>
    <dataValidation type="list" allowBlank="1" showInputMessage="1" showErrorMessage="1" sqref="U58 S56:S67 G56:G67 M56:M67 M42:M53 G42:G53 S42:S53 M16:M29 G16:G29 S16:S29 M31:M40 S31:S40 G31:G40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278"/>
  <sheetViews>
    <sheetView topLeftCell="A148" zoomScaleNormal="100" workbookViewId="0">
      <selection activeCell="J152" sqref="J152:N152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20.140625" style="228" customWidth="1"/>
    <col min="4" max="4" width="38.7109375" style="228" customWidth="1"/>
    <col min="5" max="5" width="20.7109375" style="348" customWidth="1"/>
    <col min="6" max="6" width="8.42578125" style="348" customWidth="1"/>
    <col min="7" max="7" width="21.7109375" style="228" customWidth="1"/>
    <col min="8" max="8" width="12.28515625" style="245" customWidth="1"/>
    <col min="9" max="9" width="10.140625" style="245" customWidth="1"/>
    <col min="10" max="10" width="35.7109375" style="227" customWidth="1"/>
    <col min="11" max="11" width="12.140625" style="245" customWidth="1"/>
    <col min="12" max="12" width="8.7109375" style="245" customWidth="1"/>
    <col min="13" max="13" width="13.28515625" style="422" customWidth="1"/>
    <col min="14" max="14" width="17.5703125" style="423" customWidth="1"/>
    <col min="15" max="15" width="13.5703125" style="227" customWidth="1"/>
    <col min="16" max="16" width="14.5703125" style="227" customWidth="1"/>
    <col min="17" max="18" width="5.85546875" style="241" customWidth="1"/>
    <col min="19" max="19" width="12.7109375" style="245" customWidth="1"/>
    <col min="20" max="20" width="20.140625" style="227" bestFit="1" customWidth="1"/>
    <col min="21" max="21" width="13.5703125" style="227" customWidth="1"/>
    <col min="22" max="22" width="13.42578125" style="227" customWidth="1"/>
    <col min="23" max="23" width="6.7109375" style="227" customWidth="1"/>
    <col min="24" max="24" width="7.7109375" style="227" customWidth="1"/>
    <col min="25" max="25" width="5.7109375" style="227" customWidth="1"/>
    <col min="26" max="26" width="9.5703125" style="227" customWidth="1"/>
    <col min="27" max="27" width="12.7109375" style="231" customWidth="1"/>
    <col min="28" max="41" width="11.42578125" style="232"/>
    <col min="42" max="16384" width="11.42578125" style="223"/>
  </cols>
  <sheetData>
    <row r="1" spans="1:41">
      <c r="A1" s="589" t="s">
        <v>415</v>
      </c>
      <c r="B1" s="589"/>
      <c r="C1" s="589"/>
      <c r="D1" s="589"/>
      <c r="E1" s="589"/>
      <c r="F1" s="589"/>
      <c r="G1" s="589"/>
      <c r="H1" s="589"/>
      <c r="I1" s="589"/>
      <c r="J1" s="589"/>
      <c r="K1" s="589"/>
      <c r="L1" s="589"/>
      <c r="M1" s="589"/>
      <c r="N1" s="589"/>
    </row>
    <row r="2" spans="1:41" ht="15.75" customHeight="1">
      <c r="A2" s="589"/>
      <c r="B2" s="589"/>
      <c r="C2" s="589"/>
      <c r="D2" s="589"/>
      <c r="E2" s="589"/>
      <c r="F2" s="589"/>
      <c r="G2" s="589"/>
      <c r="H2" s="589"/>
      <c r="I2" s="589"/>
      <c r="J2" s="589"/>
      <c r="K2" s="589"/>
      <c r="L2" s="589"/>
      <c r="M2" s="589"/>
      <c r="N2" s="589"/>
      <c r="O2" s="195"/>
      <c r="P2" s="195"/>
      <c r="Q2" s="195"/>
      <c r="R2" s="195"/>
      <c r="S2" s="195"/>
      <c r="T2" s="195"/>
      <c r="U2" s="195"/>
      <c r="V2" s="222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</row>
    <row r="3" spans="1:41" ht="15.75" customHeight="1">
      <c r="A3" s="589"/>
      <c r="B3" s="589"/>
      <c r="C3" s="589"/>
      <c r="D3" s="589"/>
      <c r="E3" s="589"/>
      <c r="F3" s="589"/>
      <c r="G3" s="589"/>
      <c r="H3" s="589"/>
      <c r="I3" s="589"/>
      <c r="J3" s="589"/>
      <c r="K3" s="589"/>
      <c r="L3" s="589"/>
      <c r="M3" s="589"/>
      <c r="N3" s="589"/>
      <c r="O3" s="195"/>
      <c r="P3" s="195"/>
      <c r="Q3" s="195"/>
      <c r="R3" s="195"/>
      <c r="S3" s="195"/>
      <c r="T3" s="195"/>
      <c r="U3" s="195"/>
      <c r="V3" s="222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</row>
    <row r="4" spans="1:41" ht="15.75" customHeight="1">
      <c r="A4" s="589"/>
      <c r="B4" s="589"/>
      <c r="C4" s="589"/>
      <c r="D4" s="589"/>
      <c r="E4" s="589"/>
      <c r="F4" s="589"/>
      <c r="G4" s="589"/>
      <c r="H4" s="589"/>
      <c r="I4" s="589"/>
      <c r="J4" s="589"/>
      <c r="K4" s="589"/>
      <c r="L4" s="589"/>
      <c r="M4" s="589"/>
      <c r="N4" s="589"/>
      <c r="O4" s="195"/>
      <c r="P4" s="195"/>
      <c r="Q4" s="195"/>
      <c r="R4" s="195"/>
      <c r="S4" s="195"/>
      <c r="T4" s="195"/>
      <c r="U4" s="195"/>
      <c r="V4" s="222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</row>
    <row r="5" spans="1:41" ht="15.75" customHeight="1">
      <c r="A5" s="589"/>
      <c r="B5" s="589"/>
      <c r="C5" s="589"/>
      <c r="D5" s="589"/>
      <c r="E5" s="589"/>
      <c r="F5" s="589"/>
      <c r="G5" s="589"/>
      <c r="H5" s="589"/>
      <c r="I5" s="589"/>
      <c r="J5" s="589"/>
      <c r="K5" s="589"/>
      <c r="L5" s="589"/>
      <c r="M5" s="589"/>
      <c r="N5" s="589"/>
      <c r="O5" s="195"/>
      <c r="P5" s="195"/>
      <c r="Q5" s="195"/>
      <c r="R5" s="195"/>
      <c r="S5" s="195"/>
      <c r="T5" s="195"/>
      <c r="U5" s="195"/>
      <c r="V5" s="222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</row>
    <row r="6" spans="1:41" ht="12.75" customHeight="1">
      <c r="A6" s="358"/>
      <c r="B6" s="358"/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420"/>
      <c r="N6" s="421"/>
      <c r="O6" s="224"/>
      <c r="P6" s="224"/>
      <c r="Q6" s="299"/>
      <c r="R6" s="299"/>
      <c r="S6" s="246"/>
      <c r="T6" s="224"/>
      <c r="U6" s="222"/>
      <c r="V6" s="222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</row>
    <row r="7" spans="1:41">
      <c r="A7" s="221"/>
      <c r="B7" s="221"/>
      <c r="C7" s="76" t="s">
        <v>416</v>
      </c>
      <c r="D7" s="225" t="s">
        <v>272</v>
      </c>
      <c r="E7" s="349"/>
      <c r="F7" s="352"/>
      <c r="G7" s="337" t="s">
        <v>277</v>
      </c>
      <c r="I7" s="354" t="s">
        <v>72</v>
      </c>
      <c r="J7" s="577" t="str">
        <f>CONCATENATE(Tablas!E3,", ",Tablas!E4)</f>
        <v>Julio Leonardo Paredes, Roger Apaestegui Ortega</v>
      </c>
      <c r="K7" s="577"/>
      <c r="L7" s="579" t="s">
        <v>78</v>
      </c>
      <c r="M7" s="579"/>
      <c r="N7" s="427">
        <v>42276</v>
      </c>
      <c r="V7" s="222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</row>
    <row r="8" spans="1:41" ht="12.75" customHeight="1">
      <c r="A8" s="221"/>
      <c r="B8" s="221"/>
      <c r="C8" s="544" t="s">
        <v>267</v>
      </c>
      <c r="D8" s="552" t="s">
        <v>273</v>
      </c>
      <c r="E8" s="349"/>
      <c r="F8" s="353"/>
      <c r="G8" s="353"/>
      <c r="I8" s="355"/>
      <c r="J8" s="336"/>
      <c r="L8" s="355"/>
      <c r="V8" s="222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</row>
    <row r="9" spans="1:41">
      <c r="A9" s="221"/>
      <c r="B9" s="221"/>
      <c r="C9" s="545"/>
      <c r="D9" s="553"/>
      <c r="E9" s="349"/>
      <c r="F9" s="353"/>
      <c r="G9" s="337" t="s">
        <v>280</v>
      </c>
      <c r="I9" s="354" t="s">
        <v>72</v>
      </c>
      <c r="J9" s="577" t="str">
        <f>CONCATENATE(Tablas!E3,", ",Tablas!E4)</f>
        <v>Julio Leonardo Paredes, Roger Apaestegui Ortega</v>
      </c>
      <c r="K9" s="577"/>
      <c r="L9" s="579" t="s">
        <v>78</v>
      </c>
      <c r="M9" s="579"/>
      <c r="N9" s="428">
        <v>42304</v>
      </c>
      <c r="V9" s="222"/>
      <c r="W9" s="221"/>
      <c r="X9" s="221"/>
      <c r="Y9" s="221"/>
      <c r="Z9" s="221"/>
      <c r="AA9" s="221"/>
      <c r="AB9" s="221"/>
      <c r="AC9" s="221"/>
      <c r="AD9" s="221"/>
      <c r="AE9" s="221"/>
      <c r="AF9" s="221"/>
      <c r="AG9" s="221"/>
      <c r="AH9" s="221"/>
      <c r="AI9" s="221"/>
      <c r="AJ9" s="221"/>
      <c r="AK9" s="221"/>
      <c r="AL9" s="221"/>
      <c r="AM9" s="221"/>
      <c r="AN9" s="221"/>
      <c r="AO9" s="221"/>
    </row>
    <row r="10" spans="1:41" ht="12.75" customHeight="1">
      <c r="A10" s="221"/>
      <c r="B10" s="221"/>
      <c r="C10" s="76" t="s">
        <v>2</v>
      </c>
      <c r="D10" s="225" t="s">
        <v>272</v>
      </c>
      <c r="E10" s="349"/>
      <c r="F10" s="353"/>
      <c r="G10" s="353"/>
      <c r="I10" s="355"/>
      <c r="J10" s="336"/>
      <c r="L10" s="355"/>
      <c r="V10" s="328"/>
      <c r="W10" s="580"/>
      <c r="X10" s="580"/>
      <c r="Y10" s="580"/>
      <c r="Z10" s="580"/>
      <c r="AA10" s="328"/>
      <c r="AB10" s="329"/>
      <c r="AC10" s="221"/>
      <c r="AD10" s="221"/>
      <c r="AE10" s="221"/>
      <c r="AF10" s="221"/>
      <c r="AG10" s="221"/>
      <c r="AH10" s="221"/>
      <c r="AI10" s="221"/>
      <c r="AJ10" s="221"/>
      <c r="AK10" s="221"/>
      <c r="AL10" s="221"/>
      <c r="AM10" s="221"/>
      <c r="AN10" s="221"/>
      <c r="AO10" s="221"/>
    </row>
    <row r="11" spans="1:41">
      <c r="A11" s="221"/>
      <c r="B11" s="221"/>
      <c r="C11" s="76" t="s">
        <v>163</v>
      </c>
      <c r="D11" s="225" t="s">
        <v>274</v>
      </c>
      <c r="E11" s="349"/>
      <c r="F11" s="353"/>
      <c r="G11" s="337" t="s">
        <v>281</v>
      </c>
      <c r="I11" s="354" t="s">
        <v>72</v>
      </c>
      <c r="J11" s="578" t="str">
        <f>CONCATENATE(Tablas!E3,", ",Tablas!E4)</f>
        <v>Julio Leonardo Paredes, Roger Apaestegui Ortega</v>
      </c>
      <c r="K11" s="578"/>
      <c r="L11" s="579" t="s">
        <v>78</v>
      </c>
      <c r="M11" s="579"/>
      <c r="N11" s="428">
        <v>42324</v>
      </c>
      <c r="V11" s="330"/>
      <c r="W11" s="330"/>
      <c r="X11" s="331"/>
      <c r="Y11" s="331"/>
      <c r="Z11" s="332"/>
      <c r="AA11" s="330"/>
      <c r="AB11" s="333"/>
      <c r="AC11" s="221"/>
      <c r="AD11" s="221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</row>
    <row r="12" spans="1:41">
      <c r="O12" s="320"/>
      <c r="P12" s="320"/>
      <c r="Q12" s="321"/>
      <c r="R12" s="321"/>
      <c r="S12" s="322"/>
      <c r="V12" s="328"/>
      <c r="W12" s="580"/>
      <c r="X12" s="580"/>
      <c r="Y12" s="580"/>
      <c r="Z12" s="580"/>
      <c r="AA12" s="328"/>
      <c r="AB12" s="329"/>
    </row>
    <row r="13" spans="1:41">
      <c r="C13" s="554"/>
      <c r="D13" s="554"/>
      <c r="E13" s="554"/>
      <c r="F13" s="554"/>
      <c r="H13" s="348"/>
      <c r="I13" s="356"/>
      <c r="J13" s="323"/>
      <c r="K13" s="348"/>
      <c r="L13" s="356"/>
      <c r="M13" s="424"/>
      <c r="N13" s="425"/>
      <c r="O13" s="323"/>
      <c r="P13" s="324"/>
      <c r="Q13" s="325"/>
      <c r="R13" s="325"/>
      <c r="S13" s="228"/>
      <c r="T13" s="230"/>
      <c r="U13" s="221"/>
      <c r="V13" s="330"/>
      <c r="W13" s="330"/>
      <c r="X13" s="331"/>
      <c r="Y13" s="331"/>
      <c r="Z13" s="332"/>
      <c r="AA13" s="330"/>
      <c r="AB13" s="333"/>
    </row>
    <row r="14" spans="1:41" ht="12.75" hidden="1" customHeight="1">
      <c r="C14" s="583"/>
      <c r="D14" s="583"/>
      <c r="E14" s="550"/>
      <c r="F14" s="550"/>
      <c r="H14" s="581" t="s">
        <v>95</v>
      </c>
      <c r="I14" s="584"/>
      <c r="J14" s="582"/>
      <c r="K14" s="581" t="s">
        <v>95</v>
      </c>
      <c r="L14" s="584"/>
      <c r="M14" s="582"/>
      <c r="N14" s="581" t="s">
        <v>95</v>
      </c>
      <c r="O14" s="582"/>
      <c r="S14" s="581" t="s">
        <v>95</v>
      </c>
      <c r="T14" s="516"/>
      <c r="U14" s="516"/>
      <c r="V14" s="328"/>
      <c r="W14" s="580"/>
      <c r="X14" s="580"/>
      <c r="Y14" s="580"/>
      <c r="Z14" s="580"/>
      <c r="AA14" s="328"/>
      <c r="AB14" s="334"/>
    </row>
    <row r="15" spans="1:41" ht="13.5" thickBot="1">
      <c r="B15" s="326"/>
      <c r="C15" s="326"/>
      <c r="D15" s="326"/>
      <c r="E15" s="327"/>
      <c r="F15" s="442">
        <f>((COUNTIF(F19:F249,"Si"))/51)</f>
        <v>1</v>
      </c>
      <c r="G15" s="326"/>
      <c r="H15" s="327"/>
      <c r="I15" s="442">
        <f>((COUNTIF(I19:I249,"Si"))/154)</f>
        <v>1</v>
      </c>
      <c r="J15" s="326"/>
      <c r="K15" s="327"/>
      <c r="L15" s="442">
        <f>((COUNTIF(L19:L249,"Si"))/189)</f>
        <v>1</v>
      </c>
      <c r="M15" s="426"/>
      <c r="N15" s="426"/>
      <c r="O15" s="326"/>
      <c r="P15" s="326"/>
      <c r="Q15" s="326"/>
      <c r="R15" s="326"/>
      <c r="S15" s="326"/>
      <c r="T15" s="326"/>
      <c r="U15" s="326"/>
      <c r="V15" s="326"/>
      <c r="W15" s="326"/>
      <c r="X15" s="326"/>
      <c r="Y15" s="324"/>
      <c r="Z15" s="324"/>
      <c r="AA15" s="335"/>
      <c r="AB15" s="324"/>
    </row>
    <row r="16" spans="1:41" ht="34.5" customHeight="1">
      <c r="A16" s="233"/>
      <c r="B16" s="343" t="s">
        <v>275</v>
      </c>
      <c r="C16" s="344" t="s">
        <v>276</v>
      </c>
      <c r="D16" s="344" t="s">
        <v>134</v>
      </c>
      <c r="E16" s="345" t="s">
        <v>278</v>
      </c>
      <c r="F16" s="443" t="s">
        <v>277</v>
      </c>
      <c r="G16" s="344" t="s">
        <v>279</v>
      </c>
      <c r="H16" s="345" t="s">
        <v>282</v>
      </c>
      <c r="I16" s="443" t="s">
        <v>280</v>
      </c>
      <c r="J16" s="344" t="s">
        <v>279</v>
      </c>
      <c r="K16" s="345" t="s">
        <v>411</v>
      </c>
      <c r="L16" s="443" t="s">
        <v>281</v>
      </c>
      <c r="M16" s="585" t="s">
        <v>279</v>
      </c>
      <c r="N16" s="586"/>
      <c r="O16" s="326"/>
      <c r="P16" s="326"/>
      <c r="Q16" s="326"/>
      <c r="R16" s="326"/>
      <c r="S16" s="326"/>
      <c r="T16" s="326"/>
      <c r="U16" s="326"/>
      <c r="V16" s="326"/>
      <c r="W16" s="326"/>
      <c r="X16" s="326"/>
      <c r="Y16" s="234"/>
      <c r="Z16" s="234"/>
      <c r="AA16" s="234"/>
      <c r="AB16" s="234"/>
      <c r="AC16" s="234"/>
      <c r="AD16" s="234"/>
      <c r="AE16" s="234"/>
      <c r="AF16" s="234"/>
      <c r="AG16" s="234"/>
      <c r="AH16" s="235"/>
      <c r="AI16" s="235"/>
      <c r="AJ16" s="235"/>
      <c r="AK16" s="235"/>
      <c r="AL16" s="235"/>
      <c r="AM16" s="235"/>
      <c r="AN16" s="235"/>
      <c r="AO16" s="235"/>
    </row>
    <row r="17" spans="1:41" ht="20.100000000000001" customHeight="1">
      <c r="A17" s="233"/>
      <c r="B17" s="573" t="s">
        <v>283</v>
      </c>
      <c r="C17" s="574"/>
      <c r="D17" s="574"/>
      <c r="E17" s="359"/>
      <c r="F17" s="590"/>
      <c r="G17" s="590"/>
      <c r="H17" s="590"/>
      <c r="I17" s="590"/>
      <c r="J17" s="590"/>
      <c r="K17" s="590"/>
      <c r="L17" s="590"/>
      <c r="M17" s="590"/>
      <c r="N17" s="591"/>
      <c r="O17" s="326"/>
      <c r="P17" s="326"/>
      <c r="Q17" s="326"/>
      <c r="R17" s="326"/>
      <c r="S17" s="326"/>
      <c r="T17" s="326"/>
      <c r="U17" s="326"/>
      <c r="V17" s="326"/>
      <c r="W17" s="326"/>
      <c r="X17" s="326"/>
      <c r="Y17" s="234"/>
      <c r="Z17" s="234"/>
      <c r="AA17" s="234"/>
      <c r="AB17" s="234"/>
      <c r="AC17" s="234"/>
      <c r="AD17" s="234"/>
      <c r="AE17" s="234"/>
      <c r="AF17" s="234"/>
      <c r="AG17" s="234"/>
      <c r="AH17" s="235"/>
      <c r="AI17" s="235"/>
      <c r="AJ17" s="235"/>
      <c r="AK17" s="235"/>
      <c r="AL17" s="235"/>
      <c r="AM17" s="235"/>
      <c r="AN17" s="235"/>
      <c r="AO17" s="235"/>
    </row>
    <row r="18" spans="1:41" s="342" customFormat="1" ht="60" customHeight="1">
      <c r="A18" s="339"/>
      <c r="B18" s="569" t="s">
        <v>284</v>
      </c>
      <c r="C18" s="569"/>
      <c r="D18" s="569"/>
      <c r="E18" s="570"/>
      <c r="F18" s="429"/>
      <c r="G18" s="429"/>
      <c r="H18" s="429"/>
      <c r="I18" s="429"/>
      <c r="J18" s="429"/>
      <c r="K18" s="429"/>
      <c r="L18" s="429"/>
      <c r="M18" s="429"/>
      <c r="N18" s="430"/>
      <c r="O18" s="338"/>
      <c r="P18" s="338"/>
      <c r="Q18" s="338"/>
      <c r="R18" s="338"/>
      <c r="S18" s="338"/>
      <c r="T18" s="338"/>
      <c r="U18" s="338"/>
      <c r="V18" s="338"/>
      <c r="W18" s="338"/>
      <c r="X18" s="338"/>
      <c r="Y18" s="340"/>
      <c r="Z18" s="340"/>
      <c r="AA18" s="340"/>
      <c r="AB18" s="340"/>
      <c r="AC18" s="340"/>
      <c r="AD18" s="340"/>
      <c r="AE18" s="340"/>
      <c r="AF18" s="340"/>
      <c r="AG18" s="340"/>
      <c r="AH18" s="341"/>
      <c r="AI18" s="341"/>
      <c r="AJ18" s="341"/>
      <c r="AK18" s="341"/>
      <c r="AL18" s="341"/>
      <c r="AM18" s="341"/>
      <c r="AN18" s="341"/>
      <c r="AO18" s="341"/>
    </row>
    <row r="19" spans="1:41" ht="45" customHeight="1">
      <c r="A19" s="233"/>
      <c r="B19" s="346">
        <v>1</v>
      </c>
      <c r="C19" s="347" t="s">
        <v>155</v>
      </c>
      <c r="D19" s="347" t="s">
        <v>353</v>
      </c>
      <c r="E19" s="351">
        <v>42268</v>
      </c>
      <c r="F19" s="350" t="s">
        <v>151</v>
      </c>
      <c r="G19" s="357" t="s">
        <v>417</v>
      </c>
      <c r="H19" s="351">
        <v>42290</v>
      </c>
      <c r="I19" s="350" t="s">
        <v>151</v>
      </c>
      <c r="J19" s="357" t="s">
        <v>417</v>
      </c>
      <c r="K19" s="351">
        <v>42310</v>
      </c>
      <c r="L19" s="350" t="s">
        <v>151</v>
      </c>
      <c r="M19" s="567" t="s">
        <v>417</v>
      </c>
      <c r="N19" s="568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234"/>
      <c r="Z19" s="234"/>
      <c r="AA19" s="234"/>
      <c r="AB19" s="234"/>
      <c r="AC19" s="234"/>
      <c r="AD19" s="234"/>
      <c r="AE19" s="234"/>
      <c r="AF19" s="234"/>
      <c r="AG19" s="234"/>
      <c r="AH19" s="235"/>
      <c r="AI19" s="235"/>
      <c r="AJ19" s="235"/>
      <c r="AK19" s="235"/>
      <c r="AL19" s="235"/>
      <c r="AM19" s="235"/>
      <c r="AN19" s="235"/>
      <c r="AO19" s="235"/>
    </row>
    <row r="20" spans="1:41" ht="45" customHeight="1">
      <c r="A20" s="233"/>
      <c r="B20" s="346">
        <f t="shared" ref="B20:B24" si="0">B19+1</f>
        <v>2</v>
      </c>
      <c r="C20" s="347" t="s">
        <v>155</v>
      </c>
      <c r="D20" s="347" t="s">
        <v>324</v>
      </c>
      <c r="E20" s="351">
        <v>42268</v>
      </c>
      <c r="F20" s="350" t="s">
        <v>151</v>
      </c>
      <c r="G20" s="357" t="s">
        <v>417</v>
      </c>
      <c r="H20" s="351">
        <v>42290</v>
      </c>
      <c r="I20" s="350" t="s">
        <v>151</v>
      </c>
      <c r="J20" s="403" t="s">
        <v>329</v>
      </c>
      <c r="K20" s="351">
        <v>42310</v>
      </c>
      <c r="L20" s="350" t="s">
        <v>151</v>
      </c>
      <c r="M20" s="567" t="s">
        <v>417</v>
      </c>
      <c r="N20" s="568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234"/>
      <c r="Z20" s="234"/>
      <c r="AA20" s="234"/>
      <c r="AB20" s="234"/>
      <c r="AC20" s="234"/>
      <c r="AD20" s="234"/>
      <c r="AE20" s="234"/>
      <c r="AF20" s="234"/>
      <c r="AG20" s="234"/>
      <c r="AH20" s="235"/>
      <c r="AI20" s="235"/>
      <c r="AJ20" s="235"/>
      <c r="AK20" s="235"/>
      <c r="AL20" s="235"/>
      <c r="AM20" s="235"/>
      <c r="AN20" s="235"/>
      <c r="AO20" s="235"/>
    </row>
    <row r="21" spans="1:41" ht="45" customHeight="1">
      <c r="A21" s="233"/>
      <c r="B21" s="346">
        <f t="shared" si="0"/>
        <v>3</v>
      </c>
      <c r="C21" s="347" t="s">
        <v>155</v>
      </c>
      <c r="D21" s="347" t="s">
        <v>325</v>
      </c>
      <c r="E21" s="351">
        <v>42269</v>
      </c>
      <c r="F21" s="350" t="s">
        <v>151</v>
      </c>
      <c r="G21" s="357" t="s">
        <v>417</v>
      </c>
      <c r="H21" s="351">
        <v>42290</v>
      </c>
      <c r="I21" s="350" t="s">
        <v>151</v>
      </c>
      <c r="J21" s="357" t="s">
        <v>417</v>
      </c>
      <c r="K21" s="351">
        <v>42310</v>
      </c>
      <c r="L21" s="350" t="s">
        <v>151</v>
      </c>
      <c r="M21" s="567" t="s">
        <v>417</v>
      </c>
      <c r="N21" s="568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234"/>
      <c r="Z21" s="234"/>
      <c r="AA21" s="234"/>
      <c r="AB21" s="234"/>
      <c r="AC21" s="234"/>
      <c r="AD21" s="234"/>
      <c r="AE21" s="234"/>
      <c r="AF21" s="234"/>
      <c r="AG21" s="234"/>
      <c r="AH21" s="235"/>
      <c r="AI21" s="235"/>
      <c r="AJ21" s="235"/>
      <c r="AK21" s="235"/>
      <c r="AL21" s="235"/>
      <c r="AM21" s="235"/>
      <c r="AN21" s="235"/>
      <c r="AO21" s="235"/>
    </row>
    <row r="22" spans="1:41" ht="45" customHeight="1">
      <c r="A22" s="233"/>
      <c r="B22" s="346">
        <f t="shared" si="0"/>
        <v>4</v>
      </c>
      <c r="C22" s="347" t="s">
        <v>155</v>
      </c>
      <c r="D22" s="347" t="s">
        <v>327</v>
      </c>
      <c r="E22" s="351">
        <v>42270</v>
      </c>
      <c r="F22" s="350" t="s">
        <v>151</v>
      </c>
      <c r="G22" s="357" t="s">
        <v>417</v>
      </c>
      <c r="H22" s="351">
        <v>42290</v>
      </c>
      <c r="I22" s="350" t="s">
        <v>151</v>
      </c>
      <c r="J22" s="357" t="s">
        <v>417</v>
      </c>
      <c r="K22" s="351">
        <v>42310</v>
      </c>
      <c r="L22" s="350" t="s">
        <v>151</v>
      </c>
      <c r="M22" s="567" t="s">
        <v>417</v>
      </c>
      <c r="N22" s="568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234"/>
      <c r="Z22" s="234"/>
      <c r="AA22" s="234"/>
      <c r="AB22" s="234"/>
      <c r="AC22" s="234"/>
      <c r="AD22" s="234"/>
      <c r="AE22" s="234"/>
      <c r="AF22" s="234"/>
      <c r="AG22" s="234"/>
      <c r="AH22" s="235"/>
      <c r="AI22" s="235"/>
      <c r="AJ22" s="235"/>
      <c r="AK22" s="235"/>
      <c r="AL22" s="235"/>
      <c r="AM22" s="235"/>
      <c r="AN22" s="235"/>
      <c r="AO22" s="235"/>
    </row>
    <row r="23" spans="1:41" ht="45" customHeight="1">
      <c r="A23" s="233"/>
      <c r="B23" s="346">
        <f t="shared" si="0"/>
        <v>5</v>
      </c>
      <c r="C23" s="347" t="s">
        <v>155</v>
      </c>
      <c r="D23" s="347" t="s">
        <v>326</v>
      </c>
      <c r="E23" s="351">
        <v>42270</v>
      </c>
      <c r="F23" s="350" t="s">
        <v>151</v>
      </c>
      <c r="G23" s="357" t="s">
        <v>417</v>
      </c>
      <c r="H23" s="351">
        <v>42290</v>
      </c>
      <c r="I23" s="350" t="s">
        <v>151</v>
      </c>
      <c r="J23" s="357" t="s">
        <v>417</v>
      </c>
      <c r="K23" s="351">
        <v>42310</v>
      </c>
      <c r="L23" s="350" t="s">
        <v>151</v>
      </c>
      <c r="M23" s="567" t="s">
        <v>417</v>
      </c>
      <c r="N23" s="568"/>
      <c r="O23" s="326"/>
      <c r="P23" s="326"/>
      <c r="Q23" s="326"/>
      <c r="R23" s="326"/>
      <c r="S23" s="326"/>
      <c r="T23" s="326"/>
      <c r="U23" s="326"/>
      <c r="V23" s="326"/>
      <c r="W23" s="326"/>
      <c r="X23" s="326"/>
      <c r="Y23" s="234"/>
      <c r="Z23" s="234"/>
      <c r="AA23" s="234"/>
      <c r="AB23" s="234"/>
      <c r="AC23" s="234"/>
      <c r="AD23" s="234"/>
      <c r="AE23" s="234"/>
      <c r="AF23" s="234"/>
      <c r="AG23" s="234"/>
      <c r="AH23" s="235"/>
      <c r="AI23" s="235"/>
      <c r="AJ23" s="235"/>
      <c r="AK23" s="235"/>
      <c r="AL23" s="235"/>
      <c r="AM23" s="235"/>
      <c r="AN23" s="235"/>
      <c r="AO23" s="235"/>
    </row>
    <row r="24" spans="1:41" ht="45" customHeight="1">
      <c r="A24" s="233"/>
      <c r="B24" s="346">
        <f t="shared" si="0"/>
        <v>6</v>
      </c>
      <c r="C24" s="347" t="s">
        <v>155</v>
      </c>
      <c r="D24" s="347" t="s">
        <v>328</v>
      </c>
      <c r="E24" s="351">
        <v>42271</v>
      </c>
      <c r="F24" s="350" t="s">
        <v>151</v>
      </c>
      <c r="G24" s="357" t="s">
        <v>417</v>
      </c>
      <c r="H24" s="351">
        <v>42290</v>
      </c>
      <c r="I24" s="350" t="s">
        <v>151</v>
      </c>
      <c r="J24" s="357" t="s">
        <v>417</v>
      </c>
      <c r="K24" s="351">
        <v>42310</v>
      </c>
      <c r="L24" s="350" t="s">
        <v>151</v>
      </c>
      <c r="M24" s="567" t="s">
        <v>417</v>
      </c>
      <c r="N24" s="568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234"/>
      <c r="Z24" s="234"/>
      <c r="AA24" s="234"/>
      <c r="AB24" s="234"/>
      <c r="AC24" s="234"/>
      <c r="AD24" s="234"/>
      <c r="AE24" s="234"/>
      <c r="AF24" s="234"/>
      <c r="AG24" s="234"/>
      <c r="AH24" s="235"/>
      <c r="AI24" s="235"/>
      <c r="AJ24" s="235"/>
      <c r="AK24" s="235"/>
      <c r="AL24" s="235"/>
      <c r="AM24" s="235"/>
      <c r="AN24" s="235"/>
      <c r="AO24" s="235"/>
    </row>
    <row r="25" spans="1:41" ht="60" customHeight="1">
      <c r="A25" s="233"/>
      <c r="B25" s="569" t="s">
        <v>285</v>
      </c>
      <c r="C25" s="569"/>
      <c r="D25" s="569"/>
      <c r="E25" s="570"/>
      <c r="F25" s="429"/>
      <c r="G25" s="429"/>
      <c r="H25" s="429"/>
      <c r="I25" s="429"/>
      <c r="J25" s="429"/>
      <c r="K25" s="429"/>
      <c r="L25" s="429"/>
      <c r="M25" s="429"/>
      <c r="N25" s="430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234"/>
      <c r="Z25" s="234"/>
      <c r="AA25" s="234"/>
      <c r="AB25" s="234"/>
      <c r="AC25" s="234"/>
      <c r="AD25" s="234"/>
      <c r="AE25" s="234"/>
      <c r="AF25" s="234"/>
      <c r="AG25" s="234"/>
      <c r="AH25" s="235"/>
      <c r="AI25" s="235"/>
      <c r="AJ25" s="235"/>
      <c r="AK25" s="235"/>
      <c r="AL25" s="235"/>
      <c r="AM25" s="235"/>
      <c r="AN25" s="235"/>
      <c r="AO25" s="235"/>
    </row>
    <row r="26" spans="1:41" s="402" customFormat="1" ht="45" customHeight="1">
      <c r="A26" s="178"/>
      <c r="B26" s="400">
        <v>1</v>
      </c>
      <c r="C26" s="401" t="s">
        <v>155</v>
      </c>
      <c r="D26" s="347" t="s">
        <v>353</v>
      </c>
      <c r="E26" s="351">
        <v>42262</v>
      </c>
      <c r="F26" s="350" t="s">
        <v>151</v>
      </c>
      <c r="G26" s="357" t="s">
        <v>417</v>
      </c>
      <c r="H26" s="351">
        <v>42290</v>
      </c>
      <c r="I26" s="350" t="s">
        <v>151</v>
      </c>
      <c r="J26" s="357" t="s">
        <v>417</v>
      </c>
      <c r="K26" s="351">
        <v>42310</v>
      </c>
      <c r="L26" s="350" t="s">
        <v>151</v>
      </c>
      <c r="M26" s="567" t="s">
        <v>417</v>
      </c>
      <c r="N26" s="568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10"/>
      <c r="Z26" s="10"/>
      <c r="AA26" s="10"/>
      <c r="AB26" s="10"/>
      <c r="AC26" s="10"/>
      <c r="AD26" s="10"/>
      <c r="AE26" s="10"/>
      <c r="AF26" s="10"/>
      <c r="AG26" s="10"/>
      <c r="AH26" s="12"/>
      <c r="AI26" s="12"/>
      <c r="AJ26" s="12"/>
      <c r="AK26" s="12"/>
      <c r="AL26" s="12"/>
      <c r="AM26" s="12"/>
      <c r="AN26" s="12"/>
      <c r="AO26" s="12"/>
    </row>
    <row r="27" spans="1:41" ht="45" customHeight="1">
      <c r="A27" s="233"/>
      <c r="B27" s="400">
        <f t="shared" ref="B27:B31" si="1">B26+1</f>
        <v>2</v>
      </c>
      <c r="C27" s="346" t="s">
        <v>155</v>
      </c>
      <c r="D27" s="347" t="s">
        <v>324</v>
      </c>
      <c r="E27" s="351">
        <v>42262</v>
      </c>
      <c r="F27" s="350" t="s">
        <v>151</v>
      </c>
      <c r="G27" s="357" t="s">
        <v>417</v>
      </c>
      <c r="H27" s="351">
        <v>42290</v>
      </c>
      <c r="I27" s="350" t="s">
        <v>151</v>
      </c>
      <c r="J27" s="357" t="s">
        <v>417</v>
      </c>
      <c r="K27" s="351">
        <v>42310</v>
      </c>
      <c r="L27" s="350" t="s">
        <v>151</v>
      </c>
      <c r="M27" s="567" t="s">
        <v>417</v>
      </c>
      <c r="N27" s="568"/>
      <c r="O27" s="326"/>
      <c r="P27" s="326"/>
      <c r="Q27" s="326"/>
      <c r="R27" s="326"/>
      <c r="S27" s="326"/>
      <c r="T27" s="326"/>
      <c r="U27" s="326"/>
      <c r="V27" s="326"/>
      <c r="W27" s="326"/>
      <c r="X27" s="326"/>
      <c r="Y27" s="234"/>
      <c r="Z27" s="234"/>
      <c r="AA27" s="234"/>
      <c r="AB27" s="234"/>
      <c r="AC27" s="234"/>
      <c r="AD27" s="234"/>
      <c r="AE27" s="234"/>
      <c r="AF27" s="234"/>
      <c r="AG27" s="234"/>
      <c r="AH27" s="235"/>
      <c r="AI27" s="235"/>
      <c r="AJ27" s="235"/>
      <c r="AK27" s="235"/>
      <c r="AL27" s="235"/>
      <c r="AM27" s="235"/>
      <c r="AN27" s="235"/>
      <c r="AO27" s="235"/>
    </row>
    <row r="28" spans="1:41" ht="45" customHeight="1">
      <c r="A28" s="233"/>
      <c r="B28" s="400">
        <f t="shared" si="1"/>
        <v>3</v>
      </c>
      <c r="C28" s="346" t="s">
        <v>155</v>
      </c>
      <c r="D28" s="347" t="s">
        <v>332</v>
      </c>
      <c r="E28" s="351">
        <v>42262</v>
      </c>
      <c r="F28" s="350" t="s">
        <v>151</v>
      </c>
      <c r="G28" s="357" t="s">
        <v>417</v>
      </c>
      <c r="H28" s="351">
        <v>42290</v>
      </c>
      <c r="I28" s="350" t="s">
        <v>151</v>
      </c>
      <c r="J28" s="357" t="s">
        <v>417</v>
      </c>
      <c r="K28" s="351">
        <v>42310</v>
      </c>
      <c r="L28" s="350" t="s">
        <v>151</v>
      </c>
      <c r="M28" s="567" t="s">
        <v>417</v>
      </c>
      <c r="N28" s="568"/>
      <c r="O28" s="326"/>
      <c r="P28" s="326"/>
      <c r="Q28" s="326"/>
      <c r="R28" s="326"/>
      <c r="S28" s="326"/>
      <c r="T28" s="326"/>
      <c r="U28" s="326"/>
      <c r="V28" s="326"/>
      <c r="W28" s="326"/>
      <c r="X28" s="326"/>
      <c r="Y28" s="234"/>
      <c r="Z28" s="234"/>
      <c r="AA28" s="234"/>
      <c r="AB28" s="234"/>
      <c r="AC28" s="234"/>
      <c r="AD28" s="234"/>
      <c r="AE28" s="234"/>
      <c r="AF28" s="234"/>
      <c r="AG28" s="234"/>
      <c r="AH28" s="235"/>
      <c r="AI28" s="235"/>
      <c r="AJ28" s="235"/>
      <c r="AK28" s="235"/>
      <c r="AL28" s="235"/>
      <c r="AM28" s="235"/>
      <c r="AN28" s="235"/>
      <c r="AO28" s="235"/>
    </row>
    <row r="29" spans="1:41" ht="45" customHeight="1">
      <c r="A29" s="233"/>
      <c r="B29" s="400">
        <f t="shared" si="1"/>
        <v>4</v>
      </c>
      <c r="C29" s="346" t="s">
        <v>155</v>
      </c>
      <c r="D29" s="347" t="s">
        <v>333</v>
      </c>
      <c r="E29" s="351">
        <v>42262</v>
      </c>
      <c r="F29" s="350" t="s">
        <v>151</v>
      </c>
      <c r="G29" s="357" t="s">
        <v>417</v>
      </c>
      <c r="H29" s="351">
        <v>42290</v>
      </c>
      <c r="I29" s="350" t="s">
        <v>151</v>
      </c>
      <c r="J29" s="357" t="s">
        <v>417</v>
      </c>
      <c r="K29" s="351">
        <v>42310</v>
      </c>
      <c r="L29" s="350" t="s">
        <v>151</v>
      </c>
      <c r="M29" s="567" t="s">
        <v>417</v>
      </c>
      <c r="N29" s="568"/>
      <c r="O29" s="326"/>
      <c r="P29" s="326"/>
      <c r="Q29" s="326"/>
      <c r="R29" s="326"/>
      <c r="S29" s="326"/>
      <c r="T29" s="326"/>
      <c r="U29" s="326"/>
      <c r="V29" s="326"/>
      <c r="W29" s="326"/>
      <c r="X29" s="326"/>
      <c r="Y29" s="234"/>
      <c r="Z29" s="234"/>
      <c r="AA29" s="234"/>
      <c r="AB29" s="234"/>
      <c r="AC29" s="234"/>
      <c r="AD29" s="234"/>
      <c r="AE29" s="234"/>
      <c r="AF29" s="234"/>
      <c r="AG29" s="234"/>
      <c r="AH29" s="235"/>
      <c r="AI29" s="235"/>
      <c r="AJ29" s="235"/>
      <c r="AK29" s="235"/>
      <c r="AL29" s="235"/>
      <c r="AM29" s="235"/>
      <c r="AN29" s="235"/>
      <c r="AO29" s="235"/>
    </row>
    <row r="30" spans="1:41" ht="45" customHeight="1">
      <c r="A30" s="233"/>
      <c r="B30" s="400">
        <f t="shared" si="1"/>
        <v>5</v>
      </c>
      <c r="C30" s="346" t="s">
        <v>155</v>
      </c>
      <c r="D30" s="347" t="s">
        <v>331</v>
      </c>
      <c r="E30" s="351">
        <v>42262</v>
      </c>
      <c r="F30" s="350" t="s">
        <v>151</v>
      </c>
      <c r="G30" s="403" t="s">
        <v>335</v>
      </c>
      <c r="H30" s="351">
        <v>42290</v>
      </c>
      <c r="I30" s="350" t="s">
        <v>151</v>
      </c>
      <c r="J30" s="403" t="s">
        <v>335</v>
      </c>
      <c r="K30" s="351">
        <v>42310</v>
      </c>
      <c r="L30" s="350" t="s">
        <v>151</v>
      </c>
      <c r="M30" s="567" t="s">
        <v>417</v>
      </c>
      <c r="N30" s="568"/>
      <c r="O30" s="326"/>
      <c r="P30" s="326"/>
      <c r="Q30" s="326"/>
      <c r="R30" s="326"/>
      <c r="S30" s="326"/>
      <c r="T30" s="326"/>
      <c r="U30" s="326"/>
      <c r="V30" s="326"/>
      <c r="W30" s="326"/>
      <c r="X30" s="326"/>
      <c r="Y30" s="234"/>
      <c r="Z30" s="234"/>
      <c r="AA30" s="234"/>
      <c r="AB30" s="234"/>
      <c r="AC30" s="234"/>
      <c r="AD30" s="234"/>
      <c r="AE30" s="234"/>
      <c r="AF30" s="234"/>
      <c r="AG30" s="234"/>
      <c r="AH30" s="235"/>
      <c r="AI30" s="235"/>
      <c r="AJ30" s="235"/>
      <c r="AK30" s="235"/>
      <c r="AL30" s="235"/>
      <c r="AM30" s="235"/>
      <c r="AN30" s="235"/>
      <c r="AO30" s="235"/>
    </row>
    <row r="31" spans="1:41" ht="45" customHeight="1">
      <c r="A31" s="233"/>
      <c r="B31" s="400">
        <f t="shared" si="1"/>
        <v>6</v>
      </c>
      <c r="C31" s="346" t="s">
        <v>155</v>
      </c>
      <c r="D31" s="347" t="s">
        <v>334</v>
      </c>
      <c r="E31" s="351">
        <v>42262</v>
      </c>
      <c r="F31" s="350" t="s">
        <v>151</v>
      </c>
      <c r="G31" s="403" t="s">
        <v>336</v>
      </c>
      <c r="H31" s="351">
        <v>42290</v>
      </c>
      <c r="I31" s="350" t="s">
        <v>151</v>
      </c>
      <c r="J31" s="403" t="s">
        <v>337</v>
      </c>
      <c r="K31" s="351">
        <v>42310</v>
      </c>
      <c r="L31" s="350" t="s">
        <v>151</v>
      </c>
      <c r="M31" s="567" t="s">
        <v>417</v>
      </c>
      <c r="N31" s="568"/>
      <c r="O31" s="326"/>
      <c r="P31" s="326"/>
      <c r="Q31" s="326"/>
      <c r="R31" s="326"/>
      <c r="S31" s="326"/>
      <c r="T31" s="326"/>
      <c r="U31" s="326"/>
      <c r="V31" s="326"/>
      <c r="W31" s="326"/>
      <c r="X31" s="326"/>
      <c r="Y31" s="234"/>
      <c r="Z31" s="234"/>
      <c r="AA31" s="234"/>
      <c r="AB31" s="234"/>
      <c r="AC31" s="234"/>
      <c r="AD31" s="234"/>
      <c r="AE31" s="234"/>
      <c r="AF31" s="234"/>
      <c r="AG31" s="234"/>
      <c r="AH31" s="235"/>
      <c r="AI31" s="235"/>
      <c r="AJ31" s="235"/>
      <c r="AK31" s="235"/>
      <c r="AL31" s="235"/>
      <c r="AM31" s="235"/>
      <c r="AN31" s="235"/>
      <c r="AO31" s="235"/>
    </row>
    <row r="32" spans="1:41" ht="60" customHeight="1">
      <c r="A32" s="233"/>
      <c r="B32" s="569" t="s">
        <v>418</v>
      </c>
      <c r="C32" s="569"/>
      <c r="D32" s="569"/>
      <c r="E32" s="570"/>
      <c r="F32" s="429"/>
      <c r="G32" s="429"/>
      <c r="H32" s="429"/>
      <c r="I32" s="429"/>
      <c r="J32" s="429"/>
      <c r="K32" s="429"/>
      <c r="L32" s="429"/>
      <c r="M32" s="429"/>
      <c r="N32" s="430"/>
      <c r="O32" s="326"/>
      <c r="P32" s="326"/>
      <c r="Q32" s="326"/>
      <c r="R32" s="326"/>
      <c r="S32" s="326"/>
      <c r="T32" s="326"/>
      <c r="U32" s="326"/>
      <c r="V32" s="326"/>
      <c r="W32" s="326"/>
      <c r="X32" s="326"/>
      <c r="Y32" s="234"/>
      <c r="Z32" s="234"/>
      <c r="AA32" s="234"/>
      <c r="AB32" s="234"/>
      <c r="AC32" s="234"/>
      <c r="AD32" s="234"/>
      <c r="AE32" s="234"/>
      <c r="AF32" s="234"/>
      <c r="AG32" s="234"/>
      <c r="AH32" s="235"/>
      <c r="AI32" s="235"/>
      <c r="AJ32" s="235"/>
      <c r="AK32" s="235"/>
      <c r="AL32" s="235"/>
      <c r="AM32" s="235"/>
      <c r="AN32" s="235"/>
      <c r="AO32" s="235"/>
    </row>
    <row r="33" spans="1:41" s="402" customFormat="1" ht="45" customHeight="1">
      <c r="A33" s="178"/>
      <c r="B33" s="400">
        <v>1</v>
      </c>
      <c r="C33" s="401" t="s">
        <v>155</v>
      </c>
      <c r="D33" s="347" t="s">
        <v>353</v>
      </c>
      <c r="E33" s="351">
        <v>42265</v>
      </c>
      <c r="F33" s="350" t="s">
        <v>151</v>
      </c>
      <c r="G33" s="357" t="s">
        <v>417</v>
      </c>
      <c r="H33" s="351">
        <v>42290</v>
      </c>
      <c r="I33" s="350" t="s">
        <v>151</v>
      </c>
      <c r="J33" s="357" t="s">
        <v>417</v>
      </c>
      <c r="K33" s="351">
        <v>42310</v>
      </c>
      <c r="L33" s="350" t="s">
        <v>151</v>
      </c>
      <c r="M33" s="567" t="s">
        <v>417</v>
      </c>
      <c r="N33" s="568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10"/>
      <c r="Z33" s="10"/>
      <c r="AA33" s="10"/>
      <c r="AB33" s="10"/>
      <c r="AC33" s="10"/>
      <c r="AD33" s="10"/>
      <c r="AE33" s="10"/>
      <c r="AF33" s="10"/>
      <c r="AG33" s="10"/>
      <c r="AH33" s="12"/>
      <c r="AI33" s="12"/>
      <c r="AJ33" s="12"/>
      <c r="AK33" s="12"/>
      <c r="AL33" s="12"/>
      <c r="AM33" s="12"/>
      <c r="AN33" s="12"/>
      <c r="AO33" s="12"/>
    </row>
    <row r="34" spans="1:41" ht="45" customHeight="1">
      <c r="A34" s="233"/>
      <c r="B34" s="400">
        <f t="shared" ref="B34:B36" si="2">B33+1</f>
        <v>2</v>
      </c>
      <c r="C34" s="346" t="s">
        <v>155</v>
      </c>
      <c r="D34" s="347" t="s">
        <v>338</v>
      </c>
      <c r="E34" s="351">
        <v>42265</v>
      </c>
      <c r="F34" s="350" t="s">
        <v>151</v>
      </c>
      <c r="G34" s="357" t="s">
        <v>417</v>
      </c>
      <c r="H34" s="351">
        <v>42290</v>
      </c>
      <c r="I34" s="350" t="s">
        <v>151</v>
      </c>
      <c r="J34" s="357" t="s">
        <v>417</v>
      </c>
      <c r="K34" s="351">
        <v>42310</v>
      </c>
      <c r="L34" s="350" t="s">
        <v>151</v>
      </c>
      <c r="M34" s="567" t="s">
        <v>417</v>
      </c>
      <c r="N34" s="568"/>
      <c r="O34" s="326"/>
      <c r="P34" s="326"/>
      <c r="Q34" s="326"/>
      <c r="R34" s="326"/>
      <c r="S34" s="326"/>
      <c r="T34" s="326"/>
      <c r="U34" s="326"/>
      <c r="V34" s="326"/>
      <c r="W34" s="326"/>
      <c r="X34" s="326"/>
      <c r="Y34" s="234"/>
      <c r="Z34" s="234"/>
      <c r="AA34" s="234"/>
      <c r="AB34" s="234"/>
      <c r="AC34" s="234"/>
      <c r="AD34" s="234"/>
      <c r="AE34" s="234"/>
      <c r="AF34" s="234"/>
      <c r="AG34" s="234"/>
      <c r="AH34" s="235"/>
      <c r="AI34" s="235"/>
      <c r="AJ34" s="235"/>
      <c r="AK34" s="235"/>
      <c r="AL34" s="235"/>
      <c r="AM34" s="235"/>
      <c r="AN34" s="235"/>
      <c r="AO34" s="235"/>
    </row>
    <row r="35" spans="1:41" ht="45" customHeight="1">
      <c r="A35" s="233"/>
      <c r="B35" s="400">
        <f t="shared" si="2"/>
        <v>3</v>
      </c>
      <c r="C35" s="346" t="s">
        <v>155</v>
      </c>
      <c r="D35" s="347" t="s">
        <v>339</v>
      </c>
      <c r="E35" s="351">
        <v>42265</v>
      </c>
      <c r="F35" s="350" t="s">
        <v>151</v>
      </c>
      <c r="G35" s="357" t="s">
        <v>417</v>
      </c>
      <c r="H35" s="351">
        <v>42290</v>
      </c>
      <c r="I35" s="350" t="s">
        <v>151</v>
      </c>
      <c r="J35" s="357" t="s">
        <v>417</v>
      </c>
      <c r="K35" s="351">
        <v>42310</v>
      </c>
      <c r="L35" s="350" t="s">
        <v>151</v>
      </c>
      <c r="M35" s="567" t="s">
        <v>417</v>
      </c>
      <c r="N35" s="568"/>
      <c r="O35" s="326"/>
      <c r="P35" s="326"/>
      <c r="Q35" s="326"/>
      <c r="R35" s="326"/>
      <c r="S35" s="326"/>
      <c r="T35" s="326"/>
      <c r="U35" s="326"/>
      <c r="V35" s="326"/>
      <c r="W35" s="326"/>
      <c r="X35" s="326"/>
      <c r="Y35" s="234"/>
      <c r="Z35" s="234"/>
      <c r="AA35" s="234"/>
      <c r="AB35" s="234"/>
      <c r="AC35" s="234"/>
      <c r="AD35" s="234"/>
      <c r="AE35" s="234"/>
      <c r="AF35" s="234"/>
      <c r="AG35" s="234"/>
      <c r="AH35" s="235"/>
      <c r="AI35" s="235"/>
      <c r="AJ35" s="235"/>
      <c r="AK35" s="235"/>
      <c r="AL35" s="235"/>
      <c r="AM35" s="235"/>
      <c r="AN35" s="235"/>
      <c r="AO35" s="235"/>
    </row>
    <row r="36" spans="1:41" ht="45" customHeight="1">
      <c r="A36" s="233"/>
      <c r="B36" s="400">
        <f t="shared" si="2"/>
        <v>4</v>
      </c>
      <c r="C36" s="346" t="s">
        <v>155</v>
      </c>
      <c r="D36" s="347" t="s">
        <v>324</v>
      </c>
      <c r="E36" s="351">
        <v>42265</v>
      </c>
      <c r="F36" s="350" t="s">
        <v>151</v>
      </c>
      <c r="G36" s="403" t="s">
        <v>340</v>
      </c>
      <c r="H36" s="351">
        <v>42290</v>
      </c>
      <c r="I36" s="350" t="s">
        <v>151</v>
      </c>
      <c r="J36" s="357" t="s">
        <v>417</v>
      </c>
      <c r="K36" s="351">
        <v>42310</v>
      </c>
      <c r="L36" s="350" t="s">
        <v>151</v>
      </c>
      <c r="M36" s="567" t="s">
        <v>417</v>
      </c>
      <c r="N36" s="568"/>
      <c r="O36" s="326"/>
      <c r="P36" s="326"/>
      <c r="Q36" s="326"/>
      <c r="R36" s="326"/>
      <c r="S36" s="326"/>
      <c r="T36" s="326"/>
      <c r="U36" s="326"/>
      <c r="V36" s="326"/>
      <c r="W36" s="326"/>
      <c r="X36" s="326"/>
      <c r="Y36" s="234"/>
      <c r="Z36" s="234"/>
      <c r="AA36" s="234"/>
      <c r="AB36" s="234"/>
      <c r="AC36" s="234"/>
      <c r="AD36" s="234"/>
      <c r="AE36" s="234"/>
      <c r="AF36" s="234"/>
      <c r="AG36" s="234"/>
      <c r="AH36" s="235"/>
      <c r="AI36" s="235"/>
      <c r="AJ36" s="235"/>
      <c r="AK36" s="235"/>
      <c r="AL36" s="235"/>
      <c r="AM36" s="235"/>
      <c r="AN36" s="235"/>
      <c r="AO36" s="235"/>
    </row>
    <row r="37" spans="1:41" ht="60" customHeight="1">
      <c r="A37" s="239"/>
      <c r="B37" s="569" t="s">
        <v>286</v>
      </c>
      <c r="C37" s="569"/>
      <c r="D37" s="569"/>
      <c r="E37" s="570"/>
      <c r="F37" s="429"/>
      <c r="G37" s="429"/>
      <c r="H37" s="429"/>
      <c r="I37" s="429"/>
      <c r="J37" s="429"/>
      <c r="K37" s="429"/>
      <c r="L37" s="429"/>
      <c r="M37" s="429"/>
      <c r="N37" s="430"/>
      <c r="O37" s="326"/>
      <c r="P37" s="326"/>
      <c r="Q37" s="326"/>
      <c r="R37" s="326"/>
      <c r="S37" s="326"/>
      <c r="T37" s="326"/>
      <c r="U37" s="326"/>
      <c r="V37" s="326"/>
      <c r="W37" s="326"/>
      <c r="X37" s="326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  <c r="AL37" s="239"/>
      <c r="AM37" s="239"/>
      <c r="AN37" s="239"/>
      <c r="AO37" s="239"/>
    </row>
    <row r="38" spans="1:41" s="402" customFormat="1" ht="45" customHeight="1">
      <c r="A38" s="178"/>
      <c r="B38" s="400">
        <v>1</v>
      </c>
      <c r="C38" s="401" t="s">
        <v>155</v>
      </c>
      <c r="D38" s="347" t="s">
        <v>353</v>
      </c>
      <c r="E38" s="351">
        <v>42264</v>
      </c>
      <c r="F38" s="350" t="s">
        <v>151</v>
      </c>
      <c r="G38" s="357" t="s">
        <v>417</v>
      </c>
      <c r="H38" s="351">
        <v>42291</v>
      </c>
      <c r="I38" s="350" t="s">
        <v>151</v>
      </c>
      <c r="J38" s="357" t="s">
        <v>417</v>
      </c>
      <c r="K38" s="351">
        <v>42311</v>
      </c>
      <c r="L38" s="350" t="s">
        <v>151</v>
      </c>
      <c r="M38" s="571" t="s">
        <v>417</v>
      </c>
      <c r="N38" s="572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10"/>
      <c r="Z38" s="10"/>
      <c r="AA38" s="10"/>
      <c r="AB38" s="10"/>
      <c r="AC38" s="10"/>
      <c r="AD38" s="10"/>
      <c r="AE38" s="10"/>
      <c r="AF38" s="10"/>
      <c r="AG38" s="10"/>
      <c r="AH38" s="12"/>
      <c r="AI38" s="12"/>
      <c r="AJ38" s="12"/>
      <c r="AK38" s="12"/>
      <c r="AL38" s="12"/>
      <c r="AM38" s="12"/>
      <c r="AN38" s="12"/>
      <c r="AO38" s="12"/>
    </row>
    <row r="39" spans="1:41" ht="45" customHeight="1">
      <c r="A39" s="239"/>
      <c r="B39" s="400">
        <f t="shared" ref="B39:B43" si="3">B38+1</f>
        <v>2</v>
      </c>
      <c r="C39" s="346" t="s">
        <v>155</v>
      </c>
      <c r="D39" s="347" t="s">
        <v>324</v>
      </c>
      <c r="E39" s="351">
        <v>42264</v>
      </c>
      <c r="F39" s="350" t="s">
        <v>151</v>
      </c>
      <c r="G39" s="357" t="s">
        <v>417</v>
      </c>
      <c r="H39" s="351">
        <v>42291</v>
      </c>
      <c r="I39" s="350" t="s">
        <v>151</v>
      </c>
      <c r="J39" s="357" t="s">
        <v>417</v>
      </c>
      <c r="K39" s="351">
        <v>42311</v>
      </c>
      <c r="L39" s="350" t="s">
        <v>151</v>
      </c>
      <c r="M39" s="571" t="s">
        <v>417</v>
      </c>
      <c r="N39" s="572"/>
      <c r="O39" s="326"/>
      <c r="P39" s="326"/>
      <c r="Q39" s="326"/>
      <c r="R39" s="326"/>
      <c r="S39" s="326"/>
      <c r="T39" s="326"/>
      <c r="U39" s="326"/>
      <c r="V39" s="326"/>
      <c r="W39" s="326"/>
      <c r="X39" s="326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39"/>
      <c r="AM39" s="239"/>
      <c r="AN39" s="239"/>
      <c r="AO39" s="239"/>
    </row>
    <row r="40" spans="1:41" ht="45" customHeight="1">
      <c r="A40" s="239"/>
      <c r="B40" s="400">
        <f t="shared" si="3"/>
        <v>3</v>
      </c>
      <c r="C40" s="346" t="s">
        <v>155</v>
      </c>
      <c r="D40" s="347" t="s">
        <v>342</v>
      </c>
      <c r="E40" s="351">
        <v>42264</v>
      </c>
      <c r="F40" s="350" t="s">
        <v>151</v>
      </c>
      <c r="G40" s="357" t="s">
        <v>417</v>
      </c>
      <c r="H40" s="351">
        <v>42291</v>
      </c>
      <c r="I40" s="350" t="s">
        <v>151</v>
      </c>
      <c r="J40" s="357" t="s">
        <v>417</v>
      </c>
      <c r="K40" s="351">
        <v>42311</v>
      </c>
      <c r="L40" s="350" t="s">
        <v>151</v>
      </c>
      <c r="M40" s="571" t="s">
        <v>417</v>
      </c>
      <c r="N40" s="572"/>
      <c r="O40" s="326"/>
      <c r="P40" s="326"/>
      <c r="Q40" s="326"/>
      <c r="R40" s="326"/>
      <c r="S40" s="326"/>
      <c r="T40" s="326"/>
      <c r="U40" s="326"/>
      <c r="V40" s="326"/>
      <c r="W40" s="326"/>
      <c r="X40" s="326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239"/>
      <c r="AO40" s="239"/>
    </row>
    <row r="41" spans="1:41" ht="45" customHeight="1">
      <c r="A41" s="239"/>
      <c r="B41" s="400">
        <f t="shared" si="3"/>
        <v>4</v>
      </c>
      <c r="C41" s="346" t="s">
        <v>155</v>
      </c>
      <c r="D41" s="347" t="s">
        <v>341</v>
      </c>
      <c r="E41" s="351">
        <v>42264</v>
      </c>
      <c r="F41" s="350" t="s">
        <v>151</v>
      </c>
      <c r="G41" s="403" t="s">
        <v>343</v>
      </c>
      <c r="H41" s="351">
        <v>42291</v>
      </c>
      <c r="I41" s="350" t="s">
        <v>151</v>
      </c>
      <c r="J41" s="357" t="s">
        <v>417</v>
      </c>
      <c r="K41" s="351">
        <v>42311</v>
      </c>
      <c r="L41" s="350" t="s">
        <v>151</v>
      </c>
      <c r="M41" s="571" t="s">
        <v>417</v>
      </c>
      <c r="N41" s="572"/>
      <c r="O41" s="326"/>
      <c r="P41" s="326"/>
      <c r="Q41" s="326"/>
      <c r="R41" s="326"/>
      <c r="S41" s="326"/>
      <c r="T41" s="326"/>
      <c r="U41" s="326"/>
      <c r="V41" s="326"/>
      <c r="W41" s="326"/>
      <c r="X41" s="326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39"/>
      <c r="AJ41" s="239"/>
      <c r="AK41" s="239"/>
      <c r="AL41" s="239"/>
      <c r="AM41" s="239"/>
      <c r="AN41" s="239"/>
      <c r="AO41" s="239"/>
    </row>
    <row r="42" spans="1:41" ht="45" customHeight="1">
      <c r="A42" s="239"/>
      <c r="B42" s="400">
        <f t="shared" si="3"/>
        <v>5</v>
      </c>
      <c r="C42" s="346" t="s">
        <v>155</v>
      </c>
      <c r="D42" s="347" t="s">
        <v>344</v>
      </c>
      <c r="E42" s="351">
        <v>42264</v>
      </c>
      <c r="F42" s="350" t="s">
        <v>151</v>
      </c>
      <c r="G42" s="357" t="s">
        <v>348</v>
      </c>
      <c r="H42" s="351">
        <v>42291</v>
      </c>
      <c r="I42" s="350" t="s">
        <v>151</v>
      </c>
      <c r="J42" s="403" t="s">
        <v>345</v>
      </c>
      <c r="K42" s="351">
        <v>42311</v>
      </c>
      <c r="L42" s="350" t="s">
        <v>151</v>
      </c>
      <c r="M42" s="571" t="s">
        <v>417</v>
      </c>
      <c r="N42" s="572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39"/>
    </row>
    <row r="43" spans="1:41" ht="45" customHeight="1">
      <c r="A43" s="239"/>
      <c r="B43" s="400">
        <f t="shared" si="3"/>
        <v>6</v>
      </c>
      <c r="C43" s="346" t="s">
        <v>155</v>
      </c>
      <c r="D43" s="347" t="s">
        <v>346</v>
      </c>
      <c r="E43" s="351">
        <v>42264</v>
      </c>
      <c r="F43" s="350" t="s">
        <v>151</v>
      </c>
      <c r="G43" s="357" t="s">
        <v>417</v>
      </c>
      <c r="H43" s="351">
        <v>42291</v>
      </c>
      <c r="I43" s="350" t="s">
        <v>151</v>
      </c>
      <c r="J43" s="357" t="s">
        <v>417</v>
      </c>
      <c r="K43" s="351">
        <v>42311</v>
      </c>
      <c r="L43" s="350" t="s">
        <v>151</v>
      </c>
      <c r="M43" s="571" t="s">
        <v>417</v>
      </c>
      <c r="N43" s="572"/>
      <c r="O43" s="326"/>
      <c r="P43" s="326"/>
      <c r="Q43" s="326"/>
      <c r="R43" s="326"/>
      <c r="S43" s="326"/>
      <c r="T43" s="326"/>
      <c r="U43" s="326"/>
      <c r="V43" s="326"/>
      <c r="W43" s="326"/>
      <c r="X43" s="326"/>
      <c r="Y43" s="239"/>
      <c r="Z43" s="239"/>
      <c r="AA43" s="239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  <c r="AL43" s="239"/>
      <c r="AM43" s="239"/>
      <c r="AN43" s="239"/>
      <c r="AO43" s="239"/>
    </row>
    <row r="44" spans="1:41" ht="60" customHeight="1">
      <c r="A44" s="239"/>
      <c r="B44" s="569" t="s">
        <v>287</v>
      </c>
      <c r="C44" s="569"/>
      <c r="D44" s="569"/>
      <c r="E44" s="570"/>
      <c r="F44" s="429"/>
      <c r="G44" s="429"/>
      <c r="H44" s="429"/>
      <c r="I44" s="429"/>
      <c r="J44" s="429"/>
      <c r="K44" s="429"/>
      <c r="L44" s="429"/>
      <c r="M44" s="429"/>
      <c r="N44" s="430"/>
      <c r="O44" s="326"/>
      <c r="P44" s="326"/>
      <c r="Q44" s="326"/>
      <c r="R44" s="326"/>
      <c r="S44" s="326"/>
      <c r="T44" s="326"/>
      <c r="U44" s="326"/>
      <c r="V44" s="326"/>
      <c r="W44" s="326"/>
      <c r="X44" s="326"/>
      <c r="Y44" s="239"/>
      <c r="Z44" s="239"/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  <c r="AL44" s="239"/>
      <c r="AM44" s="239"/>
      <c r="AN44" s="239"/>
      <c r="AO44" s="239"/>
    </row>
    <row r="45" spans="1:41" ht="45" customHeight="1">
      <c r="A45" s="239"/>
      <c r="B45" s="400">
        <v>1</v>
      </c>
      <c r="C45" s="346" t="s">
        <v>155</v>
      </c>
      <c r="D45" s="347" t="s">
        <v>324</v>
      </c>
      <c r="E45" s="351">
        <v>42273</v>
      </c>
      <c r="F45" s="350" t="s">
        <v>151</v>
      </c>
      <c r="G45" s="357" t="s">
        <v>417</v>
      </c>
      <c r="H45" s="351">
        <v>42291</v>
      </c>
      <c r="I45" s="350" t="s">
        <v>151</v>
      </c>
      <c r="J45" s="357" t="s">
        <v>417</v>
      </c>
      <c r="K45" s="351">
        <v>42311</v>
      </c>
      <c r="L45" s="350" t="s">
        <v>151</v>
      </c>
      <c r="M45" s="571" t="s">
        <v>417</v>
      </c>
      <c r="N45" s="572"/>
      <c r="O45" s="326"/>
      <c r="P45" s="326"/>
      <c r="Q45" s="326"/>
      <c r="R45" s="326"/>
      <c r="S45" s="326"/>
      <c r="T45" s="326"/>
      <c r="U45" s="326"/>
      <c r="V45" s="326"/>
      <c r="W45" s="326"/>
      <c r="X45" s="326"/>
      <c r="Y45" s="239"/>
      <c r="Z45" s="239"/>
      <c r="AA45" s="239"/>
      <c r="AB45" s="239"/>
      <c r="AC45" s="239"/>
      <c r="AD45" s="239"/>
      <c r="AE45" s="239"/>
      <c r="AF45" s="239"/>
      <c r="AG45" s="239"/>
      <c r="AH45" s="239"/>
      <c r="AI45" s="239"/>
      <c r="AJ45" s="239"/>
      <c r="AK45" s="239"/>
      <c r="AL45" s="239"/>
      <c r="AM45" s="239"/>
      <c r="AN45" s="239"/>
      <c r="AO45" s="239"/>
    </row>
    <row r="46" spans="1:41" s="402" customFormat="1" ht="45" customHeight="1">
      <c r="A46" s="178"/>
      <c r="B46" s="400">
        <f t="shared" ref="B46:B50" si="4">B45+1</f>
        <v>2</v>
      </c>
      <c r="C46" s="401" t="s">
        <v>155</v>
      </c>
      <c r="D46" s="347" t="s">
        <v>353</v>
      </c>
      <c r="E46" s="351">
        <v>42273</v>
      </c>
      <c r="F46" s="350" t="s">
        <v>151</v>
      </c>
      <c r="G46" s="357" t="s">
        <v>417</v>
      </c>
      <c r="H46" s="351">
        <v>42291</v>
      </c>
      <c r="I46" s="350" t="s">
        <v>151</v>
      </c>
      <c r="J46" s="357" t="s">
        <v>417</v>
      </c>
      <c r="K46" s="351">
        <v>42311</v>
      </c>
      <c r="L46" s="350" t="s">
        <v>151</v>
      </c>
      <c r="M46" s="571" t="s">
        <v>417</v>
      </c>
      <c r="N46" s="572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10"/>
      <c r="Z46" s="10"/>
      <c r="AA46" s="10"/>
      <c r="AB46" s="10"/>
      <c r="AC46" s="10"/>
      <c r="AD46" s="10"/>
      <c r="AE46" s="10"/>
      <c r="AF46" s="10"/>
      <c r="AG46" s="10"/>
      <c r="AH46" s="12"/>
      <c r="AI46" s="12"/>
      <c r="AJ46" s="12"/>
      <c r="AK46" s="12"/>
      <c r="AL46" s="12"/>
      <c r="AM46" s="12"/>
      <c r="AN46" s="12"/>
      <c r="AO46" s="12"/>
    </row>
    <row r="47" spans="1:41" ht="45" customHeight="1">
      <c r="A47" s="239"/>
      <c r="B47" s="400">
        <f t="shared" si="4"/>
        <v>3</v>
      </c>
      <c r="C47" s="346" t="s">
        <v>155</v>
      </c>
      <c r="D47" s="347" t="s">
        <v>419</v>
      </c>
      <c r="E47" s="351">
        <v>42273</v>
      </c>
      <c r="F47" s="350" t="s">
        <v>151</v>
      </c>
      <c r="G47" s="357" t="s">
        <v>417</v>
      </c>
      <c r="H47" s="351">
        <v>42291</v>
      </c>
      <c r="I47" s="350" t="s">
        <v>151</v>
      </c>
      <c r="J47" s="357" t="s">
        <v>417</v>
      </c>
      <c r="K47" s="351">
        <v>42311</v>
      </c>
      <c r="L47" s="350" t="s">
        <v>151</v>
      </c>
      <c r="M47" s="571" t="s">
        <v>417</v>
      </c>
      <c r="N47" s="572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  <c r="AL47" s="239"/>
      <c r="AM47" s="239"/>
      <c r="AN47" s="239"/>
      <c r="AO47" s="239"/>
    </row>
    <row r="48" spans="1:41" ht="45" customHeight="1">
      <c r="A48" s="239"/>
      <c r="B48" s="400">
        <f t="shared" si="4"/>
        <v>4</v>
      </c>
      <c r="C48" s="346" t="s">
        <v>155</v>
      </c>
      <c r="D48" s="347" t="s">
        <v>420</v>
      </c>
      <c r="E48" s="351">
        <v>42273</v>
      </c>
      <c r="F48" s="350" t="s">
        <v>151</v>
      </c>
      <c r="G48" s="357" t="s">
        <v>417</v>
      </c>
      <c r="H48" s="351">
        <v>42291</v>
      </c>
      <c r="I48" s="350" t="s">
        <v>151</v>
      </c>
      <c r="J48" s="357" t="s">
        <v>417</v>
      </c>
      <c r="K48" s="351">
        <v>42311</v>
      </c>
      <c r="L48" s="350" t="s">
        <v>151</v>
      </c>
      <c r="M48" s="571" t="s">
        <v>417</v>
      </c>
      <c r="N48" s="572"/>
      <c r="O48" s="326"/>
      <c r="P48" s="326"/>
      <c r="Q48" s="326"/>
      <c r="R48" s="326"/>
      <c r="S48" s="326"/>
      <c r="T48" s="326"/>
      <c r="U48" s="326"/>
      <c r="V48" s="326"/>
      <c r="W48" s="326"/>
      <c r="X48" s="326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  <c r="AL48" s="239"/>
      <c r="AM48" s="239"/>
      <c r="AN48" s="239"/>
      <c r="AO48" s="239"/>
    </row>
    <row r="49" spans="1:41" ht="45" customHeight="1">
      <c r="A49" s="239"/>
      <c r="B49" s="400">
        <f t="shared" si="4"/>
        <v>5</v>
      </c>
      <c r="C49" s="346" t="s">
        <v>155</v>
      </c>
      <c r="D49" s="347" t="s">
        <v>421</v>
      </c>
      <c r="E49" s="351">
        <v>42274</v>
      </c>
      <c r="F49" s="350" t="s">
        <v>151</v>
      </c>
      <c r="G49" s="403" t="s">
        <v>422</v>
      </c>
      <c r="H49" s="351">
        <v>42291</v>
      </c>
      <c r="I49" s="350" t="s">
        <v>151</v>
      </c>
      <c r="J49" s="403" t="s">
        <v>422</v>
      </c>
      <c r="K49" s="351">
        <v>42311</v>
      </c>
      <c r="L49" s="350" t="s">
        <v>151</v>
      </c>
      <c r="M49" s="571" t="s">
        <v>417</v>
      </c>
      <c r="N49" s="572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  <c r="AL49" s="239"/>
      <c r="AM49" s="239"/>
      <c r="AN49" s="239"/>
      <c r="AO49" s="239"/>
    </row>
    <row r="50" spans="1:41" ht="45" customHeight="1">
      <c r="A50" s="239"/>
      <c r="B50" s="400">
        <f t="shared" si="4"/>
        <v>6</v>
      </c>
      <c r="C50" s="346" t="s">
        <v>155</v>
      </c>
      <c r="D50" s="347" t="s">
        <v>349</v>
      </c>
      <c r="E50" s="351">
        <v>42274</v>
      </c>
      <c r="F50" s="350" t="s">
        <v>151</v>
      </c>
      <c r="G50" s="357" t="s">
        <v>417</v>
      </c>
      <c r="H50" s="351">
        <v>42291</v>
      </c>
      <c r="I50" s="350" t="s">
        <v>151</v>
      </c>
      <c r="J50" s="357" t="s">
        <v>417</v>
      </c>
      <c r="K50" s="351">
        <v>42311</v>
      </c>
      <c r="L50" s="350" t="s">
        <v>151</v>
      </c>
      <c r="M50" s="571" t="s">
        <v>417</v>
      </c>
      <c r="N50" s="572"/>
      <c r="O50" s="326"/>
      <c r="P50" s="326"/>
      <c r="Q50" s="326"/>
      <c r="R50" s="326"/>
      <c r="S50" s="326"/>
      <c r="T50" s="326"/>
      <c r="U50" s="326"/>
      <c r="V50" s="326"/>
      <c r="W50" s="326"/>
      <c r="X50" s="326"/>
      <c r="Y50" s="239"/>
      <c r="Z50" s="239"/>
      <c r="AA50" s="239"/>
      <c r="AB50" s="239"/>
      <c r="AC50" s="239"/>
      <c r="AD50" s="239"/>
      <c r="AE50" s="239"/>
      <c r="AF50" s="239"/>
      <c r="AG50" s="239"/>
      <c r="AH50" s="239"/>
      <c r="AI50" s="239"/>
      <c r="AJ50" s="239"/>
      <c r="AK50" s="239"/>
      <c r="AL50" s="239"/>
      <c r="AM50" s="239"/>
      <c r="AN50" s="239"/>
      <c r="AO50" s="239"/>
    </row>
    <row r="51" spans="1:41" ht="60" customHeight="1">
      <c r="B51" s="569" t="s">
        <v>305</v>
      </c>
      <c r="C51" s="569"/>
      <c r="D51" s="569"/>
      <c r="E51" s="570"/>
      <c r="F51" s="429"/>
      <c r="G51" s="429"/>
      <c r="H51" s="429"/>
      <c r="I51" s="429"/>
      <c r="J51" s="429"/>
      <c r="K51" s="429"/>
      <c r="L51" s="429"/>
      <c r="M51" s="429"/>
      <c r="N51" s="430"/>
      <c r="O51" s="326"/>
      <c r="P51" s="326"/>
      <c r="Q51" s="326"/>
      <c r="R51" s="326"/>
      <c r="S51" s="326"/>
      <c r="T51" s="326"/>
      <c r="U51" s="326"/>
      <c r="V51" s="326"/>
      <c r="W51" s="326"/>
      <c r="X51" s="326"/>
    </row>
    <row r="52" spans="1:41" s="402" customFormat="1" ht="45" customHeight="1">
      <c r="A52" s="178"/>
      <c r="B52" s="400">
        <v>1</v>
      </c>
      <c r="C52" s="401" t="s">
        <v>155</v>
      </c>
      <c r="D52" s="347" t="s">
        <v>353</v>
      </c>
      <c r="E52" s="351">
        <v>42275</v>
      </c>
      <c r="F52" s="350" t="s">
        <v>151</v>
      </c>
      <c r="G52" s="357" t="s">
        <v>417</v>
      </c>
      <c r="H52" s="351">
        <v>42291</v>
      </c>
      <c r="I52" s="350" t="s">
        <v>151</v>
      </c>
      <c r="J52" s="357" t="s">
        <v>417</v>
      </c>
      <c r="K52" s="351">
        <v>42311</v>
      </c>
      <c r="L52" s="350" t="s">
        <v>151</v>
      </c>
      <c r="M52" s="571" t="s">
        <v>417</v>
      </c>
      <c r="N52" s="572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10"/>
      <c r="Z52" s="10"/>
      <c r="AA52" s="10"/>
      <c r="AB52" s="10"/>
      <c r="AC52" s="10"/>
      <c r="AD52" s="10"/>
      <c r="AE52" s="10"/>
      <c r="AF52" s="10"/>
      <c r="AG52" s="10"/>
      <c r="AH52" s="12"/>
      <c r="AI52" s="12"/>
      <c r="AJ52" s="12"/>
      <c r="AK52" s="12"/>
      <c r="AL52" s="12"/>
      <c r="AM52" s="12"/>
      <c r="AN52" s="12"/>
      <c r="AO52" s="12"/>
    </row>
    <row r="53" spans="1:41" ht="45" customHeight="1">
      <c r="B53" s="400">
        <f t="shared" ref="B53:B55" si="5">B52+1</f>
        <v>2</v>
      </c>
      <c r="C53" s="346" t="s">
        <v>155</v>
      </c>
      <c r="D53" s="347" t="s">
        <v>338</v>
      </c>
      <c r="E53" s="351">
        <v>42275</v>
      </c>
      <c r="F53" s="350" t="s">
        <v>291</v>
      </c>
      <c r="G53" s="357" t="s">
        <v>350</v>
      </c>
      <c r="H53" s="351">
        <v>42291</v>
      </c>
      <c r="I53" s="350" t="s">
        <v>291</v>
      </c>
      <c r="J53" s="357" t="s">
        <v>350</v>
      </c>
      <c r="K53" s="351">
        <v>42311</v>
      </c>
      <c r="L53" s="350" t="s">
        <v>151</v>
      </c>
      <c r="M53" s="571" t="s">
        <v>458</v>
      </c>
      <c r="N53" s="572"/>
      <c r="O53" s="326"/>
      <c r="P53" s="326"/>
      <c r="Q53" s="326"/>
      <c r="R53" s="326"/>
      <c r="S53" s="326"/>
      <c r="T53" s="326"/>
      <c r="U53" s="326"/>
      <c r="V53" s="326"/>
      <c r="W53" s="326"/>
      <c r="X53" s="326"/>
    </row>
    <row r="54" spans="1:41" ht="45" customHeight="1">
      <c r="B54" s="400">
        <f t="shared" si="5"/>
        <v>3</v>
      </c>
      <c r="C54" s="346" t="s">
        <v>155</v>
      </c>
      <c r="D54" s="347" t="s">
        <v>339</v>
      </c>
      <c r="E54" s="351">
        <v>42275</v>
      </c>
      <c r="F54" s="350" t="s">
        <v>291</v>
      </c>
      <c r="G54" s="357" t="s">
        <v>350</v>
      </c>
      <c r="H54" s="351">
        <v>42291</v>
      </c>
      <c r="I54" s="350" t="s">
        <v>291</v>
      </c>
      <c r="J54" s="357" t="s">
        <v>350</v>
      </c>
      <c r="K54" s="351">
        <v>42311</v>
      </c>
      <c r="L54" s="350" t="s">
        <v>151</v>
      </c>
      <c r="M54" s="571" t="s">
        <v>458</v>
      </c>
      <c r="N54" s="572"/>
      <c r="O54" s="326"/>
      <c r="P54" s="326"/>
      <c r="Q54" s="326"/>
      <c r="R54" s="326"/>
      <c r="S54" s="326"/>
      <c r="T54" s="326"/>
      <c r="U54" s="326"/>
      <c r="V54" s="326"/>
      <c r="W54" s="326"/>
      <c r="X54" s="326"/>
    </row>
    <row r="55" spans="1:41" ht="45" customHeight="1">
      <c r="B55" s="400">
        <f t="shared" si="5"/>
        <v>4</v>
      </c>
      <c r="C55" s="346" t="s">
        <v>155</v>
      </c>
      <c r="D55" s="347" t="s">
        <v>324</v>
      </c>
      <c r="E55" s="351">
        <v>42275</v>
      </c>
      <c r="F55" s="350" t="s">
        <v>291</v>
      </c>
      <c r="G55" s="357" t="s">
        <v>350</v>
      </c>
      <c r="H55" s="351">
        <v>42291</v>
      </c>
      <c r="I55" s="350" t="s">
        <v>291</v>
      </c>
      <c r="J55" s="357" t="s">
        <v>350</v>
      </c>
      <c r="K55" s="351">
        <v>42311</v>
      </c>
      <c r="L55" s="350" t="s">
        <v>151</v>
      </c>
      <c r="M55" s="571" t="s">
        <v>458</v>
      </c>
      <c r="N55" s="572"/>
      <c r="O55" s="326"/>
      <c r="P55" s="326"/>
      <c r="Q55" s="326"/>
      <c r="R55" s="326"/>
      <c r="S55" s="326"/>
      <c r="T55" s="326"/>
      <c r="U55" s="326"/>
      <c r="V55" s="326"/>
      <c r="W55" s="326"/>
      <c r="X55" s="326"/>
    </row>
    <row r="56" spans="1:41" ht="60" customHeight="1">
      <c r="B56" s="569" t="s">
        <v>304</v>
      </c>
      <c r="C56" s="569"/>
      <c r="D56" s="569"/>
      <c r="E56" s="570"/>
      <c r="F56" s="429"/>
      <c r="G56" s="429"/>
      <c r="H56" s="429"/>
      <c r="I56" s="429"/>
      <c r="J56" s="429"/>
      <c r="K56" s="429"/>
      <c r="L56" s="429"/>
      <c r="M56" s="429"/>
      <c r="N56" s="430"/>
      <c r="O56" s="326"/>
      <c r="P56" s="326"/>
      <c r="Q56" s="326"/>
      <c r="R56" s="326"/>
      <c r="S56" s="326"/>
      <c r="T56" s="326"/>
      <c r="U56" s="326"/>
      <c r="V56" s="326"/>
      <c r="W56" s="326"/>
      <c r="X56" s="326"/>
    </row>
    <row r="57" spans="1:41" s="402" customFormat="1" ht="45" customHeight="1">
      <c r="A57" s="178"/>
      <c r="B57" s="400">
        <v>1</v>
      </c>
      <c r="C57" s="401" t="s">
        <v>155</v>
      </c>
      <c r="D57" s="347" t="s">
        <v>353</v>
      </c>
      <c r="E57" s="351">
        <v>42276</v>
      </c>
      <c r="F57" s="350" t="s">
        <v>151</v>
      </c>
      <c r="G57" s="357" t="s">
        <v>417</v>
      </c>
      <c r="H57" s="351">
        <v>42291</v>
      </c>
      <c r="I57" s="350" t="s">
        <v>151</v>
      </c>
      <c r="J57" s="357" t="s">
        <v>417</v>
      </c>
      <c r="K57" s="351">
        <v>42311</v>
      </c>
      <c r="L57" s="350" t="s">
        <v>151</v>
      </c>
      <c r="M57" s="571" t="s">
        <v>417</v>
      </c>
      <c r="N57" s="572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10"/>
      <c r="Z57" s="10"/>
      <c r="AA57" s="10"/>
      <c r="AB57" s="10"/>
      <c r="AC57" s="10"/>
      <c r="AD57" s="10"/>
      <c r="AE57" s="10"/>
      <c r="AF57" s="10"/>
      <c r="AG57" s="10"/>
      <c r="AH57" s="12"/>
      <c r="AI57" s="12"/>
      <c r="AJ57" s="12"/>
      <c r="AK57" s="12"/>
      <c r="AL57" s="12"/>
      <c r="AM57" s="12"/>
      <c r="AN57" s="12"/>
      <c r="AO57" s="12"/>
    </row>
    <row r="58" spans="1:41" ht="45" customHeight="1">
      <c r="B58" s="400">
        <f t="shared" ref="B58:B60" si="6">B57+1</f>
        <v>2</v>
      </c>
      <c r="C58" s="346" t="s">
        <v>155</v>
      </c>
      <c r="D58" s="347" t="s">
        <v>351</v>
      </c>
      <c r="E58" s="351">
        <v>42276</v>
      </c>
      <c r="F58" s="350" t="s">
        <v>151</v>
      </c>
      <c r="G58" s="357" t="s">
        <v>417</v>
      </c>
      <c r="H58" s="351">
        <v>42291</v>
      </c>
      <c r="I58" s="350" t="s">
        <v>151</v>
      </c>
      <c r="J58" s="357" t="s">
        <v>417</v>
      </c>
      <c r="K58" s="351">
        <v>42311</v>
      </c>
      <c r="L58" s="350" t="s">
        <v>151</v>
      </c>
      <c r="M58" s="567" t="s">
        <v>417</v>
      </c>
      <c r="N58" s="568"/>
      <c r="O58" s="326"/>
      <c r="P58" s="326"/>
      <c r="Q58" s="326"/>
      <c r="R58" s="326"/>
      <c r="S58" s="326"/>
      <c r="T58" s="326"/>
      <c r="U58" s="326"/>
      <c r="V58" s="326"/>
      <c r="W58" s="326"/>
      <c r="X58" s="326"/>
    </row>
    <row r="59" spans="1:41" ht="45" customHeight="1">
      <c r="B59" s="400">
        <f t="shared" si="6"/>
        <v>3</v>
      </c>
      <c r="C59" s="346" t="s">
        <v>155</v>
      </c>
      <c r="D59" s="347" t="s">
        <v>352</v>
      </c>
      <c r="E59" s="351">
        <v>42276</v>
      </c>
      <c r="F59" s="350" t="s">
        <v>291</v>
      </c>
      <c r="G59" s="357" t="s">
        <v>350</v>
      </c>
      <c r="H59" s="351">
        <v>42291</v>
      </c>
      <c r="I59" s="350" t="s">
        <v>291</v>
      </c>
      <c r="J59" s="357" t="s">
        <v>350</v>
      </c>
      <c r="K59" s="351">
        <v>42311</v>
      </c>
      <c r="L59" s="350" t="s">
        <v>151</v>
      </c>
      <c r="M59" s="571" t="s">
        <v>458</v>
      </c>
      <c r="N59" s="572"/>
      <c r="O59" s="326"/>
      <c r="P59" s="326"/>
      <c r="Q59" s="326"/>
      <c r="R59" s="326"/>
      <c r="S59" s="326"/>
      <c r="T59" s="326"/>
      <c r="U59" s="326"/>
      <c r="V59" s="326"/>
      <c r="W59" s="326"/>
      <c r="X59" s="326"/>
    </row>
    <row r="60" spans="1:41" ht="45" customHeight="1">
      <c r="B60" s="400">
        <f t="shared" si="6"/>
        <v>4</v>
      </c>
      <c r="C60" s="346" t="s">
        <v>155</v>
      </c>
      <c r="D60" s="347" t="s">
        <v>324</v>
      </c>
      <c r="E60" s="351">
        <v>42276</v>
      </c>
      <c r="F60" s="434" t="s">
        <v>291</v>
      </c>
      <c r="G60" s="436" t="s">
        <v>350</v>
      </c>
      <c r="H60" s="435">
        <v>42291</v>
      </c>
      <c r="I60" s="434" t="s">
        <v>291</v>
      </c>
      <c r="J60" s="436" t="s">
        <v>350</v>
      </c>
      <c r="K60" s="435">
        <v>42311</v>
      </c>
      <c r="L60" s="434" t="s">
        <v>151</v>
      </c>
      <c r="M60" s="571" t="s">
        <v>458</v>
      </c>
      <c r="N60" s="572"/>
      <c r="O60" s="326"/>
      <c r="P60" s="326"/>
      <c r="Q60" s="326"/>
      <c r="R60" s="326"/>
      <c r="S60" s="326"/>
      <c r="T60" s="326"/>
      <c r="U60" s="326"/>
      <c r="V60" s="326"/>
      <c r="W60" s="326"/>
      <c r="X60" s="326"/>
    </row>
    <row r="61" spans="1:41" ht="20.100000000000001" customHeight="1">
      <c r="B61" s="573" t="s">
        <v>288</v>
      </c>
      <c r="C61" s="574"/>
      <c r="D61" s="574"/>
      <c r="E61" s="574"/>
      <c r="F61" s="441"/>
      <c r="G61" s="359"/>
      <c r="H61" s="359"/>
      <c r="I61" s="359"/>
      <c r="J61" s="359"/>
      <c r="K61" s="359"/>
      <c r="L61" s="359"/>
      <c r="M61" s="359"/>
      <c r="N61" s="440"/>
      <c r="O61" s="326"/>
      <c r="P61" s="326"/>
      <c r="Q61" s="326"/>
      <c r="R61" s="326"/>
      <c r="S61" s="326"/>
      <c r="T61" s="326"/>
      <c r="U61" s="326"/>
      <c r="V61" s="326"/>
      <c r="W61" s="326"/>
      <c r="X61" s="326"/>
    </row>
    <row r="62" spans="1:41" ht="60" customHeight="1">
      <c r="B62" s="569" t="s">
        <v>296</v>
      </c>
      <c r="C62" s="569"/>
      <c r="D62" s="569"/>
      <c r="E62" s="570"/>
      <c r="F62" s="437"/>
      <c r="G62" s="437"/>
      <c r="H62" s="437"/>
      <c r="I62" s="437"/>
      <c r="J62" s="437"/>
      <c r="K62" s="437"/>
      <c r="L62" s="437"/>
      <c r="M62" s="437"/>
      <c r="N62" s="438"/>
      <c r="O62" s="326"/>
      <c r="P62" s="326"/>
      <c r="Q62" s="326"/>
      <c r="R62" s="326"/>
      <c r="S62" s="326"/>
      <c r="T62" s="326"/>
      <c r="U62" s="326"/>
      <c r="V62" s="326"/>
      <c r="W62" s="326"/>
      <c r="X62" s="326"/>
    </row>
    <row r="63" spans="1:41" ht="45" customHeight="1">
      <c r="B63" s="400">
        <v>1</v>
      </c>
      <c r="C63" s="346" t="s">
        <v>155</v>
      </c>
      <c r="D63" s="347" t="s">
        <v>353</v>
      </c>
      <c r="E63" s="350" t="s">
        <v>309</v>
      </c>
      <c r="F63" s="350" t="s">
        <v>291</v>
      </c>
      <c r="G63" s="347" t="s">
        <v>310</v>
      </c>
      <c r="H63" s="351">
        <v>42292</v>
      </c>
      <c r="I63" s="350" t="s">
        <v>151</v>
      </c>
      <c r="J63" s="357" t="s">
        <v>417</v>
      </c>
      <c r="K63" s="351">
        <v>42312</v>
      </c>
      <c r="L63" s="350" t="s">
        <v>151</v>
      </c>
      <c r="M63" s="571" t="s">
        <v>417</v>
      </c>
      <c r="N63" s="572"/>
      <c r="O63" s="326"/>
      <c r="P63" s="326"/>
      <c r="Q63" s="326"/>
      <c r="R63" s="326"/>
      <c r="S63" s="326"/>
      <c r="T63" s="326"/>
      <c r="U63" s="326"/>
      <c r="V63" s="326"/>
      <c r="W63" s="326"/>
      <c r="X63" s="326"/>
    </row>
    <row r="64" spans="1:41" ht="45" customHeight="1">
      <c r="B64" s="400">
        <f t="shared" ref="B64:B68" si="7">B63+1</f>
        <v>2</v>
      </c>
      <c r="C64" s="346" t="s">
        <v>155</v>
      </c>
      <c r="D64" s="347" t="s">
        <v>324</v>
      </c>
      <c r="E64" s="350" t="s">
        <v>309</v>
      </c>
      <c r="F64" s="350" t="s">
        <v>291</v>
      </c>
      <c r="G64" s="347" t="s">
        <v>310</v>
      </c>
      <c r="H64" s="351">
        <v>42292</v>
      </c>
      <c r="I64" s="350" t="s">
        <v>151</v>
      </c>
      <c r="J64" s="357" t="s">
        <v>417</v>
      </c>
      <c r="K64" s="351">
        <v>42312</v>
      </c>
      <c r="L64" s="350" t="s">
        <v>151</v>
      </c>
      <c r="M64" s="571" t="s">
        <v>417</v>
      </c>
      <c r="N64" s="572"/>
      <c r="O64" s="326"/>
      <c r="P64" s="326"/>
      <c r="Q64" s="326"/>
      <c r="R64" s="326"/>
      <c r="S64" s="326"/>
      <c r="T64" s="326"/>
      <c r="U64" s="326"/>
      <c r="V64" s="326"/>
      <c r="W64" s="326"/>
      <c r="X64" s="326"/>
    </row>
    <row r="65" spans="2:24" ht="45" customHeight="1">
      <c r="B65" s="400">
        <f t="shared" si="7"/>
        <v>3</v>
      </c>
      <c r="C65" s="346" t="s">
        <v>155</v>
      </c>
      <c r="D65" s="347" t="s">
        <v>325</v>
      </c>
      <c r="E65" s="350" t="s">
        <v>309</v>
      </c>
      <c r="F65" s="350" t="s">
        <v>291</v>
      </c>
      <c r="G65" s="347" t="s">
        <v>310</v>
      </c>
      <c r="H65" s="351">
        <v>42292</v>
      </c>
      <c r="I65" s="350" t="s">
        <v>151</v>
      </c>
      <c r="J65" s="357" t="s">
        <v>417</v>
      </c>
      <c r="K65" s="351">
        <v>42312</v>
      </c>
      <c r="L65" s="350" t="s">
        <v>151</v>
      </c>
      <c r="M65" s="571" t="s">
        <v>417</v>
      </c>
      <c r="N65" s="572"/>
      <c r="O65" s="326"/>
      <c r="P65" s="326"/>
      <c r="Q65" s="326"/>
      <c r="R65" s="326"/>
      <c r="S65" s="326"/>
      <c r="T65" s="326"/>
      <c r="U65" s="326"/>
      <c r="V65" s="326"/>
      <c r="W65" s="326"/>
      <c r="X65" s="326"/>
    </row>
    <row r="66" spans="2:24" ht="45" customHeight="1">
      <c r="B66" s="400">
        <f t="shared" si="7"/>
        <v>4</v>
      </c>
      <c r="C66" s="346" t="s">
        <v>155</v>
      </c>
      <c r="D66" s="347" t="s">
        <v>327</v>
      </c>
      <c r="E66" s="350" t="s">
        <v>309</v>
      </c>
      <c r="F66" s="350" t="s">
        <v>291</v>
      </c>
      <c r="G66" s="347" t="s">
        <v>310</v>
      </c>
      <c r="H66" s="351">
        <v>42292</v>
      </c>
      <c r="I66" s="350" t="s">
        <v>151</v>
      </c>
      <c r="J66" s="357" t="s">
        <v>417</v>
      </c>
      <c r="K66" s="351">
        <v>42312</v>
      </c>
      <c r="L66" s="350" t="s">
        <v>151</v>
      </c>
      <c r="M66" s="571" t="s">
        <v>417</v>
      </c>
      <c r="N66" s="572"/>
      <c r="O66" s="326"/>
      <c r="P66" s="326"/>
      <c r="Q66" s="326"/>
      <c r="R66" s="326"/>
      <c r="S66" s="326"/>
      <c r="T66" s="326"/>
      <c r="U66" s="326"/>
      <c r="V66" s="326"/>
      <c r="W66" s="326"/>
      <c r="X66" s="326"/>
    </row>
    <row r="67" spans="2:24" ht="45" customHeight="1">
      <c r="B67" s="400">
        <f t="shared" si="7"/>
        <v>5</v>
      </c>
      <c r="C67" s="346" t="s">
        <v>155</v>
      </c>
      <c r="D67" s="347" t="s">
        <v>354</v>
      </c>
      <c r="E67" s="350" t="s">
        <v>309</v>
      </c>
      <c r="F67" s="350" t="s">
        <v>291</v>
      </c>
      <c r="G67" s="347" t="s">
        <v>310</v>
      </c>
      <c r="H67" s="351">
        <v>42292</v>
      </c>
      <c r="I67" s="350" t="s">
        <v>151</v>
      </c>
      <c r="J67" s="357" t="s">
        <v>417</v>
      </c>
      <c r="K67" s="351">
        <v>42312</v>
      </c>
      <c r="L67" s="350" t="s">
        <v>151</v>
      </c>
      <c r="M67" s="571" t="s">
        <v>417</v>
      </c>
      <c r="N67" s="572"/>
      <c r="O67" s="326"/>
      <c r="P67" s="326"/>
      <c r="Q67" s="326"/>
      <c r="R67" s="326"/>
      <c r="S67" s="326"/>
      <c r="T67" s="326"/>
      <c r="U67" s="326"/>
      <c r="V67" s="326"/>
      <c r="W67" s="326"/>
      <c r="X67" s="326"/>
    </row>
    <row r="68" spans="2:24" ht="45" customHeight="1">
      <c r="B68" s="400">
        <f t="shared" si="7"/>
        <v>6</v>
      </c>
      <c r="C68" s="346" t="s">
        <v>155</v>
      </c>
      <c r="D68" s="347" t="s">
        <v>328</v>
      </c>
      <c r="E68" s="350" t="s">
        <v>309</v>
      </c>
      <c r="F68" s="350" t="s">
        <v>291</v>
      </c>
      <c r="G68" s="347" t="s">
        <v>310</v>
      </c>
      <c r="H68" s="351">
        <v>42292</v>
      </c>
      <c r="I68" s="350" t="s">
        <v>151</v>
      </c>
      <c r="J68" s="357" t="s">
        <v>417</v>
      </c>
      <c r="K68" s="351">
        <v>42312</v>
      </c>
      <c r="L68" s="350" t="s">
        <v>151</v>
      </c>
      <c r="M68" s="571" t="s">
        <v>417</v>
      </c>
      <c r="N68" s="572"/>
      <c r="O68" s="326"/>
      <c r="P68" s="326"/>
      <c r="Q68" s="326"/>
      <c r="R68" s="326"/>
      <c r="S68" s="326"/>
      <c r="T68" s="326"/>
      <c r="U68" s="326"/>
      <c r="V68" s="326"/>
      <c r="W68" s="326"/>
      <c r="X68" s="326"/>
    </row>
    <row r="69" spans="2:24" ht="60" customHeight="1">
      <c r="B69" s="569" t="s">
        <v>295</v>
      </c>
      <c r="C69" s="569"/>
      <c r="D69" s="569"/>
      <c r="E69" s="570"/>
      <c r="F69" s="429"/>
      <c r="G69" s="429"/>
      <c r="H69" s="429"/>
      <c r="I69" s="429"/>
      <c r="J69" s="429"/>
      <c r="K69" s="429"/>
      <c r="L69" s="429"/>
      <c r="M69" s="429"/>
      <c r="N69" s="430"/>
      <c r="O69" s="326"/>
      <c r="P69" s="326"/>
      <c r="Q69" s="326"/>
      <c r="R69" s="326"/>
      <c r="S69" s="326"/>
      <c r="T69" s="326"/>
      <c r="U69" s="326"/>
      <c r="V69" s="326"/>
      <c r="W69" s="326"/>
      <c r="X69" s="326"/>
    </row>
    <row r="70" spans="2:24" ht="45" customHeight="1">
      <c r="B70" s="400">
        <v>1</v>
      </c>
      <c r="C70" s="346" t="s">
        <v>155</v>
      </c>
      <c r="D70" s="347" t="s">
        <v>353</v>
      </c>
      <c r="E70" s="350" t="s">
        <v>309</v>
      </c>
      <c r="F70" s="350" t="s">
        <v>291</v>
      </c>
      <c r="G70" s="347" t="s">
        <v>310</v>
      </c>
      <c r="H70" s="351">
        <v>42292</v>
      </c>
      <c r="I70" s="350" t="s">
        <v>151</v>
      </c>
      <c r="J70" s="357" t="s">
        <v>417</v>
      </c>
      <c r="K70" s="351">
        <v>42312</v>
      </c>
      <c r="L70" s="350" t="s">
        <v>151</v>
      </c>
      <c r="M70" s="571" t="s">
        <v>417</v>
      </c>
      <c r="N70" s="572"/>
      <c r="O70" s="326"/>
      <c r="P70" s="326"/>
      <c r="Q70" s="326"/>
      <c r="R70" s="326"/>
      <c r="S70" s="326"/>
      <c r="T70" s="326"/>
      <c r="U70" s="326"/>
      <c r="V70" s="326"/>
      <c r="W70" s="326"/>
      <c r="X70" s="326"/>
    </row>
    <row r="71" spans="2:24" ht="45" customHeight="1">
      <c r="B71" s="400">
        <f t="shared" ref="B71:B75" si="8">B70+1</f>
        <v>2</v>
      </c>
      <c r="C71" s="346" t="s">
        <v>155</v>
      </c>
      <c r="D71" s="347" t="s">
        <v>324</v>
      </c>
      <c r="E71" s="350" t="s">
        <v>309</v>
      </c>
      <c r="F71" s="350" t="s">
        <v>291</v>
      </c>
      <c r="G71" s="347" t="s">
        <v>310</v>
      </c>
      <c r="H71" s="351">
        <v>42292</v>
      </c>
      <c r="I71" s="350" t="s">
        <v>151</v>
      </c>
      <c r="J71" s="357" t="s">
        <v>417</v>
      </c>
      <c r="K71" s="351">
        <v>42312</v>
      </c>
      <c r="L71" s="350" t="s">
        <v>151</v>
      </c>
      <c r="M71" s="571" t="s">
        <v>417</v>
      </c>
      <c r="N71" s="572"/>
      <c r="O71" s="326"/>
      <c r="P71" s="326"/>
      <c r="Q71" s="326"/>
      <c r="R71" s="326"/>
      <c r="S71" s="326"/>
      <c r="T71" s="326"/>
      <c r="U71" s="326"/>
      <c r="V71" s="326"/>
      <c r="W71" s="326"/>
      <c r="X71" s="326"/>
    </row>
    <row r="72" spans="2:24" ht="45" customHeight="1">
      <c r="B72" s="400">
        <f t="shared" si="8"/>
        <v>3</v>
      </c>
      <c r="C72" s="346" t="s">
        <v>155</v>
      </c>
      <c r="D72" s="347" t="s">
        <v>423</v>
      </c>
      <c r="E72" s="350" t="s">
        <v>309</v>
      </c>
      <c r="F72" s="350" t="s">
        <v>291</v>
      </c>
      <c r="G72" s="347" t="s">
        <v>310</v>
      </c>
      <c r="H72" s="351">
        <v>42292</v>
      </c>
      <c r="I72" s="350" t="s">
        <v>151</v>
      </c>
      <c r="J72" s="357" t="s">
        <v>417</v>
      </c>
      <c r="K72" s="351">
        <v>42312</v>
      </c>
      <c r="L72" s="350" t="s">
        <v>151</v>
      </c>
      <c r="M72" s="571" t="s">
        <v>417</v>
      </c>
      <c r="N72" s="572"/>
      <c r="O72" s="326"/>
      <c r="P72" s="326"/>
      <c r="Q72" s="326"/>
      <c r="R72" s="326"/>
      <c r="S72" s="326"/>
      <c r="T72" s="326"/>
      <c r="U72" s="326"/>
      <c r="V72" s="326"/>
      <c r="W72" s="326"/>
      <c r="X72" s="326"/>
    </row>
    <row r="73" spans="2:24" ht="45" customHeight="1">
      <c r="B73" s="400">
        <f t="shared" si="8"/>
        <v>4</v>
      </c>
      <c r="C73" s="346" t="s">
        <v>155</v>
      </c>
      <c r="D73" s="347" t="s">
        <v>357</v>
      </c>
      <c r="E73" s="350" t="s">
        <v>309</v>
      </c>
      <c r="F73" s="350" t="s">
        <v>291</v>
      </c>
      <c r="G73" s="347" t="s">
        <v>310</v>
      </c>
      <c r="H73" s="351">
        <v>42292</v>
      </c>
      <c r="I73" s="350" t="s">
        <v>151</v>
      </c>
      <c r="J73" s="357" t="s">
        <v>417</v>
      </c>
      <c r="K73" s="351">
        <v>42312</v>
      </c>
      <c r="L73" s="350" t="s">
        <v>151</v>
      </c>
      <c r="M73" s="571" t="s">
        <v>417</v>
      </c>
      <c r="N73" s="572"/>
      <c r="O73" s="326"/>
      <c r="P73" s="326"/>
      <c r="Q73" s="326"/>
      <c r="R73" s="326"/>
      <c r="S73" s="326"/>
      <c r="T73" s="326"/>
      <c r="U73" s="326"/>
      <c r="V73" s="326"/>
      <c r="W73" s="326"/>
      <c r="X73" s="326"/>
    </row>
    <row r="74" spans="2:24" ht="45" customHeight="1">
      <c r="B74" s="400">
        <f t="shared" si="8"/>
        <v>5</v>
      </c>
      <c r="C74" s="346" t="s">
        <v>155</v>
      </c>
      <c r="D74" s="347" t="s">
        <v>358</v>
      </c>
      <c r="E74" s="350" t="s">
        <v>309</v>
      </c>
      <c r="F74" s="350" t="s">
        <v>291</v>
      </c>
      <c r="G74" s="347" t="s">
        <v>310</v>
      </c>
      <c r="H74" s="351">
        <v>42292</v>
      </c>
      <c r="I74" s="350" t="s">
        <v>151</v>
      </c>
      <c r="J74" s="357" t="s">
        <v>417</v>
      </c>
      <c r="K74" s="351">
        <v>42312</v>
      </c>
      <c r="L74" s="350" t="s">
        <v>151</v>
      </c>
      <c r="M74" s="571" t="s">
        <v>417</v>
      </c>
      <c r="N74" s="572"/>
      <c r="O74" s="326"/>
      <c r="P74" s="326"/>
      <c r="Q74" s="326"/>
      <c r="R74" s="326"/>
      <c r="S74" s="326"/>
      <c r="T74" s="326"/>
      <c r="U74" s="326"/>
      <c r="V74" s="326"/>
      <c r="W74" s="326"/>
      <c r="X74" s="326"/>
    </row>
    <row r="75" spans="2:24" ht="45" customHeight="1">
      <c r="B75" s="400">
        <f t="shared" si="8"/>
        <v>6</v>
      </c>
      <c r="C75" s="346" t="s">
        <v>155</v>
      </c>
      <c r="D75" s="347" t="s">
        <v>356</v>
      </c>
      <c r="E75" s="350" t="s">
        <v>309</v>
      </c>
      <c r="F75" s="350" t="s">
        <v>291</v>
      </c>
      <c r="G75" s="347" t="s">
        <v>310</v>
      </c>
      <c r="H75" s="351">
        <v>42292</v>
      </c>
      <c r="I75" s="350" t="s">
        <v>151</v>
      </c>
      <c r="J75" s="403" t="s">
        <v>359</v>
      </c>
      <c r="K75" s="351">
        <v>42312</v>
      </c>
      <c r="L75" s="350" t="s">
        <v>151</v>
      </c>
      <c r="M75" s="571" t="s">
        <v>417</v>
      </c>
      <c r="N75" s="572"/>
      <c r="O75" s="326"/>
      <c r="P75" s="326"/>
      <c r="Q75" s="326"/>
      <c r="R75" s="326"/>
      <c r="S75" s="326"/>
      <c r="T75" s="326"/>
      <c r="U75" s="326"/>
      <c r="V75" s="326"/>
      <c r="W75" s="326"/>
      <c r="X75" s="326"/>
    </row>
    <row r="76" spans="2:24" ht="60" customHeight="1">
      <c r="B76" s="569" t="s">
        <v>294</v>
      </c>
      <c r="C76" s="569"/>
      <c r="D76" s="569"/>
      <c r="E76" s="570"/>
      <c r="F76" s="429"/>
      <c r="G76" s="429"/>
      <c r="H76" s="429"/>
      <c r="I76" s="429"/>
      <c r="J76" s="429"/>
      <c r="K76" s="429"/>
      <c r="L76" s="429"/>
      <c r="M76" s="429"/>
      <c r="N76" s="430"/>
      <c r="O76" s="326"/>
      <c r="P76" s="326"/>
      <c r="Q76" s="326"/>
      <c r="R76" s="326"/>
      <c r="S76" s="326"/>
      <c r="T76" s="326"/>
      <c r="U76" s="326"/>
      <c r="V76" s="326"/>
      <c r="W76" s="326"/>
      <c r="X76" s="326"/>
    </row>
    <row r="77" spans="2:24" ht="45" customHeight="1">
      <c r="B77" s="400">
        <v>1</v>
      </c>
      <c r="C77" s="346" t="s">
        <v>155</v>
      </c>
      <c r="D77" s="347" t="s">
        <v>353</v>
      </c>
      <c r="E77" s="350" t="s">
        <v>309</v>
      </c>
      <c r="F77" s="350" t="s">
        <v>291</v>
      </c>
      <c r="G77" s="347" t="s">
        <v>310</v>
      </c>
      <c r="H77" s="351">
        <v>42292</v>
      </c>
      <c r="I77" s="350" t="s">
        <v>151</v>
      </c>
      <c r="J77" s="357" t="s">
        <v>417</v>
      </c>
      <c r="K77" s="351">
        <v>42322</v>
      </c>
      <c r="L77" s="350" t="s">
        <v>151</v>
      </c>
      <c r="M77" s="571" t="s">
        <v>417</v>
      </c>
      <c r="N77" s="572"/>
      <c r="O77" s="326"/>
      <c r="P77" s="326"/>
      <c r="Q77" s="326"/>
      <c r="R77" s="326"/>
      <c r="S77" s="326"/>
      <c r="T77" s="326"/>
      <c r="U77" s="326"/>
      <c r="V77" s="326"/>
      <c r="W77" s="326"/>
      <c r="X77" s="326"/>
    </row>
    <row r="78" spans="2:24" ht="45" customHeight="1">
      <c r="B78" s="400">
        <f t="shared" ref="B78:B81" si="9">B77+1</f>
        <v>2</v>
      </c>
      <c r="C78" s="346" t="s">
        <v>155</v>
      </c>
      <c r="D78" s="347" t="s">
        <v>324</v>
      </c>
      <c r="E78" s="350" t="s">
        <v>309</v>
      </c>
      <c r="F78" s="350" t="s">
        <v>291</v>
      </c>
      <c r="G78" s="347" t="s">
        <v>310</v>
      </c>
      <c r="H78" s="351">
        <v>42292</v>
      </c>
      <c r="I78" s="350" t="s">
        <v>151</v>
      </c>
      <c r="J78" s="357" t="s">
        <v>417</v>
      </c>
      <c r="K78" s="351">
        <v>42322</v>
      </c>
      <c r="L78" s="350" t="s">
        <v>151</v>
      </c>
      <c r="M78" s="571" t="s">
        <v>417</v>
      </c>
      <c r="N78" s="572"/>
      <c r="O78" s="326"/>
      <c r="P78" s="326"/>
      <c r="Q78" s="326"/>
      <c r="R78" s="326"/>
      <c r="S78" s="326"/>
      <c r="T78" s="326"/>
      <c r="U78" s="326"/>
      <c r="V78" s="326"/>
      <c r="W78" s="326"/>
      <c r="X78" s="326"/>
    </row>
    <row r="79" spans="2:24" ht="45" customHeight="1">
      <c r="B79" s="400">
        <f t="shared" si="9"/>
        <v>3</v>
      </c>
      <c r="C79" s="346" t="s">
        <v>155</v>
      </c>
      <c r="D79" s="347" t="s">
        <v>360</v>
      </c>
      <c r="E79" s="350" t="s">
        <v>309</v>
      </c>
      <c r="F79" s="350" t="s">
        <v>291</v>
      </c>
      <c r="G79" s="347" t="s">
        <v>310</v>
      </c>
      <c r="H79" s="351">
        <v>42292</v>
      </c>
      <c r="I79" s="350" t="s">
        <v>151</v>
      </c>
      <c r="J79" s="357" t="s">
        <v>417</v>
      </c>
      <c r="K79" s="351">
        <v>42322</v>
      </c>
      <c r="L79" s="350" t="s">
        <v>151</v>
      </c>
      <c r="M79" s="571" t="s">
        <v>417</v>
      </c>
      <c r="N79" s="572"/>
      <c r="O79" s="326"/>
      <c r="P79" s="326"/>
      <c r="Q79" s="326"/>
      <c r="R79" s="326"/>
      <c r="S79" s="326"/>
      <c r="T79" s="326"/>
      <c r="U79" s="326"/>
      <c r="V79" s="326"/>
      <c r="W79" s="326"/>
      <c r="X79" s="326"/>
    </row>
    <row r="80" spans="2:24" ht="45" customHeight="1">
      <c r="B80" s="400">
        <f t="shared" si="9"/>
        <v>4</v>
      </c>
      <c r="C80" s="346" t="s">
        <v>155</v>
      </c>
      <c r="D80" s="347" t="s">
        <v>361</v>
      </c>
      <c r="E80" s="350" t="s">
        <v>309</v>
      </c>
      <c r="F80" s="350" t="s">
        <v>291</v>
      </c>
      <c r="G80" s="347" t="s">
        <v>310</v>
      </c>
      <c r="H80" s="351">
        <v>42292</v>
      </c>
      <c r="I80" s="350" t="s">
        <v>151</v>
      </c>
      <c r="J80" s="403" t="s">
        <v>359</v>
      </c>
      <c r="K80" s="351">
        <v>42322</v>
      </c>
      <c r="L80" s="350" t="s">
        <v>151</v>
      </c>
      <c r="M80" s="571" t="s">
        <v>417</v>
      </c>
      <c r="N80" s="572"/>
      <c r="O80" s="326"/>
      <c r="P80" s="326"/>
      <c r="Q80" s="326"/>
      <c r="R80" s="326"/>
      <c r="S80" s="326"/>
      <c r="T80" s="326"/>
      <c r="U80" s="326"/>
      <c r="V80" s="326"/>
      <c r="W80" s="326"/>
      <c r="X80" s="326"/>
    </row>
    <row r="81" spans="2:24" ht="45" customHeight="1">
      <c r="B81" s="400">
        <f t="shared" si="9"/>
        <v>5</v>
      </c>
      <c r="C81" s="346" t="s">
        <v>155</v>
      </c>
      <c r="D81" s="347" t="s">
        <v>356</v>
      </c>
      <c r="E81" s="350" t="s">
        <v>309</v>
      </c>
      <c r="F81" s="350" t="s">
        <v>291</v>
      </c>
      <c r="G81" s="347" t="s">
        <v>310</v>
      </c>
      <c r="H81" s="351">
        <v>42292</v>
      </c>
      <c r="I81" s="350" t="s">
        <v>151</v>
      </c>
      <c r="J81" s="357" t="s">
        <v>417</v>
      </c>
      <c r="K81" s="351">
        <v>42322</v>
      </c>
      <c r="L81" s="350" t="s">
        <v>151</v>
      </c>
      <c r="M81" s="571" t="s">
        <v>417</v>
      </c>
      <c r="N81" s="572"/>
      <c r="O81" s="326"/>
      <c r="P81" s="326"/>
      <c r="Q81" s="326"/>
      <c r="R81" s="326"/>
      <c r="S81" s="326"/>
      <c r="T81" s="326"/>
      <c r="U81" s="326"/>
      <c r="V81" s="326"/>
      <c r="W81" s="326"/>
      <c r="X81" s="326"/>
    </row>
    <row r="82" spans="2:24" ht="60" customHeight="1">
      <c r="B82" s="569" t="s">
        <v>293</v>
      </c>
      <c r="C82" s="569"/>
      <c r="D82" s="569"/>
      <c r="E82" s="570"/>
      <c r="F82" s="429"/>
      <c r="G82" s="429"/>
      <c r="H82" s="429"/>
      <c r="I82" s="429"/>
      <c r="J82" s="429"/>
      <c r="K82" s="429"/>
      <c r="L82" s="429"/>
      <c r="M82" s="429"/>
      <c r="N82" s="430"/>
      <c r="O82" s="326"/>
      <c r="P82" s="326"/>
      <c r="Q82" s="326"/>
      <c r="R82" s="326"/>
      <c r="S82" s="326"/>
      <c r="T82" s="326"/>
      <c r="U82" s="326"/>
      <c r="V82" s="326"/>
      <c r="W82" s="326"/>
      <c r="X82" s="326"/>
    </row>
    <row r="83" spans="2:24" ht="45" customHeight="1">
      <c r="B83" s="400">
        <v>1</v>
      </c>
      <c r="C83" s="346" t="s">
        <v>155</v>
      </c>
      <c r="D83" s="347" t="s">
        <v>353</v>
      </c>
      <c r="E83" s="350" t="s">
        <v>309</v>
      </c>
      <c r="F83" s="350" t="s">
        <v>291</v>
      </c>
      <c r="G83" s="347" t="s">
        <v>310</v>
      </c>
      <c r="H83" s="351">
        <v>42292</v>
      </c>
      <c r="I83" s="350" t="s">
        <v>151</v>
      </c>
      <c r="J83" s="357" t="s">
        <v>417</v>
      </c>
      <c r="K83" s="351">
        <v>42313</v>
      </c>
      <c r="L83" s="350" t="s">
        <v>151</v>
      </c>
      <c r="M83" s="571" t="s">
        <v>417</v>
      </c>
      <c r="N83" s="572"/>
      <c r="O83" s="326"/>
      <c r="P83" s="326"/>
      <c r="Q83" s="326"/>
      <c r="R83" s="326"/>
      <c r="S83" s="326"/>
      <c r="T83" s="326"/>
      <c r="U83" s="326"/>
      <c r="V83" s="326"/>
      <c r="W83" s="326"/>
      <c r="X83" s="326"/>
    </row>
    <row r="84" spans="2:24" ht="45" customHeight="1">
      <c r="B84" s="400">
        <f t="shared" ref="B84:B87" si="10">B83+1</f>
        <v>2</v>
      </c>
      <c r="C84" s="346" t="s">
        <v>155</v>
      </c>
      <c r="D84" s="347" t="s">
        <v>324</v>
      </c>
      <c r="E84" s="350" t="s">
        <v>309</v>
      </c>
      <c r="F84" s="350" t="s">
        <v>291</v>
      </c>
      <c r="G84" s="347" t="s">
        <v>310</v>
      </c>
      <c r="H84" s="351">
        <v>42292</v>
      </c>
      <c r="I84" s="350" t="s">
        <v>151</v>
      </c>
      <c r="J84" s="357" t="s">
        <v>417</v>
      </c>
      <c r="K84" s="351">
        <v>42313</v>
      </c>
      <c r="L84" s="350" t="s">
        <v>151</v>
      </c>
      <c r="M84" s="571" t="s">
        <v>417</v>
      </c>
      <c r="N84" s="572"/>
      <c r="O84" s="326"/>
      <c r="P84" s="326"/>
      <c r="Q84" s="326"/>
      <c r="R84" s="326"/>
      <c r="S84" s="326"/>
      <c r="T84" s="326"/>
      <c r="U84" s="326"/>
      <c r="V84" s="326"/>
      <c r="W84" s="326"/>
      <c r="X84" s="326"/>
    </row>
    <row r="85" spans="2:24" ht="45" customHeight="1">
      <c r="B85" s="400">
        <f t="shared" si="10"/>
        <v>3</v>
      </c>
      <c r="C85" s="346" t="s">
        <v>155</v>
      </c>
      <c r="D85" s="347" t="s">
        <v>362</v>
      </c>
      <c r="E85" s="350" t="s">
        <v>309</v>
      </c>
      <c r="F85" s="350" t="s">
        <v>291</v>
      </c>
      <c r="G85" s="347" t="s">
        <v>310</v>
      </c>
      <c r="H85" s="351">
        <v>42292</v>
      </c>
      <c r="I85" s="350" t="s">
        <v>151</v>
      </c>
      <c r="J85" s="357" t="s">
        <v>417</v>
      </c>
      <c r="K85" s="351">
        <v>42313</v>
      </c>
      <c r="L85" s="350" t="s">
        <v>151</v>
      </c>
      <c r="M85" s="571" t="s">
        <v>417</v>
      </c>
      <c r="N85" s="572"/>
      <c r="O85" s="326"/>
      <c r="P85" s="326"/>
      <c r="Q85" s="326"/>
      <c r="R85" s="326"/>
      <c r="S85" s="326"/>
      <c r="T85" s="326"/>
      <c r="U85" s="326"/>
      <c r="V85" s="326"/>
      <c r="W85" s="326"/>
      <c r="X85" s="326"/>
    </row>
    <row r="86" spans="2:24" ht="45" customHeight="1">
      <c r="B86" s="400">
        <f t="shared" si="10"/>
        <v>4</v>
      </c>
      <c r="C86" s="346" t="s">
        <v>155</v>
      </c>
      <c r="D86" s="347" t="s">
        <v>363</v>
      </c>
      <c r="E86" s="350" t="s">
        <v>309</v>
      </c>
      <c r="F86" s="350" t="s">
        <v>291</v>
      </c>
      <c r="G86" s="347" t="s">
        <v>310</v>
      </c>
      <c r="H86" s="351">
        <v>42292</v>
      </c>
      <c r="I86" s="350" t="s">
        <v>151</v>
      </c>
      <c r="J86" s="357" t="s">
        <v>417</v>
      </c>
      <c r="K86" s="351">
        <v>42313</v>
      </c>
      <c r="L86" s="350" t="s">
        <v>151</v>
      </c>
      <c r="M86" s="571" t="s">
        <v>417</v>
      </c>
      <c r="N86" s="572"/>
      <c r="O86" s="326"/>
      <c r="P86" s="326"/>
      <c r="Q86" s="326"/>
      <c r="R86" s="326"/>
      <c r="S86" s="326"/>
      <c r="T86" s="326"/>
      <c r="U86" s="326"/>
      <c r="V86" s="326"/>
      <c r="W86" s="326"/>
      <c r="X86" s="326"/>
    </row>
    <row r="87" spans="2:24" ht="45" customHeight="1">
      <c r="B87" s="400">
        <f t="shared" si="10"/>
        <v>5</v>
      </c>
      <c r="C87" s="346" t="s">
        <v>155</v>
      </c>
      <c r="D87" s="347" t="s">
        <v>364</v>
      </c>
      <c r="E87" s="350" t="s">
        <v>309</v>
      </c>
      <c r="F87" s="350" t="s">
        <v>291</v>
      </c>
      <c r="G87" s="347" t="s">
        <v>310</v>
      </c>
      <c r="H87" s="351">
        <v>42292</v>
      </c>
      <c r="I87" s="350" t="s">
        <v>151</v>
      </c>
      <c r="J87" s="357" t="s">
        <v>417</v>
      </c>
      <c r="K87" s="351">
        <v>42313</v>
      </c>
      <c r="L87" s="350" t="s">
        <v>151</v>
      </c>
      <c r="M87" s="571" t="s">
        <v>417</v>
      </c>
      <c r="N87" s="572"/>
      <c r="O87" s="326"/>
      <c r="P87" s="326"/>
      <c r="Q87" s="326"/>
      <c r="R87" s="326"/>
      <c r="S87" s="326"/>
      <c r="T87" s="326"/>
      <c r="U87" s="326"/>
      <c r="V87" s="326"/>
      <c r="W87" s="326"/>
      <c r="X87" s="326"/>
    </row>
    <row r="88" spans="2:24" ht="60" customHeight="1">
      <c r="B88" s="569" t="s">
        <v>303</v>
      </c>
      <c r="C88" s="569"/>
      <c r="D88" s="569"/>
      <c r="E88" s="570"/>
      <c r="F88" s="429"/>
      <c r="G88" s="429"/>
      <c r="H88" s="429"/>
      <c r="I88" s="429"/>
      <c r="J88" s="429"/>
      <c r="K88" s="429"/>
      <c r="L88" s="429"/>
      <c r="M88" s="429"/>
      <c r="N88" s="430"/>
      <c r="O88" s="326"/>
      <c r="P88" s="326"/>
      <c r="Q88" s="326"/>
      <c r="R88" s="326"/>
      <c r="S88" s="326"/>
      <c r="T88" s="326"/>
      <c r="U88" s="326"/>
      <c r="V88" s="326"/>
      <c r="W88" s="326"/>
      <c r="X88" s="326"/>
    </row>
    <row r="89" spans="2:24" ht="45" customHeight="1">
      <c r="B89" s="400">
        <v>1</v>
      </c>
      <c r="C89" s="346" t="s">
        <v>155</v>
      </c>
      <c r="D89" s="347" t="s">
        <v>353</v>
      </c>
      <c r="E89" s="350" t="s">
        <v>309</v>
      </c>
      <c r="F89" s="350" t="s">
        <v>291</v>
      </c>
      <c r="G89" s="347" t="s">
        <v>310</v>
      </c>
      <c r="H89" s="351">
        <v>42293</v>
      </c>
      <c r="I89" s="350" t="s">
        <v>151</v>
      </c>
      <c r="J89" s="357" t="s">
        <v>417</v>
      </c>
      <c r="K89" s="351">
        <v>42313</v>
      </c>
      <c r="L89" s="350" t="s">
        <v>151</v>
      </c>
      <c r="M89" s="571" t="s">
        <v>417</v>
      </c>
      <c r="N89" s="572"/>
      <c r="O89" s="326"/>
      <c r="P89" s="326"/>
      <c r="Q89" s="326"/>
      <c r="R89" s="326"/>
      <c r="S89" s="326"/>
      <c r="T89" s="326"/>
      <c r="U89" s="326"/>
      <c r="V89" s="326"/>
      <c r="W89" s="326"/>
      <c r="X89" s="326"/>
    </row>
    <row r="90" spans="2:24" ht="45" customHeight="1">
      <c r="B90" s="400">
        <f t="shared" ref="B90:B92" si="11">B89+1</f>
        <v>2</v>
      </c>
      <c r="C90" s="346" t="s">
        <v>155</v>
      </c>
      <c r="D90" s="347" t="s">
        <v>324</v>
      </c>
      <c r="E90" s="350" t="s">
        <v>309</v>
      </c>
      <c r="F90" s="350" t="s">
        <v>291</v>
      </c>
      <c r="G90" s="347" t="s">
        <v>310</v>
      </c>
      <c r="H90" s="351">
        <v>42293</v>
      </c>
      <c r="I90" s="350" t="s">
        <v>151</v>
      </c>
      <c r="J90" s="357" t="s">
        <v>417</v>
      </c>
      <c r="K90" s="351">
        <v>42313</v>
      </c>
      <c r="L90" s="350" t="s">
        <v>151</v>
      </c>
      <c r="M90" s="571" t="s">
        <v>417</v>
      </c>
      <c r="N90" s="572"/>
      <c r="O90" s="326"/>
      <c r="P90" s="326"/>
      <c r="Q90" s="326"/>
      <c r="R90" s="326"/>
      <c r="S90" s="326"/>
      <c r="T90" s="326"/>
      <c r="U90" s="326"/>
      <c r="V90" s="326"/>
      <c r="W90" s="326"/>
      <c r="X90" s="326"/>
    </row>
    <row r="91" spans="2:24" ht="45" customHeight="1">
      <c r="B91" s="400">
        <f t="shared" si="11"/>
        <v>3</v>
      </c>
      <c r="C91" s="346" t="s">
        <v>155</v>
      </c>
      <c r="D91" s="347" t="s">
        <v>365</v>
      </c>
      <c r="E91" s="350" t="s">
        <v>309</v>
      </c>
      <c r="F91" s="350" t="s">
        <v>291</v>
      </c>
      <c r="G91" s="347" t="s">
        <v>310</v>
      </c>
      <c r="H91" s="351">
        <v>42293</v>
      </c>
      <c r="I91" s="350" t="s">
        <v>151</v>
      </c>
      <c r="J91" s="357" t="s">
        <v>417</v>
      </c>
      <c r="K91" s="351">
        <v>42313</v>
      </c>
      <c r="L91" s="350" t="s">
        <v>151</v>
      </c>
      <c r="M91" s="571" t="s">
        <v>417</v>
      </c>
      <c r="N91" s="572"/>
      <c r="O91" s="326"/>
      <c r="P91" s="326"/>
      <c r="Q91" s="326"/>
      <c r="R91" s="326"/>
      <c r="S91" s="326"/>
      <c r="T91" s="326"/>
      <c r="U91" s="326"/>
      <c r="V91" s="326"/>
      <c r="W91" s="326"/>
      <c r="X91" s="326"/>
    </row>
    <row r="92" spans="2:24" ht="45" customHeight="1">
      <c r="B92" s="400">
        <f t="shared" si="11"/>
        <v>4</v>
      </c>
      <c r="C92" s="346" t="s">
        <v>155</v>
      </c>
      <c r="D92" s="347" t="s">
        <v>366</v>
      </c>
      <c r="E92" s="350" t="s">
        <v>309</v>
      </c>
      <c r="F92" s="350" t="s">
        <v>291</v>
      </c>
      <c r="G92" s="347" t="s">
        <v>310</v>
      </c>
      <c r="H92" s="351">
        <v>42293</v>
      </c>
      <c r="I92" s="350" t="s">
        <v>151</v>
      </c>
      <c r="J92" s="357" t="s">
        <v>417</v>
      </c>
      <c r="K92" s="351">
        <v>42313</v>
      </c>
      <c r="L92" s="350" t="s">
        <v>151</v>
      </c>
      <c r="M92" s="571" t="s">
        <v>417</v>
      </c>
      <c r="N92" s="572"/>
      <c r="O92" s="326"/>
      <c r="P92" s="326"/>
      <c r="Q92" s="326"/>
      <c r="R92" s="326"/>
      <c r="S92" s="326"/>
      <c r="T92" s="326"/>
      <c r="U92" s="326"/>
      <c r="V92" s="326"/>
      <c r="W92" s="326"/>
      <c r="X92" s="326"/>
    </row>
    <row r="93" spans="2:24" ht="60" customHeight="1">
      <c r="B93" s="569" t="s">
        <v>292</v>
      </c>
      <c r="C93" s="569"/>
      <c r="D93" s="569"/>
      <c r="E93" s="570"/>
      <c r="F93" s="429"/>
      <c r="G93" s="429"/>
      <c r="H93" s="429"/>
      <c r="I93" s="429"/>
      <c r="J93" s="429"/>
      <c r="K93" s="429"/>
      <c r="L93" s="429"/>
      <c r="M93" s="429"/>
      <c r="N93" s="430"/>
      <c r="O93" s="326"/>
      <c r="P93" s="326"/>
      <c r="Q93" s="326"/>
      <c r="R93" s="326"/>
      <c r="S93" s="326"/>
      <c r="T93" s="326"/>
      <c r="U93" s="326"/>
      <c r="V93" s="326"/>
      <c r="W93" s="326"/>
      <c r="X93" s="326"/>
    </row>
    <row r="94" spans="2:24" ht="45" customHeight="1">
      <c r="B94" s="400">
        <v>1</v>
      </c>
      <c r="C94" s="346" t="s">
        <v>155</v>
      </c>
      <c r="D94" s="347" t="s">
        <v>353</v>
      </c>
      <c r="E94" s="350" t="s">
        <v>309</v>
      </c>
      <c r="F94" s="350" t="s">
        <v>291</v>
      </c>
      <c r="G94" s="347" t="s">
        <v>310</v>
      </c>
      <c r="H94" s="351">
        <v>42293</v>
      </c>
      <c r="I94" s="350" t="s">
        <v>151</v>
      </c>
      <c r="J94" s="357" t="s">
        <v>417</v>
      </c>
      <c r="K94" s="351">
        <v>42313</v>
      </c>
      <c r="L94" s="350" t="s">
        <v>151</v>
      </c>
      <c r="M94" s="571" t="s">
        <v>417</v>
      </c>
      <c r="N94" s="572"/>
      <c r="O94" s="326"/>
      <c r="P94" s="326"/>
      <c r="Q94" s="326"/>
      <c r="R94" s="326"/>
      <c r="S94" s="326"/>
      <c r="T94" s="326"/>
      <c r="U94" s="326"/>
      <c r="V94" s="326"/>
      <c r="W94" s="326"/>
      <c r="X94" s="326"/>
    </row>
    <row r="95" spans="2:24" ht="45" customHeight="1">
      <c r="B95" s="400">
        <f t="shared" ref="B95:B97" si="12">B94+1</f>
        <v>2</v>
      </c>
      <c r="C95" s="346" t="s">
        <v>155</v>
      </c>
      <c r="D95" s="347" t="s">
        <v>324</v>
      </c>
      <c r="E95" s="350" t="s">
        <v>309</v>
      </c>
      <c r="F95" s="350" t="s">
        <v>291</v>
      </c>
      <c r="G95" s="347" t="s">
        <v>310</v>
      </c>
      <c r="H95" s="351">
        <v>42293</v>
      </c>
      <c r="I95" s="350" t="s">
        <v>151</v>
      </c>
      <c r="J95" s="357" t="s">
        <v>417</v>
      </c>
      <c r="K95" s="351">
        <v>42313</v>
      </c>
      <c r="L95" s="350" t="s">
        <v>151</v>
      </c>
      <c r="M95" s="571" t="s">
        <v>417</v>
      </c>
      <c r="N95" s="572"/>
      <c r="O95" s="326"/>
      <c r="P95" s="326"/>
      <c r="Q95" s="326"/>
      <c r="R95" s="326"/>
      <c r="S95" s="326"/>
      <c r="T95" s="326"/>
      <c r="U95" s="326"/>
      <c r="V95" s="326"/>
      <c r="W95" s="326"/>
      <c r="X95" s="326"/>
    </row>
    <row r="96" spans="2:24" ht="45" customHeight="1">
      <c r="B96" s="400">
        <f t="shared" si="12"/>
        <v>3</v>
      </c>
      <c r="C96" s="346" t="s">
        <v>155</v>
      </c>
      <c r="D96" s="347" t="s">
        <v>367</v>
      </c>
      <c r="E96" s="350" t="s">
        <v>309</v>
      </c>
      <c r="F96" s="350" t="s">
        <v>291</v>
      </c>
      <c r="G96" s="347" t="s">
        <v>310</v>
      </c>
      <c r="H96" s="351">
        <v>42293</v>
      </c>
      <c r="I96" s="350" t="s">
        <v>151</v>
      </c>
      <c r="J96" s="357" t="s">
        <v>417</v>
      </c>
      <c r="K96" s="351">
        <v>42313</v>
      </c>
      <c r="L96" s="350" t="s">
        <v>151</v>
      </c>
      <c r="M96" s="571" t="s">
        <v>417</v>
      </c>
      <c r="N96" s="572"/>
      <c r="O96" s="326"/>
      <c r="P96" s="326"/>
      <c r="Q96" s="326"/>
      <c r="R96" s="326"/>
      <c r="S96" s="326"/>
      <c r="T96" s="326"/>
      <c r="U96" s="326"/>
      <c r="V96" s="326"/>
      <c r="W96" s="326"/>
      <c r="X96" s="326"/>
    </row>
    <row r="97" spans="1:41" ht="45" customHeight="1">
      <c r="B97" s="400">
        <f t="shared" si="12"/>
        <v>4</v>
      </c>
      <c r="C97" s="346" t="s">
        <v>155</v>
      </c>
      <c r="D97" s="347" t="s">
        <v>424</v>
      </c>
      <c r="E97" s="350" t="s">
        <v>309</v>
      </c>
      <c r="F97" s="350" t="s">
        <v>291</v>
      </c>
      <c r="G97" s="347" t="s">
        <v>310</v>
      </c>
      <c r="H97" s="351">
        <v>42293</v>
      </c>
      <c r="I97" s="350" t="s">
        <v>151</v>
      </c>
      <c r="J97" s="357" t="s">
        <v>417</v>
      </c>
      <c r="K97" s="351">
        <v>42313</v>
      </c>
      <c r="L97" s="350" t="s">
        <v>151</v>
      </c>
      <c r="M97" s="571" t="s">
        <v>417</v>
      </c>
      <c r="N97" s="572"/>
      <c r="O97" s="326"/>
      <c r="P97" s="326"/>
      <c r="Q97" s="326"/>
      <c r="R97" s="326"/>
      <c r="S97" s="326"/>
      <c r="T97" s="326"/>
      <c r="U97" s="326"/>
      <c r="V97" s="326"/>
      <c r="W97" s="326"/>
      <c r="X97" s="326"/>
    </row>
    <row r="98" spans="1:41" ht="60" customHeight="1">
      <c r="B98" s="569" t="s">
        <v>425</v>
      </c>
      <c r="C98" s="569"/>
      <c r="D98" s="569"/>
      <c r="E98" s="570"/>
      <c r="F98" s="429"/>
      <c r="G98" s="429"/>
      <c r="H98" s="429"/>
      <c r="I98" s="429"/>
      <c r="J98" s="429"/>
      <c r="K98" s="429"/>
      <c r="L98" s="429"/>
      <c r="M98" s="429"/>
      <c r="N98" s="430"/>
      <c r="O98" s="326"/>
      <c r="P98" s="326"/>
      <c r="Q98" s="326"/>
      <c r="R98" s="326"/>
      <c r="S98" s="326"/>
      <c r="T98" s="326"/>
      <c r="U98" s="326"/>
      <c r="V98" s="326"/>
      <c r="W98" s="326"/>
      <c r="X98" s="326"/>
    </row>
    <row r="99" spans="1:41" ht="45" customHeight="1">
      <c r="B99" s="400">
        <v>1</v>
      </c>
      <c r="C99" s="346" t="s">
        <v>155</v>
      </c>
      <c r="D99" s="347" t="s">
        <v>353</v>
      </c>
      <c r="E99" s="350" t="s">
        <v>309</v>
      </c>
      <c r="F99" s="350" t="s">
        <v>291</v>
      </c>
      <c r="G99" s="347" t="s">
        <v>310</v>
      </c>
      <c r="H99" s="351">
        <v>42293</v>
      </c>
      <c r="I99" s="350" t="s">
        <v>151</v>
      </c>
      <c r="J99" s="357" t="s">
        <v>417</v>
      </c>
      <c r="K99" s="351">
        <v>42313</v>
      </c>
      <c r="L99" s="350" t="s">
        <v>151</v>
      </c>
      <c r="M99" s="571" t="s">
        <v>417</v>
      </c>
      <c r="N99" s="572"/>
      <c r="O99" s="326"/>
      <c r="P99" s="326"/>
      <c r="Q99" s="326"/>
      <c r="R99" s="326"/>
      <c r="S99" s="326"/>
      <c r="T99" s="326"/>
      <c r="U99" s="326"/>
      <c r="V99" s="326"/>
      <c r="W99" s="326"/>
      <c r="X99" s="326"/>
    </row>
    <row r="100" spans="1:41" ht="45" customHeight="1">
      <c r="B100" s="400">
        <f t="shared" ref="B100:B102" si="13">B99+1</f>
        <v>2</v>
      </c>
      <c r="C100" s="346" t="s">
        <v>155</v>
      </c>
      <c r="D100" s="347" t="s">
        <v>324</v>
      </c>
      <c r="E100" s="350" t="s">
        <v>309</v>
      </c>
      <c r="F100" s="350" t="s">
        <v>291</v>
      </c>
      <c r="G100" s="347" t="s">
        <v>310</v>
      </c>
      <c r="H100" s="351">
        <v>42293</v>
      </c>
      <c r="I100" s="350" t="s">
        <v>151</v>
      </c>
      <c r="J100" s="357" t="s">
        <v>417</v>
      </c>
      <c r="K100" s="351">
        <v>42313</v>
      </c>
      <c r="L100" s="350" t="s">
        <v>151</v>
      </c>
      <c r="M100" s="571" t="s">
        <v>417</v>
      </c>
      <c r="N100" s="572"/>
      <c r="O100" s="326"/>
      <c r="P100" s="326"/>
      <c r="Q100" s="326"/>
      <c r="R100" s="326"/>
      <c r="S100" s="326"/>
      <c r="T100" s="326"/>
      <c r="U100" s="326"/>
      <c r="V100" s="326"/>
      <c r="W100" s="326"/>
      <c r="X100" s="326"/>
    </row>
    <row r="101" spans="1:41" ht="45" customHeight="1">
      <c r="B101" s="400">
        <f t="shared" si="13"/>
        <v>3</v>
      </c>
      <c r="C101" s="346" t="s">
        <v>155</v>
      </c>
      <c r="D101" s="347" t="s">
        <v>368</v>
      </c>
      <c r="E101" s="350" t="s">
        <v>309</v>
      </c>
      <c r="F101" s="350" t="s">
        <v>291</v>
      </c>
      <c r="G101" s="347" t="s">
        <v>310</v>
      </c>
      <c r="H101" s="351">
        <v>42293</v>
      </c>
      <c r="I101" s="350" t="s">
        <v>151</v>
      </c>
      <c r="J101" s="357" t="s">
        <v>417</v>
      </c>
      <c r="K101" s="351">
        <v>42313</v>
      </c>
      <c r="L101" s="350" t="s">
        <v>151</v>
      </c>
      <c r="M101" s="571" t="s">
        <v>417</v>
      </c>
      <c r="N101" s="572"/>
      <c r="O101" s="326"/>
      <c r="P101" s="326"/>
      <c r="Q101" s="326"/>
      <c r="R101" s="326"/>
      <c r="S101" s="326"/>
      <c r="T101" s="326"/>
      <c r="U101" s="326"/>
      <c r="V101" s="326"/>
      <c r="W101" s="326"/>
      <c r="X101" s="326"/>
    </row>
    <row r="102" spans="1:41" ht="45" customHeight="1">
      <c r="B102" s="400">
        <f t="shared" si="13"/>
        <v>4</v>
      </c>
      <c r="C102" s="346" t="s">
        <v>155</v>
      </c>
      <c r="D102" s="347" t="s">
        <v>369</v>
      </c>
      <c r="E102" s="350" t="s">
        <v>309</v>
      </c>
      <c r="F102" s="350" t="s">
        <v>291</v>
      </c>
      <c r="G102" s="347" t="s">
        <v>310</v>
      </c>
      <c r="H102" s="351">
        <v>42293</v>
      </c>
      <c r="I102" s="350" t="s">
        <v>151</v>
      </c>
      <c r="J102" s="357" t="s">
        <v>417</v>
      </c>
      <c r="K102" s="351">
        <v>42313</v>
      </c>
      <c r="L102" s="350" t="s">
        <v>151</v>
      </c>
      <c r="M102" s="571" t="s">
        <v>417</v>
      </c>
      <c r="N102" s="572"/>
      <c r="O102" s="326"/>
      <c r="P102" s="326"/>
      <c r="Q102" s="326"/>
      <c r="R102" s="326"/>
      <c r="S102" s="326"/>
      <c r="T102" s="326"/>
      <c r="U102" s="326"/>
      <c r="V102" s="326"/>
      <c r="W102" s="326"/>
      <c r="X102" s="326"/>
    </row>
    <row r="103" spans="1:41" ht="60" customHeight="1">
      <c r="B103" s="569" t="s">
        <v>427</v>
      </c>
      <c r="C103" s="569"/>
      <c r="D103" s="569"/>
      <c r="E103" s="570"/>
      <c r="F103" s="429"/>
      <c r="G103" s="429"/>
      <c r="H103" s="429"/>
      <c r="I103" s="429"/>
      <c r="J103" s="429"/>
      <c r="K103" s="429"/>
      <c r="L103" s="429"/>
      <c r="M103" s="429"/>
      <c r="N103" s="430"/>
      <c r="O103" s="326"/>
      <c r="P103" s="326"/>
      <c r="Q103" s="326"/>
      <c r="R103" s="326"/>
      <c r="S103" s="326"/>
      <c r="T103" s="326"/>
      <c r="U103" s="326"/>
      <c r="V103" s="326"/>
      <c r="W103" s="326"/>
      <c r="X103" s="326"/>
    </row>
    <row r="104" spans="1:41" ht="45" customHeight="1">
      <c r="B104" s="400">
        <v>1</v>
      </c>
      <c r="C104" s="346" t="s">
        <v>155</v>
      </c>
      <c r="D104" s="347" t="s">
        <v>353</v>
      </c>
      <c r="E104" s="350" t="s">
        <v>309</v>
      </c>
      <c r="F104" s="350" t="s">
        <v>291</v>
      </c>
      <c r="G104" s="347" t="s">
        <v>310</v>
      </c>
      <c r="H104" s="351">
        <v>42293</v>
      </c>
      <c r="I104" s="350" t="s">
        <v>151</v>
      </c>
      <c r="J104" s="357" t="s">
        <v>417</v>
      </c>
      <c r="K104" s="351">
        <v>42314</v>
      </c>
      <c r="L104" s="350" t="s">
        <v>151</v>
      </c>
      <c r="M104" s="571" t="s">
        <v>417</v>
      </c>
      <c r="N104" s="572"/>
      <c r="O104" s="326"/>
      <c r="P104" s="326"/>
      <c r="Q104" s="326"/>
      <c r="R104" s="326"/>
      <c r="S104" s="326"/>
      <c r="T104" s="326"/>
      <c r="U104" s="326"/>
      <c r="V104" s="326"/>
      <c r="W104" s="326"/>
      <c r="X104" s="326"/>
    </row>
    <row r="105" spans="1:41" s="402" customFormat="1" ht="45" customHeight="1">
      <c r="A105" s="405"/>
      <c r="B105" s="400">
        <f t="shared" ref="B105:B108" si="14">B104+1</f>
        <v>2</v>
      </c>
      <c r="C105" s="400" t="s">
        <v>155</v>
      </c>
      <c r="D105" s="401" t="s">
        <v>324</v>
      </c>
      <c r="E105" s="404" t="s">
        <v>309</v>
      </c>
      <c r="F105" s="404" t="s">
        <v>291</v>
      </c>
      <c r="G105" s="401" t="s">
        <v>310</v>
      </c>
      <c r="H105" s="406">
        <v>42293</v>
      </c>
      <c r="I105" s="404" t="s">
        <v>151</v>
      </c>
      <c r="J105" s="407" t="s">
        <v>417</v>
      </c>
      <c r="K105" s="351">
        <v>42314</v>
      </c>
      <c r="L105" s="350" t="s">
        <v>151</v>
      </c>
      <c r="M105" s="571" t="s">
        <v>417</v>
      </c>
      <c r="N105" s="572"/>
      <c r="O105" s="266"/>
      <c r="P105" s="266"/>
      <c r="Q105" s="266"/>
      <c r="R105" s="266"/>
      <c r="S105" s="266"/>
      <c r="T105" s="266"/>
      <c r="U105" s="266"/>
      <c r="V105" s="266"/>
      <c r="W105" s="266"/>
      <c r="X105" s="266"/>
      <c r="Y105" s="405"/>
      <c r="Z105" s="405"/>
      <c r="AA105" s="2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:41" ht="45" customHeight="1">
      <c r="B106" s="400">
        <f t="shared" si="14"/>
        <v>3</v>
      </c>
      <c r="C106" s="346" t="s">
        <v>155</v>
      </c>
      <c r="D106" s="347" t="s">
        <v>370</v>
      </c>
      <c r="E106" s="350" t="s">
        <v>309</v>
      </c>
      <c r="F106" s="350" t="s">
        <v>291</v>
      </c>
      <c r="G106" s="347" t="s">
        <v>310</v>
      </c>
      <c r="H106" s="351">
        <v>42293</v>
      </c>
      <c r="I106" s="350" t="s">
        <v>151</v>
      </c>
      <c r="J106" s="357" t="s">
        <v>417</v>
      </c>
      <c r="K106" s="351">
        <v>42314</v>
      </c>
      <c r="L106" s="350" t="s">
        <v>151</v>
      </c>
      <c r="M106" s="571" t="s">
        <v>417</v>
      </c>
      <c r="N106" s="572"/>
      <c r="O106" s="326"/>
      <c r="P106" s="326"/>
      <c r="Q106" s="326"/>
      <c r="R106" s="326"/>
      <c r="S106" s="326"/>
      <c r="T106" s="326"/>
      <c r="U106" s="326"/>
      <c r="V106" s="326"/>
      <c r="W106" s="326"/>
      <c r="X106" s="326"/>
    </row>
    <row r="107" spans="1:41" ht="45" customHeight="1">
      <c r="B107" s="400">
        <f t="shared" si="14"/>
        <v>4</v>
      </c>
      <c r="C107" s="346" t="s">
        <v>155</v>
      </c>
      <c r="D107" s="347" t="s">
        <v>371</v>
      </c>
      <c r="E107" s="350" t="s">
        <v>309</v>
      </c>
      <c r="F107" s="350" t="s">
        <v>291</v>
      </c>
      <c r="G107" s="347" t="s">
        <v>310</v>
      </c>
      <c r="H107" s="351">
        <v>42293</v>
      </c>
      <c r="I107" s="350" t="s">
        <v>151</v>
      </c>
      <c r="J107" s="357" t="s">
        <v>417</v>
      </c>
      <c r="K107" s="351">
        <v>42314</v>
      </c>
      <c r="L107" s="350" t="s">
        <v>151</v>
      </c>
      <c r="M107" s="571" t="s">
        <v>417</v>
      </c>
      <c r="N107" s="572"/>
      <c r="O107" s="326"/>
      <c r="P107" s="326"/>
      <c r="Q107" s="326"/>
      <c r="R107" s="326"/>
      <c r="S107" s="326"/>
      <c r="T107" s="326"/>
      <c r="U107" s="326"/>
      <c r="V107" s="326"/>
      <c r="W107" s="326"/>
      <c r="X107" s="326"/>
    </row>
    <row r="108" spans="1:41" ht="45" customHeight="1">
      <c r="B108" s="400">
        <f t="shared" si="14"/>
        <v>5</v>
      </c>
      <c r="C108" s="346" t="s">
        <v>155</v>
      </c>
      <c r="D108" s="347" t="s">
        <v>372</v>
      </c>
      <c r="E108" s="350" t="s">
        <v>309</v>
      </c>
      <c r="F108" s="350" t="s">
        <v>291</v>
      </c>
      <c r="G108" s="347" t="s">
        <v>310</v>
      </c>
      <c r="H108" s="351">
        <v>42293</v>
      </c>
      <c r="I108" s="350" t="s">
        <v>151</v>
      </c>
      <c r="J108" s="357" t="s">
        <v>417</v>
      </c>
      <c r="K108" s="351">
        <v>42314</v>
      </c>
      <c r="L108" s="350" t="s">
        <v>151</v>
      </c>
      <c r="M108" s="571" t="s">
        <v>417</v>
      </c>
      <c r="N108" s="572"/>
      <c r="O108" s="326"/>
      <c r="P108" s="326"/>
      <c r="Q108" s="326"/>
      <c r="R108" s="326"/>
      <c r="S108" s="326"/>
      <c r="T108" s="326"/>
      <c r="U108" s="326"/>
      <c r="V108" s="326"/>
      <c r="W108" s="326"/>
      <c r="X108" s="326"/>
    </row>
    <row r="109" spans="1:41" ht="60" customHeight="1">
      <c r="B109" s="569" t="s">
        <v>428</v>
      </c>
      <c r="C109" s="569"/>
      <c r="D109" s="569"/>
      <c r="E109" s="570"/>
      <c r="F109" s="429"/>
      <c r="G109" s="429"/>
      <c r="H109" s="429"/>
      <c r="I109" s="429"/>
      <c r="J109" s="429"/>
      <c r="K109" s="429"/>
      <c r="L109" s="429"/>
      <c r="M109" s="429"/>
      <c r="N109" s="430"/>
      <c r="O109" s="326"/>
      <c r="P109" s="326"/>
      <c r="Q109" s="326"/>
      <c r="R109" s="326"/>
      <c r="S109" s="326"/>
      <c r="T109" s="326"/>
      <c r="U109" s="326"/>
      <c r="V109" s="326"/>
      <c r="W109" s="326"/>
      <c r="X109" s="326"/>
    </row>
    <row r="110" spans="1:41" ht="45" customHeight="1">
      <c r="B110" s="400">
        <v>1</v>
      </c>
      <c r="C110" s="346" t="s">
        <v>155</v>
      </c>
      <c r="D110" s="347" t="s">
        <v>353</v>
      </c>
      <c r="E110" s="350" t="s">
        <v>309</v>
      </c>
      <c r="F110" s="350" t="s">
        <v>291</v>
      </c>
      <c r="G110" s="347" t="s">
        <v>310</v>
      </c>
      <c r="H110" s="351">
        <v>42294</v>
      </c>
      <c r="I110" s="350" t="s">
        <v>291</v>
      </c>
      <c r="J110" s="347" t="s">
        <v>310</v>
      </c>
      <c r="K110" s="351">
        <v>42324</v>
      </c>
      <c r="L110" s="350" t="s">
        <v>151</v>
      </c>
      <c r="M110" s="571" t="s">
        <v>417</v>
      </c>
      <c r="N110" s="572"/>
      <c r="O110" s="326"/>
      <c r="P110" s="326"/>
      <c r="Q110" s="326"/>
      <c r="R110" s="326"/>
      <c r="S110" s="326"/>
      <c r="T110" s="326"/>
      <c r="U110" s="326"/>
      <c r="V110" s="326"/>
      <c r="W110" s="326"/>
      <c r="X110" s="326"/>
    </row>
    <row r="111" spans="1:41" ht="45" customHeight="1">
      <c r="B111" s="400">
        <f t="shared" ref="B111:B114" si="15">B110+1</f>
        <v>2</v>
      </c>
      <c r="C111" s="346" t="s">
        <v>155</v>
      </c>
      <c r="D111" s="401" t="s">
        <v>324</v>
      </c>
      <c r="E111" s="350" t="s">
        <v>309</v>
      </c>
      <c r="F111" s="350" t="s">
        <v>291</v>
      </c>
      <c r="G111" s="347" t="s">
        <v>310</v>
      </c>
      <c r="H111" s="351">
        <v>42294</v>
      </c>
      <c r="I111" s="350" t="s">
        <v>291</v>
      </c>
      <c r="J111" s="347" t="s">
        <v>310</v>
      </c>
      <c r="K111" s="351">
        <v>42324</v>
      </c>
      <c r="L111" s="350" t="s">
        <v>151</v>
      </c>
      <c r="M111" s="571" t="s">
        <v>417</v>
      </c>
      <c r="N111" s="572"/>
      <c r="O111" s="326"/>
      <c r="P111" s="326"/>
      <c r="Q111" s="326"/>
      <c r="R111" s="326"/>
      <c r="S111" s="326"/>
      <c r="T111" s="326"/>
      <c r="U111" s="326"/>
      <c r="V111" s="326"/>
      <c r="W111" s="326"/>
      <c r="X111" s="326"/>
    </row>
    <row r="112" spans="1:41" ht="45" customHeight="1">
      <c r="B112" s="400">
        <f t="shared" si="15"/>
        <v>3</v>
      </c>
      <c r="C112" s="346" t="s">
        <v>155</v>
      </c>
      <c r="D112" s="347" t="s">
        <v>373</v>
      </c>
      <c r="E112" s="350" t="s">
        <v>309</v>
      </c>
      <c r="F112" s="350" t="s">
        <v>291</v>
      </c>
      <c r="G112" s="347" t="s">
        <v>310</v>
      </c>
      <c r="H112" s="351">
        <v>42294</v>
      </c>
      <c r="I112" s="350" t="s">
        <v>291</v>
      </c>
      <c r="J112" s="347" t="s">
        <v>310</v>
      </c>
      <c r="K112" s="351">
        <v>42324</v>
      </c>
      <c r="L112" s="350" t="s">
        <v>151</v>
      </c>
      <c r="M112" s="571" t="s">
        <v>417</v>
      </c>
      <c r="N112" s="572"/>
      <c r="O112" s="326"/>
      <c r="P112" s="326"/>
      <c r="Q112" s="326"/>
      <c r="R112" s="326"/>
      <c r="S112" s="326"/>
      <c r="T112" s="326"/>
      <c r="U112" s="326"/>
      <c r="V112" s="326"/>
      <c r="W112" s="326"/>
      <c r="X112" s="326"/>
    </row>
    <row r="113" spans="2:24" ht="45" customHeight="1">
      <c r="B113" s="400">
        <f t="shared" si="15"/>
        <v>4</v>
      </c>
      <c r="C113" s="346" t="s">
        <v>155</v>
      </c>
      <c r="D113" s="347" t="s">
        <v>374</v>
      </c>
      <c r="E113" s="350" t="s">
        <v>309</v>
      </c>
      <c r="F113" s="350" t="s">
        <v>291</v>
      </c>
      <c r="G113" s="347" t="s">
        <v>310</v>
      </c>
      <c r="H113" s="351">
        <v>42294</v>
      </c>
      <c r="I113" s="350" t="s">
        <v>291</v>
      </c>
      <c r="J113" s="347" t="s">
        <v>310</v>
      </c>
      <c r="K113" s="351">
        <v>42324</v>
      </c>
      <c r="L113" s="350" t="s">
        <v>151</v>
      </c>
      <c r="M113" s="571" t="s">
        <v>417</v>
      </c>
      <c r="N113" s="572"/>
      <c r="O113" s="326"/>
      <c r="P113" s="326"/>
      <c r="Q113" s="326"/>
      <c r="R113" s="326"/>
      <c r="S113" s="326"/>
      <c r="T113" s="326"/>
      <c r="U113" s="326"/>
      <c r="V113" s="326"/>
      <c r="W113" s="326"/>
      <c r="X113" s="326"/>
    </row>
    <row r="114" spans="2:24" ht="45" customHeight="1">
      <c r="B114" s="400">
        <f t="shared" si="15"/>
        <v>5</v>
      </c>
      <c r="C114" s="346" t="s">
        <v>155</v>
      </c>
      <c r="D114" s="347" t="s">
        <v>429</v>
      </c>
      <c r="E114" s="350" t="s">
        <v>309</v>
      </c>
      <c r="F114" s="350" t="s">
        <v>291</v>
      </c>
      <c r="G114" s="347" t="s">
        <v>310</v>
      </c>
      <c r="H114" s="351">
        <v>42294</v>
      </c>
      <c r="I114" s="350" t="s">
        <v>291</v>
      </c>
      <c r="J114" s="347" t="s">
        <v>310</v>
      </c>
      <c r="K114" s="351">
        <v>42324</v>
      </c>
      <c r="L114" s="350" t="s">
        <v>151</v>
      </c>
      <c r="M114" s="571" t="s">
        <v>417</v>
      </c>
      <c r="N114" s="572"/>
      <c r="O114" s="326"/>
      <c r="P114" s="326"/>
      <c r="Q114" s="326"/>
      <c r="R114" s="326"/>
      <c r="S114" s="326"/>
      <c r="T114" s="326"/>
      <c r="U114" s="326"/>
      <c r="V114" s="326"/>
      <c r="W114" s="326"/>
      <c r="X114" s="326"/>
    </row>
    <row r="115" spans="2:24" ht="60" customHeight="1">
      <c r="B115" s="569" t="s">
        <v>430</v>
      </c>
      <c r="C115" s="569"/>
      <c r="D115" s="569"/>
      <c r="E115" s="570"/>
      <c r="F115" s="429"/>
      <c r="G115" s="429"/>
      <c r="H115" s="429"/>
      <c r="I115" s="429"/>
      <c r="J115" s="429"/>
      <c r="K115" s="429"/>
      <c r="L115" s="429"/>
      <c r="M115" s="429"/>
      <c r="N115" s="430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</row>
    <row r="116" spans="2:24" ht="45" customHeight="1">
      <c r="B116" s="400">
        <v>1</v>
      </c>
      <c r="C116" s="346" t="s">
        <v>155</v>
      </c>
      <c r="D116" s="347" t="s">
        <v>353</v>
      </c>
      <c r="E116" s="350" t="s">
        <v>309</v>
      </c>
      <c r="F116" s="350" t="s">
        <v>291</v>
      </c>
      <c r="G116" s="347" t="s">
        <v>310</v>
      </c>
      <c r="H116" s="351">
        <v>42294</v>
      </c>
      <c r="I116" s="350" t="s">
        <v>291</v>
      </c>
      <c r="J116" s="347" t="s">
        <v>310</v>
      </c>
      <c r="K116" s="351">
        <v>42322</v>
      </c>
      <c r="L116" s="350" t="s">
        <v>151</v>
      </c>
      <c r="M116" s="571" t="s">
        <v>417</v>
      </c>
      <c r="N116" s="572"/>
      <c r="O116" s="326"/>
      <c r="P116" s="326"/>
      <c r="Q116" s="326"/>
      <c r="R116" s="326"/>
      <c r="S116" s="326"/>
      <c r="T116" s="326"/>
      <c r="U116" s="326"/>
      <c r="V116" s="326"/>
      <c r="W116" s="326"/>
      <c r="X116" s="326"/>
    </row>
    <row r="117" spans="2:24" ht="45" customHeight="1">
      <c r="B117" s="400">
        <f t="shared" ref="B117:B120" si="16">B116+1</f>
        <v>2</v>
      </c>
      <c r="C117" s="346" t="s">
        <v>155</v>
      </c>
      <c r="D117" s="401" t="s">
        <v>324</v>
      </c>
      <c r="E117" s="350" t="s">
        <v>309</v>
      </c>
      <c r="F117" s="350" t="s">
        <v>291</v>
      </c>
      <c r="G117" s="347" t="s">
        <v>310</v>
      </c>
      <c r="H117" s="351">
        <v>42294</v>
      </c>
      <c r="I117" s="350" t="s">
        <v>291</v>
      </c>
      <c r="J117" s="347" t="s">
        <v>310</v>
      </c>
      <c r="K117" s="351">
        <v>42322</v>
      </c>
      <c r="L117" s="350" t="s">
        <v>151</v>
      </c>
      <c r="M117" s="571" t="s">
        <v>417</v>
      </c>
      <c r="N117" s="572"/>
      <c r="O117" s="326"/>
      <c r="P117" s="326"/>
      <c r="Q117" s="326"/>
      <c r="R117" s="326"/>
      <c r="S117" s="326"/>
      <c r="T117" s="326"/>
      <c r="U117" s="326"/>
      <c r="V117" s="326"/>
      <c r="W117" s="326"/>
      <c r="X117" s="326"/>
    </row>
    <row r="118" spans="2:24" ht="45" customHeight="1">
      <c r="B118" s="400">
        <f t="shared" si="16"/>
        <v>3</v>
      </c>
      <c r="C118" s="346" t="s">
        <v>155</v>
      </c>
      <c r="D118" s="347" t="s">
        <v>375</v>
      </c>
      <c r="E118" s="350" t="s">
        <v>309</v>
      </c>
      <c r="F118" s="350" t="s">
        <v>291</v>
      </c>
      <c r="G118" s="347" t="s">
        <v>310</v>
      </c>
      <c r="H118" s="351">
        <v>42294</v>
      </c>
      <c r="I118" s="350" t="s">
        <v>291</v>
      </c>
      <c r="J118" s="347" t="s">
        <v>310</v>
      </c>
      <c r="K118" s="351">
        <v>42322</v>
      </c>
      <c r="L118" s="350" t="s">
        <v>151</v>
      </c>
      <c r="M118" s="571" t="s">
        <v>417</v>
      </c>
      <c r="N118" s="572"/>
      <c r="O118" s="326"/>
      <c r="P118" s="326"/>
      <c r="Q118" s="326"/>
      <c r="R118" s="326"/>
      <c r="S118" s="326"/>
      <c r="T118" s="326"/>
      <c r="U118" s="326"/>
      <c r="V118" s="326"/>
      <c r="W118" s="326"/>
      <c r="X118" s="326"/>
    </row>
    <row r="119" spans="2:24" ht="45" customHeight="1">
      <c r="B119" s="400">
        <f t="shared" si="16"/>
        <v>4</v>
      </c>
      <c r="C119" s="346" t="s">
        <v>155</v>
      </c>
      <c r="D119" s="347" t="s">
        <v>376</v>
      </c>
      <c r="E119" s="350" t="s">
        <v>309</v>
      </c>
      <c r="F119" s="350" t="s">
        <v>291</v>
      </c>
      <c r="G119" s="347" t="s">
        <v>310</v>
      </c>
      <c r="H119" s="351">
        <v>42294</v>
      </c>
      <c r="I119" s="350" t="s">
        <v>291</v>
      </c>
      <c r="J119" s="347" t="s">
        <v>310</v>
      </c>
      <c r="K119" s="351">
        <v>42322</v>
      </c>
      <c r="L119" s="350" t="s">
        <v>151</v>
      </c>
      <c r="M119" s="571" t="s">
        <v>417</v>
      </c>
      <c r="N119" s="572"/>
      <c r="O119" s="326"/>
      <c r="P119" s="326"/>
      <c r="Q119" s="326"/>
      <c r="R119" s="326"/>
      <c r="S119" s="326"/>
      <c r="T119" s="326"/>
      <c r="U119" s="326"/>
      <c r="V119" s="326"/>
      <c r="W119" s="326"/>
      <c r="X119" s="326"/>
    </row>
    <row r="120" spans="2:24" ht="45" customHeight="1">
      <c r="B120" s="400">
        <f t="shared" si="16"/>
        <v>5</v>
      </c>
      <c r="C120" s="346" t="s">
        <v>155</v>
      </c>
      <c r="D120" s="347" t="s">
        <v>377</v>
      </c>
      <c r="E120" s="350" t="s">
        <v>309</v>
      </c>
      <c r="F120" s="350" t="s">
        <v>291</v>
      </c>
      <c r="G120" s="347" t="s">
        <v>310</v>
      </c>
      <c r="H120" s="351">
        <v>42294</v>
      </c>
      <c r="I120" s="350" t="s">
        <v>291</v>
      </c>
      <c r="J120" s="347" t="s">
        <v>310</v>
      </c>
      <c r="K120" s="351">
        <v>42322</v>
      </c>
      <c r="L120" s="350" t="s">
        <v>151</v>
      </c>
      <c r="M120" s="571" t="s">
        <v>417</v>
      </c>
      <c r="N120" s="572"/>
      <c r="O120" s="326"/>
      <c r="P120" s="326"/>
      <c r="Q120" s="326"/>
      <c r="R120" s="326"/>
      <c r="S120" s="326"/>
      <c r="T120" s="326"/>
      <c r="U120" s="326"/>
      <c r="V120" s="326"/>
      <c r="W120" s="326"/>
      <c r="X120" s="326"/>
    </row>
    <row r="121" spans="2:24" ht="60" customHeight="1">
      <c r="B121" s="569" t="s">
        <v>431</v>
      </c>
      <c r="C121" s="569"/>
      <c r="D121" s="569"/>
      <c r="E121" s="570"/>
      <c r="F121" s="429"/>
      <c r="G121" s="429"/>
      <c r="H121" s="429"/>
      <c r="I121" s="429"/>
      <c r="J121" s="429"/>
      <c r="K121" s="429"/>
      <c r="L121" s="429"/>
      <c r="M121" s="429"/>
      <c r="N121" s="430"/>
      <c r="O121" s="326"/>
      <c r="P121" s="326"/>
      <c r="Q121" s="326"/>
      <c r="R121" s="326"/>
      <c r="S121" s="326"/>
      <c r="T121" s="326"/>
      <c r="U121" s="326"/>
      <c r="V121" s="326"/>
      <c r="W121" s="326"/>
      <c r="X121" s="326"/>
    </row>
    <row r="122" spans="2:24" ht="45" customHeight="1">
      <c r="B122" s="400">
        <v>1</v>
      </c>
      <c r="C122" s="346" t="s">
        <v>155</v>
      </c>
      <c r="D122" s="347" t="s">
        <v>353</v>
      </c>
      <c r="E122" s="350" t="s">
        <v>309</v>
      </c>
      <c r="F122" s="350" t="s">
        <v>291</v>
      </c>
      <c r="G122" s="347" t="s">
        <v>310</v>
      </c>
      <c r="H122" s="351">
        <v>42294</v>
      </c>
      <c r="I122" s="350" t="s">
        <v>291</v>
      </c>
      <c r="J122" s="347" t="s">
        <v>310</v>
      </c>
      <c r="K122" s="351">
        <v>42322</v>
      </c>
      <c r="L122" s="350" t="s">
        <v>151</v>
      </c>
      <c r="M122" s="571" t="s">
        <v>417</v>
      </c>
      <c r="N122" s="572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</row>
    <row r="123" spans="2:24" ht="45" customHeight="1">
      <c r="B123" s="400">
        <f t="shared" ref="B123:B126" si="17">B122+1</f>
        <v>2</v>
      </c>
      <c r="C123" s="346" t="s">
        <v>155</v>
      </c>
      <c r="D123" s="401" t="s">
        <v>324</v>
      </c>
      <c r="E123" s="350" t="s">
        <v>309</v>
      </c>
      <c r="F123" s="350" t="s">
        <v>291</v>
      </c>
      <c r="G123" s="347" t="s">
        <v>310</v>
      </c>
      <c r="H123" s="351">
        <v>42294</v>
      </c>
      <c r="I123" s="350" t="s">
        <v>291</v>
      </c>
      <c r="J123" s="347" t="s">
        <v>310</v>
      </c>
      <c r="K123" s="351">
        <v>42322</v>
      </c>
      <c r="L123" s="350" t="s">
        <v>151</v>
      </c>
      <c r="M123" s="571" t="s">
        <v>417</v>
      </c>
      <c r="N123" s="572"/>
      <c r="O123" s="326"/>
      <c r="P123" s="326"/>
      <c r="Q123" s="326"/>
      <c r="R123" s="326"/>
      <c r="S123" s="326"/>
      <c r="T123" s="326"/>
      <c r="U123" s="326"/>
      <c r="V123" s="326"/>
      <c r="W123" s="326"/>
      <c r="X123" s="326"/>
    </row>
    <row r="124" spans="2:24" ht="45" customHeight="1">
      <c r="B124" s="400">
        <f t="shared" si="17"/>
        <v>3</v>
      </c>
      <c r="C124" s="346" t="s">
        <v>155</v>
      </c>
      <c r="D124" s="347" t="s">
        <v>375</v>
      </c>
      <c r="E124" s="350" t="s">
        <v>309</v>
      </c>
      <c r="F124" s="350" t="s">
        <v>291</v>
      </c>
      <c r="G124" s="347" t="s">
        <v>310</v>
      </c>
      <c r="H124" s="351">
        <v>42294</v>
      </c>
      <c r="I124" s="350" t="s">
        <v>291</v>
      </c>
      <c r="J124" s="347" t="s">
        <v>310</v>
      </c>
      <c r="K124" s="351">
        <v>42322</v>
      </c>
      <c r="L124" s="350" t="s">
        <v>151</v>
      </c>
      <c r="M124" s="571" t="s">
        <v>417</v>
      </c>
      <c r="N124" s="572"/>
      <c r="O124" s="326"/>
      <c r="P124" s="326"/>
      <c r="Q124" s="326"/>
      <c r="R124" s="326"/>
      <c r="S124" s="326"/>
      <c r="T124" s="326"/>
      <c r="U124" s="326"/>
      <c r="V124" s="326"/>
      <c r="W124" s="326"/>
      <c r="X124" s="326"/>
    </row>
    <row r="125" spans="2:24" ht="45" customHeight="1">
      <c r="B125" s="400">
        <f t="shared" si="17"/>
        <v>4</v>
      </c>
      <c r="C125" s="346" t="s">
        <v>155</v>
      </c>
      <c r="D125" s="347" t="s">
        <v>376</v>
      </c>
      <c r="E125" s="350" t="s">
        <v>309</v>
      </c>
      <c r="F125" s="350" t="s">
        <v>291</v>
      </c>
      <c r="G125" s="347" t="s">
        <v>310</v>
      </c>
      <c r="H125" s="351">
        <v>42294</v>
      </c>
      <c r="I125" s="350" t="s">
        <v>291</v>
      </c>
      <c r="J125" s="347" t="s">
        <v>310</v>
      </c>
      <c r="K125" s="351">
        <v>42322</v>
      </c>
      <c r="L125" s="350" t="s">
        <v>151</v>
      </c>
      <c r="M125" s="571" t="s">
        <v>417</v>
      </c>
      <c r="N125" s="572"/>
      <c r="O125" s="326"/>
      <c r="P125" s="326"/>
      <c r="Q125" s="326"/>
      <c r="R125" s="326"/>
      <c r="S125" s="326"/>
      <c r="T125" s="326"/>
      <c r="U125" s="326"/>
      <c r="V125" s="326"/>
      <c r="W125" s="326"/>
      <c r="X125" s="326"/>
    </row>
    <row r="126" spans="2:24" ht="45" customHeight="1">
      <c r="B126" s="400">
        <f t="shared" si="17"/>
        <v>5</v>
      </c>
      <c r="C126" s="346" t="s">
        <v>155</v>
      </c>
      <c r="D126" s="347" t="s">
        <v>377</v>
      </c>
      <c r="E126" s="350" t="s">
        <v>309</v>
      </c>
      <c r="F126" s="350" t="s">
        <v>291</v>
      </c>
      <c r="G126" s="347" t="s">
        <v>310</v>
      </c>
      <c r="H126" s="351">
        <v>42294</v>
      </c>
      <c r="I126" s="350" t="s">
        <v>291</v>
      </c>
      <c r="J126" s="347" t="s">
        <v>310</v>
      </c>
      <c r="K126" s="351">
        <v>42322</v>
      </c>
      <c r="L126" s="350" t="s">
        <v>151</v>
      </c>
      <c r="M126" s="571" t="s">
        <v>417</v>
      </c>
      <c r="N126" s="572"/>
      <c r="O126" s="326"/>
      <c r="P126" s="326"/>
      <c r="Q126" s="326"/>
      <c r="R126" s="326"/>
      <c r="S126" s="326"/>
      <c r="T126" s="326"/>
      <c r="U126" s="326"/>
      <c r="V126" s="326"/>
      <c r="W126" s="326"/>
      <c r="X126" s="326"/>
    </row>
    <row r="127" spans="2:24" ht="60" customHeight="1">
      <c r="B127" s="569" t="s">
        <v>432</v>
      </c>
      <c r="C127" s="569"/>
      <c r="D127" s="569"/>
      <c r="E127" s="570"/>
      <c r="F127" s="429"/>
      <c r="G127" s="429"/>
      <c r="H127" s="429"/>
      <c r="I127" s="429"/>
      <c r="J127" s="429"/>
      <c r="K127" s="429"/>
      <c r="L127" s="429"/>
      <c r="M127" s="429"/>
      <c r="N127" s="430"/>
      <c r="O127" s="326"/>
      <c r="P127" s="326"/>
      <c r="Q127" s="326"/>
      <c r="R127" s="326"/>
      <c r="S127" s="326"/>
      <c r="T127" s="326"/>
      <c r="U127" s="326"/>
      <c r="V127" s="326"/>
      <c r="W127" s="326"/>
      <c r="X127" s="326"/>
    </row>
    <row r="128" spans="2:24" ht="45" customHeight="1">
      <c r="B128" s="400">
        <v>1</v>
      </c>
      <c r="C128" s="346" t="s">
        <v>155</v>
      </c>
      <c r="D128" s="347" t="s">
        <v>353</v>
      </c>
      <c r="E128" s="350" t="s">
        <v>309</v>
      </c>
      <c r="F128" s="350" t="s">
        <v>291</v>
      </c>
      <c r="G128" s="347" t="s">
        <v>310</v>
      </c>
      <c r="H128" s="351">
        <v>42294</v>
      </c>
      <c r="I128" s="350" t="s">
        <v>291</v>
      </c>
      <c r="J128" s="347" t="s">
        <v>310</v>
      </c>
      <c r="K128" s="351">
        <v>42324</v>
      </c>
      <c r="L128" s="350" t="s">
        <v>151</v>
      </c>
      <c r="M128" s="571" t="s">
        <v>417</v>
      </c>
      <c r="N128" s="572"/>
      <c r="O128" s="326"/>
      <c r="P128" s="326"/>
      <c r="Q128" s="326"/>
      <c r="R128" s="326"/>
      <c r="S128" s="326"/>
      <c r="T128" s="326"/>
      <c r="U128" s="326"/>
      <c r="V128" s="326"/>
      <c r="W128" s="326"/>
      <c r="X128" s="326"/>
    </row>
    <row r="129" spans="2:24" ht="45" customHeight="1">
      <c r="B129" s="400">
        <f t="shared" ref="B129:B132" si="18">B128+1</f>
        <v>2</v>
      </c>
      <c r="C129" s="346" t="s">
        <v>155</v>
      </c>
      <c r="D129" s="401" t="s">
        <v>324</v>
      </c>
      <c r="E129" s="350" t="s">
        <v>309</v>
      </c>
      <c r="F129" s="350" t="s">
        <v>291</v>
      </c>
      <c r="G129" s="347" t="s">
        <v>310</v>
      </c>
      <c r="H129" s="351">
        <v>42294</v>
      </c>
      <c r="I129" s="350" t="s">
        <v>291</v>
      </c>
      <c r="J129" s="347" t="s">
        <v>310</v>
      </c>
      <c r="K129" s="351">
        <v>42324</v>
      </c>
      <c r="L129" s="350" t="s">
        <v>151</v>
      </c>
      <c r="M129" s="571" t="s">
        <v>417</v>
      </c>
      <c r="N129" s="572"/>
      <c r="O129" s="326"/>
      <c r="P129" s="326"/>
      <c r="Q129" s="326"/>
      <c r="R129" s="326"/>
      <c r="S129" s="326"/>
      <c r="T129" s="326"/>
      <c r="U129" s="326"/>
      <c r="V129" s="326"/>
      <c r="W129" s="326"/>
      <c r="X129" s="326"/>
    </row>
    <row r="130" spans="2:24" ht="45" customHeight="1">
      <c r="B130" s="400">
        <f t="shared" si="18"/>
        <v>3</v>
      </c>
      <c r="C130" s="346" t="s">
        <v>155</v>
      </c>
      <c r="D130" s="347" t="s">
        <v>379</v>
      </c>
      <c r="E130" s="350" t="s">
        <v>309</v>
      </c>
      <c r="F130" s="350" t="s">
        <v>291</v>
      </c>
      <c r="G130" s="347" t="s">
        <v>310</v>
      </c>
      <c r="H130" s="351">
        <v>42294</v>
      </c>
      <c r="I130" s="350" t="s">
        <v>291</v>
      </c>
      <c r="J130" s="347" t="s">
        <v>310</v>
      </c>
      <c r="K130" s="351">
        <v>42324</v>
      </c>
      <c r="L130" s="350" t="s">
        <v>151</v>
      </c>
      <c r="M130" s="571" t="s">
        <v>417</v>
      </c>
      <c r="N130" s="572"/>
      <c r="O130" s="326"/>
      <c r="P130" s="326"/>
      <c r="Q130" s="326"/>
      <c r="R130" s="326"/>
      <c r="S130" s="326"/>
      <c r="T130" s="326"/>
      <c r="U130" s="326"/>
      <c r="V130" s="326"/>
      <c r="W130" s="326"/>
      <c r="X130" s="326"/>
    </row>
    <row r="131" spans="2:24" ht="45" customHeight="1">
      <c r="B131" s="400">
        <f t="shared" si="18"/>
        <v>4</v>
      </c>
      <c r="C131" s="346" t="s">
        <v>155</v>
      </c>
      <c r="D131" s="347" t="s">
        <v>378</v>
      </c>
      <c r="E131" s="350" t="s">
        <v>309</v>
      </c>
      <c r="F131" s="350" t="s">
        <v>291</v>
      </c>
      <c r="G131" s="347" t="s">
        <v>310</v>
      </c>
      <c r="H131" s="351">
        <v>42294</v>
      </c>
      <c r="I131" s="350" t="s">
        <v>291</v>
      </c>
      <c r="J131" s="347" t="s">
        <v>310</v>
      </c>
      <c r="K131" s="351">
        <v>42324</v>
      </c>
      <c r="L131" s="350" t="s">
        <v>151</v>
      </c>
      <c r="M131" s="571" t="s">
        <v>417</v>
      </c>
      <c r="N131" s="572"/>
      <c r="O131" s="326"/>
      <c r="P131" s="326"/>
      <c r="Q131" s="326"/>
      <c r="R131" s="326"/>
      <c r="S131" s="326"/>
      <c r="T131" s="326"/>
      <c r="U131" s="326"/>
      <c r="V131" s="326"/>
      <c r="W131" s="326"/>
      <c r="X131" s="326"/>
    </row>
    <row r="132" spans="2:24" ht="45" customHeight="1">
      <c r="B132" s="400">
        <f t="shared" si="18"/>
        <v>5</v>
      </c>
      <c r="C132" s="346" t="s">
        <v>155</v>
      </c>
      <c r="D132" s="347" t="s">
        <v>433</v>
      </c>
      <c r="E132" s="350" t="s">
        <v>309</v>
      </c>
      <c r="F132" s="434" t="s">
        <v>291</v>
      </c>
      <c r="G132" s="433" t="s">
        <v>310</v>
      </c>
      <c r="H132" s="435">
        <v>42294</v>
      </c>
      <c r="I132" s="434" t="s">
        <v>291</v>
      </c>
      <c r="J132" s="433" t="s">
        <v>310</v>
      </c>
      <c r="K132" s="435">
        <v>42324</v>
      </c>
      <c r="L132" s="350" t="s">
        <v>151</v>
      </c>
      <c r="M132" s="571" t="s">
        <v>417</v>
      </c>
      <c r="N132" s="572"/>
      <c r="O132" s="326"/>
      <c r="P132" s="326"/>
      <c r="Q132" s="326"/>
      <c r="R132" s="326"/>
      <c r="S132" s="326"/>
      <c r="T132" s="326"/>
      <c r="U132" s="326"/>
      <c r="V132" s="326"/>
      <c r="W132" s="326"/>
      <c r="X132" s="326"/>
    </row>
    <row r="133" spans="2:24" ht="20.100000000000001" customHeight="1">
      <c r="B133" s="573" t="s">
        <v>297</v>
      </c>
      <c r="C133" s="574"/>
      <c r="D133" s="574"/>
      <c r="E133" s="574"/>
      <c r="F133" s="441"/>
      <c r="G133" s="359"/>
      <c r="H133" s="359"/>
      <c r="I133" s="359"/>
      <c r="J133" s="359"/>
      <c r="K133" s="359"/>
      <c r="L133" s="359"/>
      <c r="M133" s="359"/>
      <c r="N133" s="440"/>
      <c r="O133" s="326"/>
      <c r="P133" s="326"/>
      <c r="Q133" s="326"/>
      <c r="R133" s="326"/>
      <c r="S133" s="326"/>
      <c r="T133" s="326"/>
      <c r="U133" s="326"/>
      <c r="V133" s="326"/>
      <c r="W133" s="326"/>
      <c r="X133" s="326"/>
    </row>
    <row r="134" spans="2:24" ht="60" customHeight="1">
      <c r="B134" s="569" t="s">
        <v>434</v>
      </c>
      <c r="C134" s="569"/>
      <c r="D134" s="569"/>
      <c r="E134" s="570"/>
      <c r="F134" s="437"/>
      <c r="G134" s="437"/>
      <c r="H134" s="437"/>
      <c r="I134" s="437"/>
      <c r="J134" s="437"/>
      <c r="K134" s="437"/>
      <c r="L134" s="437"/>
      <c r="M134" s="437"/>
      <c r="N134" s="438"/>
      <c r="O134" s="326"/>
      <c r="P134" s="326"/>
      <c r="Q134" s="326"/>
      <c r="R134" s="326"/>
      <c r="S134" s="326"/>
      <c r="T134" s="326"/>
      <c r="U134" s="326"/>
      <c r="V134" s="326"/>
      <c r="W134" s="326"/>
      <c r="X134" s="326"/>
    </row>
    <row r="135" spans="2:24" ht="45" customHeight="1">
      <c r="B135" s="400">
        <v>1</v>
      </c>
      <c r="C135" s="346" t="s">
        <v>155</v>
      </c>
      <c r="D135" s="347" t="s">
        <v>353</v>
      </c>
      <c r="E135" s="350" t="s">
        <v>309</v>
      </c>
      <c r="F135" s="350" t="s">
        <v>291</v>
      </c>
      <c r="G135" s="347" t="s">
        <v>310</v>
      </c>
      <c r="H135" s="351">
        <v>42296</v>
      </c>
      <c r="I135" s="350" t="s">
        <v>151</v>
      </c>
      <c r="J135" s="357" t="s">
        <v>417</v>
      </c>
      <c r="K135" s="351">
        <v>42315</v>
      </c>
      <c r="L135" s="350" t="s">
        <v>151</v>
      </c>
      <c r="M135" s="571" t="s">
        <v>417</v>
      </c>
      <c r="N135" s="572"/>
      <c r="O135" s="326"/>
      <c r="P135" s="326"/>
      <c r="Q135" s="326"/>
      <c r="R135" s="326"/>
      <c r="S135" s="326"/>
      <c r="T135" s="326"/>
      <c r="U135" s="326"/>
      <c r="V135" s="326"/>
      <c r="W135" s="326"/>
      <c r="X135" s="326"/>
    </row>
    <row r="136" spans="2:24" ht="45" customHeight="1">
      <c r="B136" s="400">
        <f t="shared" ref="B136:B139" si="19">B135+1</f>
        <v>2</v>
      </c>
      <c r="C136" s="346" t="s">
        <v>155</v>
      </c>
      <c r="D136" s="401" t="s">
        <v>324</v>
      </c>
      <c r="E136" s="350" t="s">
        <v>309</v>
      </c>
      <c r="F136" s="350" t="s">
        <v>291</v>
      </c>
      <c r="G136" s="347" t="s">
        <v>310</v>
      </c>
      <c r="H136" s="351">
        <v>42296</v>
      </c>
      <c r="I136" s="350" t="s">
        <v>151</v>
      </c>
      <c r="J136" s="357" t="s">
        <v>417</v>
      </c>
      <c r="K136" s="351">
        <v>42315</v>
      </c>
      <c r="L136" s="350" t="s">
        <v>151</v>
      </c>
      <c r="M136" s="571" t="s">
        <v>417</v>
      </c>
      <c r="N136" s="572"/>
      <c r="O136" s="326"/>
      <c r="P136" s="326"/>
      <c r="Q136" s="326"/>
      <c r="R136" s="326"/>
      <c r="S136" s="326"/>
      <c r="T136" s="326"/>
      <c r="U136" s="326"/>
      <c r="V136" s="326"/>
      <c r="W136" s="326"/>
      <c r="X136" s="326"/>
    </row>
    <row r="137" spans="2:24" ht="45" customHeight="1">
      <c r="B137" s="400">
        <f t="shared" si="19"/>
        <v>3</v>
      </c>
      <c r="C137" s="346" t="s">
        <v>155</v>
      </c>
      <c r="D137" s="347" t="s">
        <v>381</v>
      </c>
      <c r="E137" s="350" t="s">
        <v>309</v>
      </c>
      <c r="F137" s="350" t="s">
        <v>291</v>
      </c>
      <c r="G137" s="347" t="s">
        <v>310</v>
      </c>
      <c r="H137" s="351">
        <v>42296</v>
      </c>
      <c r="I137" s="350" t="s">
        <v>151</v>
      </c>
      <c r="J137" s="357" t="s">
        <v>417</v>
      </c>
      <c r="K137" s="351">
        <v>42315</v>
      </c>
      <c r="L137" s="350" t="s">
        <v>151</v>
      </c>
      <c r="M137" s="571" t="s">
        <v>417</v>
      </c>
      <c r="N137" s="572"/>
      <c r="O137" s="326"/>
      <c r="P137" s="326"/>
      <c r="Q137" s="326"/>
      <c r="R137" s="326"/>
      <c r="S137" s="326"/>
      <c r="T137" s="326"/>
      <c r="U137" s="326"/>
      <c r="V137" s="326"/>
      <c r="W137" s="326"/>
      <c r="X137" s="326"/>
    </row>
    <row r="138" spans="2:24" ht="45" customHeight="1">
      <c r="B138" s="400">
        <f t="shared" si="19"/>
        <v>4</v>
      </c>
      <c r="C138" s="346" t="s">
        <v>155</v>
      </c>
      <c r="D138" s="347" t="s">
        <v>382</v>
      </c>
      <c r="E138" s="350" t="s">
        <v>309</v>
      </c>
      <c r="F138" s="350" t="s">
        <v>291</v>
      </c>
      <c r="G138" s="347" t="s">
        <v>310</v>
      </c>
      <c r="H138" s="351">
        <v>42296</v>
      </c>
      <c r="I138" s="350" t="s">
        <v>151</v>
      </c>
      <c r="J138" s="357" t="s">
        <v>417</v>
      </c>
      <c r="K138" s="351">
        <v>42315</v>
      </c>
      <c r="L138" s="350" t="s">
        <v>151</v>
      </c>
      <c r="M138" s="587" t="s">
        <v>462</v>
      </c>
      <c r="N138" s="588"/>
      <c r="O138" s="326"/>
      <c r="P138" s="326"/>
      <c r="Q138" s="326"/>
      <c r="R138" s="326"/>
      <c r="S138" s="326"/>
      <c r="T138" s="326"/>
      <c r="U138" s="326"/>
      <c r="V138" s="326"/>
      <c r="W138" s="326"/>
      <c r="X138" s="326"/>
    </row>
    <row r="139" spans="2:24" ht="45" customHeight="1">
      <c r="B139" s="400">
        <f t="shared" si="19"/>
        <v>5</v>
      </c>
      <c r="C139" s="346" t="s">
        <v>155</v>
      </c>
      <c r="D139" s="347" t="s">
        <v>383</v>
      </c>
      <c r="E139" s="350" t="s">
        <v>309</v>
      </c>
      <c r="F139" s="350" t="s">
        <v>291</v>
      </c>
      <c r="G139" s="347" t="s">
        <v>310</v>
      </c>
      <c r="H139" s="351">
        <v>42296</v>
      </c>
      <c r="I139" s="350" t="s">
        <v>151</v>
      </c>
      <c r="J139" s="403" t="s">
        <v>384</v>
      </c>
      <c r="K139" s="351">
        <v>42315</v>
      </c>
      <c r="L139" s="350" t="s">
        <v>151</v>
      </c>
      <c r="M139" s="571" t="s">
        <v>417</v>
      </c>
      <c r="N139" s="572"/>
      <c r="O139" s="326"/>
      <c r="P139" s="326"/>
      <c r="Q139" s="326"/>
      <c r="R139" s="326"/>
      <c r="S139" s="326"/>
      <c r="T139" s="326"/>
      <c r="U139" s="326"/>
      <c r="V139" s="326"/>
      <c r="W139" s="326"/>
      <c r="X139" s="326"/>
    </row>
    <row r="140" spans="2:24" ht="60" customHeight="1">
      <c r="B140" s="569" t="s">
        <v>298</v>
      </c>
      <c r="C140" s="569"/>
      <c r="D140" s="569"/>
      <c r="E140" s="570"/>
      <c r="F140" s="429"/>
      <c r="G140" s="429"/>
      <c r="H140" s="429"/>
      <c r="I140" s="429"/>
      <c r="J140" s="429"/>
      <c r="K140" s="429"/>
      <c r="L140" s="429"/>
      <c r="M140" s="429"/>
      <c r="N140" s="430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</row>
    <row r="141" spans="2:24" ht="45" customHeight="1">
      <c r="B141" s="400">
        <v>1</v>
      </c>
      <c r="C141" s="346" t="s">
        <v>155</v>
      </c>
      <c r="D141" s="347" t="s">
        <v>353</v>
      </c>
      <c r="E141" s="350" t="s">
        <v>309</v>
      </c>
      <c r="F141" s="350" t="s">
        <v>291</v>
      </c>
      <c r="G141" s="347" t="s">
        <v>310</v>
      </c>
      <c r="H141" s="351">
        <v>42296</v>
      </c>
      <c r="I141" s="350" t="s">
        <v>151</v>
      </c>
      <c r="J141" s="357" t="s">
        <v>417</v>
      </c>
      <c r="K141" s="351">
        <v>42315</v>
      </c>
      <c r="L141" s="350" t="s">
        <v>151</v>
      </c>
      <c r="M141" s="571" t="s">
        <v>417</v>
      </c>
      <c r="N141" s="572"/>
      <c r="O141" s="326"/>
      <c r="P141" s="326"/>
      <c r="Q141" s="326"/>
      <c r="R141" s="326"/>
      <c r="S141" s="326"/>
      <c r="T141" s="326"/>
      <c r="U141" s="326"/>
      <c r="V141" s="326"/>
      <c r="W141" s="326"/>
      <c r="X141" s="326"/>
    </row>
    <row r="142" spans="2:24" ht="45" customHeight="1">
      <c r="B142" s="400">
        <f t="shared" ref="B142:B146" si="20">B141+1</f>
        <v>2</v>
      </c>
      <c r="C142" s="346" t="s">
        <v>155</v>
      </c>
      <c r="D142" s="401" t="s">
        <v>324</v>
      </c>
      <c r="E142" s="350" t="s">
        <v>309</v>
      </c>
      <c r="F142" s="350" t="s">
        <v>291</v>
      </c>
      <c r="G142" s="347" t="s">
        <v>310</v>
      </c>
      <c r="H142" s="351">
        <v>42296</v>
      </c>
      <c r="I142" s="350" t="s">
        <v>151</v>
      </c>
      <c r="J142" s="357" t="s">
        <v>417</v>
      </c>
      <c r="K142" s="351">
        <v>42315</v>
      </c>
      <c r="L142" s="350" t="s">
        <v>151</v>
      </c>
      <c r="M142" s="571" t="s">
        <v>417</v>
      </c>
      <c r="N142" s="572"/>
      <c r="O142" s="326"/>
      <c r="P142" s="326"/>
      <c r="Q142" s="326"/>
      <c r="R142" s="326"/>
      <c r="S142" s="326"/>
      <c r="T142" s="326"/>
      <c r="U142" s="326"/>
      <c r="V142" s="326"/>
      <c r="W142" s="326"/>
      <c r="X142" s="326"/>
    </row>
    <row r="143" spans="2:24" ht="45" customHeight="1">
      <c r="B143" s="400">
        <f t="shared" si="20"/>
        <v>3</v>
      </c>
      <c r="C143" s="346" t="s">
        <v>155</v>
      </c>
      <c r="D143" s="347" t="s">
        <v>325</v>
      </c>
      <c r="E143" s="350" t="s">
        <v>309</v>
      </c>
      <c r="F143" s="350" t="s">
        <v>291</v>
      </c>
      <c r="G143" s="347" t="s">
        <v>310</v>
      </c>
      <c r="H143" s="351">
        <v>42296</v>
      </c>
      <c r="I143" s="350" t="s">
        <v>151</v>
      </c>
      <c r="J143" s="357" t="s">
        <v>417</v>
      </c>
      <c r="K143" s="351">
        <v>42315</v>
      </c>
      <c r="L143" s="350" t="s">
        <v>151</v>
      </c>
      <c r="M143" s="571" t="s">
        <v>417</v>
      </c>
      <c r="N143" s="572"/>
      <c r="O143" s="326"/>
      <c r="P143" s="326"/>
      <c r="Q143" s="326"/>
      <c r="R143" s="326"/>
      <c r="S143" s="326"/>
      <c r="T143" s="326"/>
      <c r="U143" s="326"/>
      <c r="V143" s="326"/>
      <c r="W143" s="326"/>
      <c r="X143" s="326"/>
    </row>
    <row r="144" spans="2:24" ht="45" customHeight="1">
      <c r="B144" s="400">
        <f t="shared" si="20"/>
        <v>4</v>
      </c>
      <c r="C144" s="346" t="s">
        <v>155</v>
      </c>
      <c r="D144" s="347" t="s">
        <v>386</v>
      </c>
      <c r="E144" s="350" t="s">
        <v>309</v>
      </c>
      <c r="F144" s="350" t="s">
        <v>291</v>
      </c>
      <c r="G144" s="347" t="s">
        <v>310</v>
      </c>
      <c r="H144" s="351">
        <v>42296</v>
      </c>
      <c r="I144" s="350" t="s">
        <v>151</v>
      </c>
      <c r="J144" s="357" t="s">
        <v>417</v>
      </c>
      <c r="K144" s="351">
        <v>42315</v>
      </c>
      <c r="L144" s="350" t="s">
        <v>151</v>
      </c>
      <c r="M144" s="571" t="s">
        <v>417</v>
      </c>
      <c r="N144" s="572"/>
      <c r="O144" s="326"/>
      <c r="P144" s="326"/>
      <c r="Q144" s="326"/>
      <c r="R144" s="326"/>
      <c r="S144" s="326"/>
      <c r="T144" s="326"/>
      <c r="U144" s="326"/>
      <c r="V144" s="326"/>
      <c r="W144" s="326"/>
      <c r="X144" s="326"/>
    </row>
    <row r="145" spans="2:24" ht="45" customHeight="1">
      <c r="B145" s="400">
        <f t="shared" si="20"/>
        <v>5</v>
      </c>
      <c r="C145" s="346" t="s">
        <v>155</v>
      </c>
      <c r="D145" s="347" t="s">
        <v>435</v>
      </c>
      <c r="E145" s="350" t="s">
        <v>309</v>
      </c>
      <c r="F145" s="350" t="s">
        <v>291</v>
      </c>
      <c r="G145" s="347" t="s">
        <v>310</v>
      </c>
      <c r="H145" s="351">
        <v>42296</v>
      </c>
      <c r="I145" s="350" t="s">
        <v>151</v>
      </c>
      <c r="J145" s="357" t="s">
        <v>417</v>
      </c>
      <c r="K145" s="351">
        <v>42315</v>
      </c>
      <c r="L145" s="350" t="s">
        <v>151</v>
      </c>
      <c r="M145" s="571" t="s">
        <v>417</v>
      </c>
      <c r="N145" s="572"/>
      <c r="O145" s="326"/>
      <c r="P145" s="326"/>
      <c r="Q145" s="326"/>
      <c r="R145" s="326"/>
      <c r="S145" s="326"/>
      <c r="T145" s="326"/>
      <c r="U145" s="326"/>
      <c r="V145" s="326"/>
      <c r="W145" s="326"/>
      <c r="X145" s="326"/>
    </row>
    <row r="146" spans="2:24" ht="45" customHeight="1">
      <c r="B146" s="400">
        <f t="shared" si="20"/>
        <v>6</v>
      </c>
      <c r="C146" s="346" t="s">
        <v>155</v>
      </c>
      <c r="D146" s="347" t="s">
        <v>387</v>
      </c>
      <c r="E146" s="350" t="s">
        <v>309</v>
      </c>
      <c r="F146" s="350" t="s">
        <v>291</v>
      </c>
      <c r="G146" s="347" t="s">
        <v>310</v>
      </c>
      <c r="H146" s="351">
        <v>42296</v>
      </c>
      <c r="I146" s="350" t="s">
        <v>151</v>
      </c>
      <c r="J146" s="357" t="s">
        <v>417</v>
      </c>
      <c r="K146" s="351">
        <v>42315</v>
      </c>
      <c r="L146" s="350" t="s">
        <v>151</v>
      </c>
      <c r="M146" s="571" t="s">
        <v>417</v>
      </c>
      <c r="N146" s="572"/>
      <c r="O146" s="326"/>
      <c r="P146" s="326"/>
      <c r="Q146" s="326"/>
      <c r="R146" s="326"/>
      <c r="S146" s="326"/>
      <c r="T146" s="326"/>
      <c r="U146" s="326"/>
      <c r="V146" s="326"/>
      <c r="W146" s="326"/>
      <c r="X146" s="326"/>
    </row>
    <row r="147" spans="2:24" ht="60" customHeight="1">
      <c r="B147" s="569" t="s">
        <v>461</v>
      </c>
      <c r="C147" s="569"/>
      <c r="D147" s="569"/>
      <c r="E147" s="570"/>
      <c r="F147" s="437"/>
      <c r="G147" s="437"/>
      <c r="H147" s="437"/>
      <c r="I147" s="437"/>
      <c r="J147" s="437"/>
      <c r="K147" s="437"/>
      <c r="L147" s="437"/>
      <c r="M147" s="437"/>
      <c r="N147" s="438"/>
      <c r="O147" s="326"/>
      <c r="P147" s="326"/>
      <c r="Q147" s="326"/>
      <c r="R147" s="326"/>
      <c r="S147" s="326"/>
      <c r="T147" s="326"/>
      <c r="U147" s="326"/>
      <c r="V147" s="326"/>
      <c r="W147" s="326"/>
      <c r="X147" s="326"/>
    </row>
    <row r="148" spans="2:24" ht="45" customHeight="1">
      <c r="B148" s="400">
        <v>1</v>
      </c>
      <c r="C148" s="346" t="s">
        <v>155</v>
      </c>
      <c r="D148" s="347" t="s">
        <v>353</v>
      </c>
      <c r="E148" s="350" t="s">
        <v>309</v>
      </c>
      <c r="F148" s="350" t="s">
        <v>291</v>
      </c>
      <c r="G148" s="347" t="s">
        <v>310</v>
      </c>
      <c r="H148" s="350" t="s">
        <v>309</v>
      </c>
      <c r="I148" s="350" t="s">
        <v>291</v>
      </c>
      <c r="J148" s="347" t="s">
        <v>310</v>
      </c>
      <c r="K148" s="351">
        <v>42324</v>
      </c>
      <c r="L148" s="350" t="s">
        <v>151</v>
      </c>
      <c r="M148" s="571" t="s">
        <v>417</v>
      </c>
      <c r="N148" s="572"/>
      <c r="O148" s="326"/>
      <c r="P148" s="326"/>
      <c r="Q148" s="326"/>
      <c r="R148" s="326"/>
      <c r="S148" s="326"/>
      <c r="T148" s="326"/>
      <c r="U148" s="326"/>
      <c r="V148" s="326"/>
      <c r="W148" s="326"/>
      <c r="X148" s="326"/>
    </row>
    <row r="149" spans="2:24" ht="45" customHeight="1">
      <c r="B149" s="400">
        <f t="shared" ref="B149:B152" si="21">B148+1</f>
        <v>2</v>
      </c>
      <c r="C149" s="346" t="s">
        <v>155</v>
      </c>
      <c r="D149" s="401" t="s">
        <v>324</v>
      </c>
      <c r="E149" s="350" t="s">
        <v>309</v>
      </c>
      <c r="F149" s="350" t="s">
        <v>291</v>
      </c>
      <c r="G149" s="347" t="s">
        <v>310</v>
      </c>
      <c r="H149" s="350" t="s">
        <v>309</v>
      </c>
      <c r="I149" s="350" t="s">
        <v>291</v>
      </c>
      <c r="J149" s="347" t="s">
        <v>310</v>
      </c>
      <c r="K149" s="351">
        <v>42324</v>
      </c>
      <c r="L149" s="350" t="s">
        <v>151</v>
      </c>
      <c r="M149" s="571" t="s">
        <v>417</v>
      </c>
      <c r="N149" s="572"/>
      <c r="O149" s="326"/>
      <c r="P149" s="326"/>
      <c r="Q149" s="326"/>
      <c r="R149" s="326"/>
      <c r="S149" s="326"/>
      <c r="T149" s="326"/>
      <c r="U149" s="326"/>
      <c r="V149" s="326"/>
      <c r="W149" s="326"/>
      <c r="X149" s="326"/>
    </row>
    <row r="150" spans="2:24" ht="45" customHeight="1">
      <c r="B150" s="400">
        <f t="shared" si="21"/>
        <v>3</v>
      </c>
      <c r="C150" s="346" t="s">
        <v>155</v>
      </c>
      <c r="D150" s="347" t="s">
        <v>463</v>
      </c>
      <c r="E150" s="350" t="s">
        <v>309</v>
      </c>
      <c r="F150" s="350" t="s">
        <v>291</v>
      </c>
      <c r="G150" s="347" t="s">
        <v>310</v>
      </c>
      <c r="H150" s="350" t="s">
        <v>309</v>
      </c>
      <c r="I150" s="350" t="s">
        <v>291</v>
      </c>
      <c r="J150" s="347" t="s">
        <v>310</v>
      </c>
      <c r="K150" s="351">
        <v>42324</v>
      </c>
      <c r="L150" s="350" t="s">
        <v>151</v>
      </c>
      <c r="M150" s="571" t="s">
        <v>417</v>
      </c>
      <c r="N150" s="572"/>
      <c r="O150" s="326"/>
      <c r="P150" s="326"/>
      <c r="Q150" s="326"/>
      <c r="R150" s="326"/>
      <c r="S150" s="326"/>
      <c r="T150" s="326"/>
      <c r="U150" s="326"/>
      <c r="V150" s="326"/>
      <c r="W150" s="326"/>
      <c r="X150" s="326"/>
    </row>
    <row r="151" spans="2:24" ht="45" customHeight="1">
      <c r="B151" s="400">
        <f t="shared" si="21"/>
        <v>4</v>
      </c>
      <c r="C151" s="346" t="s">
        <v>155</v>
      </c>
      <c r="D151" s="347" t="s">
        <v>464</v>
      </c>
      <c r="E151" s="350" t="s">
        <v>309</v>
      </c>
      <c r="F151" s="350" t="s">
        <v>291</v>
      </c>
      <c r="G151" s="347" t="s">
        <v>310</v>
      </c>
      <c r="H151" s="350" t="s">
        <v>309</v>
      </c>
      <c r="I151" s="350" t="s">
        <v>291</v>
      </c>
      <c r="J151" s="347" t="s">
        <v>310</v>
      </c>
      <c r="K151" s="351">
        <v>42324</v>
      </c>
      <c r="L151" s="350" t="s">
        <v>151</v>
      </c>
      <c r="M151" s="571" t="s">
        <v>417</v>
      </c>
      <c r="N151" s="572"/>
      <c r="O151" s="326"/>
      <c r="P151" s="326"/>
      <c r="Q151" s="326"/>
      <c r="R151" s="326"/>
      <c r="S151" s="326"/>
      <c r="T151" s="326"/>
      <c r="U151" s="326"/>
      <c r="V151" s="326"/>
      <c r="W151" s="326"/>
      <c r="X151" s="326"/>
    </row>
    <row r="152" spans="2:24" ht="45" customHeight="1">
      <c r="B152" s="400">
        <f t="shared" si="21"/>
        <v>5</v>
      </c>
      <c r="C152" s="346" t="s">
        <v>155</v>
      </c>
      <c r="D152" s="347" t="s">
        <v>465</v>
      </c>
      <c r="E152" s="350" t="s">
        <v>309</v>
      </c>
      <c r="F152" s="350" t="s">
        <v>291</v>
      </c>
      <c r="G152" s="347" t="s">
        <v>310</v>
      </c>
      <c r="H152" s="350" t="s">
        <v>309</v>
      </c>
      <c r="I152" s="350" t="s">
        <v>291</v>
      </c>
      <c r="J152" s="347" t="s">
        <v>310</v>
      </c>
      <c r="K152" s="351">
        <v>42324</v>
      </c>
      <c r="L152" s="350" t="s">
        <v>151</v>
      </c>
      <c r="M152" s="571" t="s">
        <v>417</v>
      </c>
      <c r="N152" s="572"/>
      <c r="O152" s="326"/>
      <c r="P152" s="326"/>
      <c r="Q152" s="326"/>
      <c r="R152" s="326"/>
      <c r="S152" s="326"/>
      <c r="T152" s="326"/>
      <c r="U152" s="326"/>
      <c r="V152" s="326"/>
      <c r="W152" s="326"/>
      <c r="X152" s="326"/>
    </row>
    <row r="153" spans="2:24" ht="60" customHeight="1">
      <c r="B153" s="569" t="s">
        <v>306</v>
      </c>
      <c r="C153" s="569"/>
      <c r="D153" s="569"/>
      <c r="E153" s="570"/>
      <c r="F153" s="429"/>
      <c r="G153" s="429"/>
      <c r="H153" s="429"/>
      <c r="I153" s="429"/>
      <c r="J153" s="429"/>
      <c r="K153" s="429"/>
      <c r="L153" s="429"/>
      <c r="M153" s="429"/>
      <c r="N153" s="430"/>
      <c r="O153" s="326"/>
      <c r="P153" s="326"/>
      <c r="Q153" s="326"/>
      <c r="R153" s="326"/>
      <c r="S153" s="326"/>
      <c r="T153" s="326"/>
      <c r="U153" s="326"/>
      <c r="V153" s="326"/>
      <c r="W153" s="326"/>
      <c r="X153" s="326"/>
    </row>
    <row r="154" spans="2:24" ht="45" customHeight="1">
      <c r="B154" s="400">
        <v>1</v>
      </c>
      <c r="C154" s="346" t="s">
        <v>155</v>
      </c>
      <c r="D154" s="347" t="s">
        <v>353</v>
      </c>
      <c r="E154" s="350" t="s">
        <v>309</v>
      </c>
      <c r="F154" s="350" t="s">
        <v>291</v>
      </c>
      <c r="G154" s="347" t="s">
        <v>310</v>
      </c>
      <c r="H154" s="351">
        <v>42296</v>
      </c>
      <c r="I154" s="350" t="s">
        <v>151</v>
      </c>
      <c r="J154" s="357" t="s">
        <v>417</v>
      </c>
      <c r="K154" s="351">
        <v>42317</v>
      </c>
      <c r="L154" s="350" t="s">
        <v>151</v>
      </c>
      <c r="M154" s="571" t="s">
        <v>417</v>
      </c>
      <c r="N154" s="572"/>
      <c r="O154" s="326"/>
      <c r="P154" s="326"/>
      <c r="Q154" s="326"/>
      <c r="R154" s="326"/>
      <c r="S154" s="326"/>
      <c r="T154" s="326"/>
      <c r="U154" s="326"/>
      <c r="V154" s="326"/>
      <c r="W154" s="326"/>
      <c r="X154" s="326"/>
    </row>
    <row r="155" spans="2:24" ht="45" customHeight="1">
      <c r="B155" s="400">
        <f t="shared" ref="B155:B158" si="22">B154+1</f>
        <v>2</v>
      </c>
      <c r="C155" s="346" t="s">
        <v>155</v>
      </c>
      <c r="D155" s="347" t="s">
        <v>324</v>
      </c>
      <c r="E155" s="350" t="s">
        <v>309</v>
      </c>
      <c r="F155" s="350" t="s">
        <v>291</v>
      </c>
      <c r="G155" s="347" t="s">
        <v>310</v>
      </c>
      <c r="H155" s="351">
        <v>42296</v>
      </c>
      <c r="I155" s="350" t="s">
        <v>151</v>
      </c>
      <c r="J155" s="357" t="s">
        <v>417</v>
      </c>
      <c r="K155" s="351">
        <v>42317</v>
      </c>
      <c r="L155" s="350" t="s">
        <v>151</v>
      </c>
      <c r="M155" s="571" t="s">
        <v>417</v>
      </c>
      <c r="N155" s="572"/>
      <c r="O155" s="326"/>
      <c r="P155" s="326"/>
      <c r="Q155" s="326"/>
      <c r="R155" s="326"/>
      <c r="S155" s="326"/>
      <c r="T155" s="326"/>
      <c r="U155" s="326"/>
      <c r="V155" s="326"/>
      <c r="W155" s="326"/>
      <c r="X155" s="326"/>
    </row>
    <row r="156" spans="2:24" ht="45" customHeight="1">
      <c r="B156" s="400">
        <f t="shared" si="22"/>
        <v>3</v>
      </c>
      <c r="C156" s="346" t="s">
        <v>155</v>
      </c>
      <c r="D156" s="347" t="s">
        <v>388</v>
      </c>
      <c r="E156" s="350" t="s">
        <v>309</v>
      </c>
      <c r="F156" s="350" t="s">
        <v>291</v>
      </c>
      <c r="G156" s="347" t="s">
        <v>310</v>
      </c>
      <c r="H156" s="351">
        <v>42297</v>
      </c>
      <c r="I156" s="350" t="s">
        <v>151</v>
      </c>
      <c r="J156" s="357" t="s">
        <v>417</v>
      </c>
      <c r="K156" s="351">
        <v>42317</v>
      </c>
      <c r="L156" s="350" t="s">
        <v>151</v>
      </c>
      <c r="M156" s="571" t="s">
        <v>417</v>
      </c>
      <c r="N156" s="572"/>
      <c r="O156" s="326"/>
      <c r="P156" s="326"/>
      <c r="Q156" s="326"/>
      <c r="R156" s="326"/>
      <c r="S156" s="326"/>
      <c r="T156" s="326"/>
      <c r="U156" s="326"/>
      <c r="V156" s="326"/>
      <c r="W156" s="326"/>
      <c r="X156" s="326"/>
    </row>
    <row r="157" spans="2:24" ht="45" customHeight="1">
      <c r="B157" s="400">
        <f t="shared" si="22"/>
        <v>4</v>
      </c>
      <c r="C157" s="346" t="s">
        <v>155</v>
      </c>
      <c r="D157" s="347" t="s">
        <v>436</v>
      </c>
      <c r="E157" s="350" t="s">
        <v>309</v>
      </c>
      <c r="F157" s="350" t="s">
        <v>291</v>
      </c>
      <c r="G157" s="347" t="s">
        <v>310</v>
      </c>
      <c r="H157" s="351">
        <v>42297</v>
      </c>
      <c r="I157" s="350" t="s">
        <v>151</v>
      </c>
      <c r="J157" s="357" t="s">
        <v>417</v>
      </c>
      <c r="K157" s="351">
        <v>42317</v>
      </c>
      <c r="L157" s="350" t="s">
        <v>151</v>
      </c>
      <c r="M157" s="571" t="s">
        <v>417</v>
      </c>
      <c r="N157" s="572"/>
      <c r="O157" s="326"/>
      <c r="P157" s="326"/>
      <c r="Q157" s="326"/>
      <c r="R157" s="326"/>
      <c r="S157" s="326"/>
      <c r="T157" s="326"/>
      <c r="U157" s="326"/>
      <c r="V157" s="326"/>
      <c r="W157" s="326"/>
      <c r="X157" s="326"/>
    </row>
    <row r="158" spans="2:24" ht="45" customHeight="1">
      <c r="B158" s="400">
        <f t="shared" si="22"/>
        <v>5</v>
      </c>
      <c r="C158" s="346" t="s">
        <v>155</v>
      </c>
      <c r="D158" s="347" t="s">
        <v>389</v>
      </c>
      <c r="E158" s="350" t="s">
        <v>309</v>
      </c>
      <c r="F158" s="350" t="s">
        <v>291</v>
      </c>
      <c r="G158" s="347" t="s">
        <v>310</v>
      </c>
      <c r="H158" s="351">
        <v>42297</v>
      </c>
      <c r="I158" s="350" t="s">
        <v>151</v>
      </c>
      <c r="J158" s="357" t="s">
        <v>417</v>
      </c>
      <c r="K158" s="351">
        <v>42317</v>
      </c>
      <c r="L158" s="350" t="s">
        <v>151</v>
      </c>
      <c r="M158" s="571" t="s">
        <v>417</v>
      </c>
      <c r="N158" s="572"/>
      <c r="O158" s="326"/>
      <c r="P158" s="326"/>
      <c r="Q158" s="326"/>
      <c r="R158" s="326"/>
      <c r="S158" s="326"/>
      <c r="T158" s="326"/>
      <c r="U158" s="326"/>
      <c r="V158" s="326"/>
      <c r="W158" s="326"/>
      <c r="X158" s="326"/>
    </row>
    <row r="159" spans="2:24" ht="60" customHeight="1">
      <c r="B159" s="569" t="s">
        <v>307</v>
      </c>
      <c r="C159" s="569"/>
      <c r="D159" s="569"/>
      <c r="E159" s="570"/>
      <c r="F159" s="429"/>
      <c r="G159" s="429"/>
      <c r="H159" s="429"/>
      <c r="I159" s="429"/>
      <c r="J159" s="429"/>
      <c r="K159" s="429"/>
      <c r="L159" s="429"/>
      <c r="M159" s="429"/>
      <c r="N159" s="430"/>
      <c r="O159" s="326"/>
      <c r="P159" s="326"/>
      <c r="Q159" s="326"/>
      <c r="R159" s="326"/>
      <c r="S159" s="326"/>
      <c r="T159" s="326"/>
      <c r="U159" s="326"/>
      <c r="V159" s="326"/>
      <c r="W159" s="326"/>
      <c r="X159" s="326"/>
    </row>
    <row r="160" spans="2:24" ht="45" customHeight="1">
      <c r="B160" s="400">
        <v>1</v>
      </c>
      <c r="C160" s="346" t="s">
        <v>155</v>
      </c>
      <c r="D160" s="347" t="s">
        <v>353</v>
      </c>
      <c r="E160" s="350" t="s">
        <v>309</v>
      </c>
      <c r="F160" s="350" t="s">
        <v>291</v>
      </c>
      <c r="G160" s="347" t="s">
        <v>310</v>
      </c>
      <c r="H160" s="351">
        <v>42297</v>
      </c>
      <c r="I160" s="350" t="s">
        <v>291</v>
      </c>
      <c r="J160" s="347" t="s">
        <v>310</v>
      </c>
      <c r="K160" s="351">
        <v>42324</v>
      </c>
      <c r="L160" s="350" t="s">
        <v>151</v>
      </c>
      <c r="M160" s="571" t="s">
        <v>417</v>
      </c>
      <c r="N160" s="572"/>
      <c r="O160" s="326"/>
      <c r="P160" s="326"/>
      <c r="Q160" s="326"/>
      <c r="R160" s="326"/>
      <c r="S160" s="326"/>
      <c r="T160" s="326"/>
      <c r="U160" s="326"/>
      <c r="V160" s="326"/>
      <c r="W160" s="326"/>
      <c r="X160" s="326"/>
    </row>
    <row r="161" spans="2:24" ht="45" customHeight="1">
      <c r="B161" s="400">
        <f t="shared" ref="B161:B164" si="23">B160+1</f>
        <v>2</v>
      </c>
      <c r="C161" s="346" t="s">
        <v>155</v>
      </c>
      <c r="D161" s="347" t="s">
        <v>324</v>
      </c>
      <c r="E161" s="350" t="s">
        <v>309</v>
      </c>
      <c r="F161" s="350" t="s">
        <v>291</v>
      </c>
      <c r="G161" s="347" t="s">
        <v>310</v>
      </c>
      <c r="H161" s="351">
        <v>42297</v>
      </c>
      <c r="I161" s="350" t="s">
        <v>291</v>
      </c>
      <c r="J161" s="347" t="s">
        <v>310</v>
      </c>
      <c r="K161" s="351">
        <v>42324</v>
      </c>
      <c r="L161" s="350" t="s">
        <v>151</v>
      </c>
      <c r="M161" s="571" t="s">
        <v>417</v>
      </c>
      <c r="N161" s="572"/>
      <c r="O161" s="326"/>
      <c r="P161" s="326"/>
      <c r="Q161" s="326"/>
      <c r="R161" s="326"/>
      <c r="S161" s="326"/>
      <c r="T161" s="326"/>
      <c r="U161" s="326"/>
      <c r="V161" s="326"/>
      <c r="W161" s="326"/>
      <c r="X161" s="326"/>
    </row>
    <row r="162" spans="2:24" ht="45" customHeight="1">
      <c r="B162" s="400">
        <f t="shared" si="23"/>
        <v>3</v>
      </c>
      <c r="C162" s="346" t="s">
        <v>155</v>
      </c>
      <c r="D162" s="347" t="s">
        <v>388</v>
      </c>
      <c r="E162" s="350" t="s">
        <v>309</v>
      </c>
      <c r="F162" s="350" t="s">
        <v>291</v>
      </c>
      <c r="G162" s="347" t="s">
        <v>310</v>
      </c>
      <c r="H162" s="351">
        <v>42297</v>
      </c>
      <c r="I162" s="350" t="s">
        <v>291</v>
      </c>
      <c r="J162" s="347" t="s">
        <v>310</v>
      </c>
      <c r="K162" s="351">
        <v>42324</v>
      </c>
      <c r="L162" s="350" t="s">
        <v>151</v>
      </c>
      <c r="M162" s="571" t="s">
        <v>417</v>
      </c>
      <c r="N162" s="572"/>
      <c r="O162" s="326"/>
      <c r="P162" s="326"/>
      <c r="Q162" s="326"/>
      <c r="R162" s="326"/>
      <c r="S162" s="326"/>
      <c r="T162" s="326"/>
      <c r="U162" s="326"/>
      <c r="V162" s="326"/>
      <c r="W162" s="326"/>
      <c r="X162" s="326"/>
    </row>
    <row r="163" spans="2:24" ht="45" customHeight="1">
      <c r="B163" s="400">
        <f t="shared" si="23"/>
        <v>4</v>
      </c>
      <c r="C163" s="346" t="s">
        <v>155</v>
      </c>
      <c r="D163" s="347" t="s">
        <v>437</v>
      </c>
      <c r="E163" s="350" t="s">
        <v>309</v>
      </c>
      <c r="F163" s="350" t="s">
        <v>291</v>
      </c>
      <c r="G163" s="347" t="s">
        <v>310</v>
      </c>
      <c r="H163" s="351">
        <v>42297</v>
      </c>
      <c r="I163" s="350" t="s">
        <v>291</v>
      </c>
      <c r="J163" s="347" t="s">
        <v>310</v>
      </c>
      <c r="K163" s="351">
        <v>42324</v>
      </c>
      <c r="L163" s="350" t="s">
        <v>151</v>
      </c>
      <c r="M163" s="571" t="s">
        <v>417</v>
      </c>
      <c r="N163" s="572"/>
      <c r="O163" s="326"/>
      <c r="P163" s="326"/>
      <c r="Q163" s="326"/>
      <c r="R163" s="326"/>
      <c r="S163" s="326"/>
      <c r="T163" s="326"/>
      <c r="U163" s="326"/>
      <c r="V163" s="326"/>
      <c r="W163" s="326"/>
      <c r="X163" s="326"/>
    </row>
    <row r="164" spans="2:24" ht="45" customHeight="1">
      <c r="B164" s="400">
        <f t="shared" si="23"/>
        <v>5</v>
      </c>
      <c r="C164" s="346" t="s">
        <v>155</v>
      </c>
      <c r="D164" s="347" t="s">
        <v>389</v>
      </c>
      <c r="E164" s="350" t="s">
        <v>309</v>
      </c>
      <c r="F164" s="350" t="s">
        <v>291</v>
      </c>
      <c r="G164" s="347" t="s">
        <v>310</v>
      </c>
      <c r="H164" s="351">
        <v>42297</v>
      </c>
      <c r="I164" s="350" t="s">
        <v>291</v>
      </c>
      <c r="J164" s="347" t="s">
        <v>310</v>
      </c>
      <c r="K164" s="351">
        <v>42324</v>
      </c>
      <c r="L164" s="350" t="s">
        <v>151</v>
      </c>
      <c r="M164" s="571" t="s">
        <v>417</v>
      </c>
      <c r="N164" s="572"/>
      <c r="O164" s="326"/>
      <c r="P164" s="326"/>
      <c r="Q164" s="326"/>
      <c r="R164" s="326"/>
      <c r="S164" s="326"/>
      <c r="T164" s="326"/>
      <c r="U164" s="326"/>
      <c r="V164" s="326"/>
      <c r="W164" s="326"/>
      <c r="X164" s="326"/>
    </row>
    <row r="165" spans="2:24" ht="60" customHeight="1">
      <c r="B165" s="569" t="s">
        <v>438</v>
      </c>
      <c r="C165" s="569"/>
      <c r="D165" s="569"/>
      <c r="E165" s="570"/>
      <c r="F165" s="429"/>
      <c r="G165" s="429"/>
      <c r="H165" s="429"/>
      <c r="I165" s="429"/>
      <c r="J165" s="429"/>
      <c r="K165" s="429"/>
      <c r="L165" s="429"/>
      <c r="M165" s="429"/>
      <c r="N165" s="430"/>
      <c r="O165" s="326"/>
      <c r="P165" s="326"/>
      <c r="Q165" s="326"/>
      <c r="R165" s="326"/>
      <c r="S165" s="326"/>
      <c r="T165" s="326"/>
      <c r="U165" s="326"/>
      <c r="V165" s="326"/>
      <c r="W165" s="326"/>
      <c r="X165" s="326"/>
    </row>
    <row r="166" spans="2:24" ht="45" customHeight="1">
      <c r="B166" s="400">
        <v>1</v>
      </c>
      <c r="C166" s="346" t="s">
        <v>155</v>
      </c>
      <c r="D166" s="347" t="s">
        <v>353</v>
      </c>
      <c r="E166" s="350" t="s">
        <v>309</v>
      </c>
      <c r="F166" s="350" t="s">
        <v>291</v>
      </c>
      <c r="G166" s="347" t="s">
        <v>310</v>
      </c>
      <c r="H166" s="351">
        <v>42297</v>
      </c>
      <c r="I166" s="350" t="s">
        <v>151</v>
      </c>
      <c r="J166" s="357" t="s">
        <v>417</v>
      </c>
      <c r="K166" s="351">
        <v>42317</v>
      </c>
      <c r="L166" s="350" t="s">
        <v>151</v>
      </c>
      <c r="M166" s="571" t="s">
        <v>417</v>
      </c>
      <c r="N166" s="572"/>
      <c r="O166" s="326"/>
      <c r="P166" s="326"/>
      <c r="Q166" s="326"/>
      <c r="R166" s="326"/>
      <c r="S166" s="326"/>
      <c r="T166" s="326"/>
      <c r="U166" s="326"/>
      <c r="V166" s="326"/>
      <c r="W166" s="326"/>
      <c r="X166" s="326"/>
    </row>
    <row r="167" spans="2:24" ht="45" customHeight="1">
      <c r="B167" s="400">
        <f t="shared" ref="B167:B170" si="24">B166+1</f>
        <v>2</v>
      </c>
      <c r="C167" s="346" t="s">
        <v>155</v>
      </c>
      <c r="D167" s="347" t="s">
        <v>324</v>
      </c>
      <c r="E167" s="350" t="s">
        <v>309</v>
      </c>
      <c r="F167" s="350" t="s">
        <v>291</v>
      </c>
      <c r="G167" s="347" t="s">
        <v>310</v>
      </c>
      <c r="H167" s="351">
        <v>42297</v>
      </c>
      <c r="I167" s="350" t="s">
        <v>151</v>
      </c>
      <c r="J167" s="357" t="s">
        <v>417</v>
      </c>
      <c r="K167" s="351">
        <v>42317</v>
      </c>
      <c r="L167" s="350" t="s">
        <v>151</v>
      </c>
      <c r="M167" s="571" t="s">
        <v>417</v>
      </c>
      <c r="N167" s="572"/>
      <c r="O167" s="326"/>
      <c r="P167" s="326"/>
      <c r="Q167" s="326"/>
      <c r="R167" s="326"/>
      <c r="S167" s="326"/>
      <c r="T167" s="326"/>
      <c r="U167" s="326"/>
      <c r="V167" s="326"/>
      <c r="W167" s="326"/>
      <c r="X167" s="326"/>
    </row>
    <row r="168" spans="2:24" ht="45" customHeight="1">
      <c r="B168" s="400">
        <f t="shared" si="24"/>
        <v>3</v>
      </c>
      <c r="C168" s="346" t="s">
        <v>155</v>
      </c>
      <c r="D168" s="347" t="s">
        <v>390</v>
      </c>
      <c r="E168" s="350" t="s">
        <v>309</v>
      </c>
      <c r="F168" s="350" t="s">
        <v>291</v>
      </c>
      <c r="G168" s="347" t="s">
        <v>310</v>
      </c>
      <c r="H168" s="351">
        <v>42297</v>
      </c>
      <c r="I168" s="350" t="s">
        <v>151</v>
      </c>
      <c r="J168" s="357" t="s">
        <v>417</v>
      </c>
      <c r="K168" s="351">
        <v>42317</v>
      </c>
      <c r="L168" s="350" t="s">
        <v>151</v>
      </c>
      <c r="M168" s="571" t="s">
        <v>417</v>
      </c>
      <c r="N168" s="572"/>
      <c r="O168" s="326"/>
      <c r="P168" s="326"/>
      <c r="Q168" s="326"/>
      <c r="R168" s="326"/>
      <c r="S168" s="326"/>
      <c r="T168" s="326"/>
      <c r="U168" s="326"/>
      <c r="V168" s="326"/>
      <c r="W168" s="326"/>
      <c r="X168" s="326"/>
    </row>
    <row r="169" spans="2:24" ht="45" customHeight="1">
      <c r="B169" s="400">
        <f t="shared" si="24"/>
        <v>4</v>
      </c>
      <c r="C169" s="346" t="s">
        <v>155</v>
      </c>
      <c r="D169" s="347" t="s">
        <v>391</v>
      </c>
      <c r="E169" s="350" t="s">
        <v>309</v>
      </c>
      <c r="F169" s="350" t="s">
        <v>291</v>
      </c>
      <c r="G169" s="347" t="s">
        <v>310</v>
      </c>
      <c r="H169" s="351">
        <v>42297</v>
      </c>
      <c r="I169" s="350" t="s">
        <v>151</v>
      </c>
      <c r="J169" s="357" t="s">
        <v>417</v>
      </c>
      <c r="K169" s="351">
        <v>42317</v>
      </c>
      <c r="L169" s="350" t="s">
        <v>151</v>
      </c>
      <c r="M169" s="571" t="s">
        <v>417</v>
      </c>
      <c r="N169" s="572"/>
      <c r="O169" s="326"/>
      <c r="P169" s="326"/>
      <c r="Q169" s="326"/>
      <c r="R169" s="326"/>
      <c r="S169" s="326"/>
      <c r="T169" s="326"/>
      <c r="U169" s="326"/>
      <c r="V169" s="326"/>
      <c r="W169" s="326"/>
      <c r="X169" s="326"/>
    </row>
    <row r="170" spans="2:24" ht="45" customHeight="1">
      <c r="B170" s="400">
        <f t="shared" si="24"/>
        <v>5</v>
      </c>
      <c r="C170" s="346" t="s">
        <v>155</v>
      </c>
      <c r="D170" s="347" t="s">
        <v>392</v>
      </c>
      <c r="E170" s="350" t="s">
        <v>309</v>
      </c>
      <c r="F170" s="434" t="s">
        <v>291</v>
      </c>
      <c r="G170" s="433" t="s">
        <v>310</v>
      </c>
      <c r="H170" s="435">
        <v>42297</v>
      </c>
      <c r="I170" s="434" t="s">
        <v>151</v>
      </c>
      <c r="J170" s="436" t="s">
        <v>417</v>
      </c>
      <c r="K170" s="435">
        <v>42317</v>
      </c>
      <c r="L170" s="434" t="s">
        <v>151</v>
      </c>
      <c r="M170" s="592" t="s">
        <v>417</v>
      </c>
      <c r="N170" s="593"/>
      <c r="O170" s="326"/>
      <c r="P170" s="326"/>
      <c r="Q170" s="326"/>
      <c r="R170" s="326"/>
      <c r="S170" s="326"/>
      <c r="T170" s="326"/>
      <c r="U170" s="326"/>
      <c r="V170" s="326"/>
      <c r="W170" s="326"/>
      <c r="X170" s="326"/>
    </row>
    <row r="171" spans="2:24" ht="20.100000000000001" customHeight="1">
      <c r="B171" s="573" t="s">
        <v>299</v>
      </c>
      <c r="C171" s="574"/>
      <c r="D171" s="574"/>
      <c r="E171" s="594"/>
      <c r="F171" s="441"/>
      <c r="G171" s="359"/>
      <c r="H171" s="359"/>
      <c r="I171" s="359"/>
      <c r="J171" s="359"/>
      <c r="K171" s="359"/>
      <c r="L171" s="359"/>
      <c r="M171" s="359"/>
      <c r="N171" s="440"/>
      <c r="O171" s="326"/>
      <c r="P171" s="326"/>
      <c r="Q171" s="326"/>
      <c r="R171" s="326"/>
      <c r="S171" s="326"/>
      <c r="T171" s="326"/>
      <c r="U171" s="326"/>
      <c r="V171" s="326"/>
      <c r="W171" s="326"/>
      <c r="X171" s="326"/>
    </row>
    <row r="172" spans="2:24" ht="60" customHeight="1">
      <c r="B172" s="575" t="s">
        <v>439</v>
      </c>
      <c r="C172" s="575"/>
      <c r="D172" s="575"/>
      <c r="E172" s="576"/>
      <c r="F172" s="437"/>
      <c r="G172" s="437"/>
      <c r="H172" s="437"/>
      <c r="I172" s="437"/>
      <c r="J172" s="437"/>
      <c r="K172" s="437"/>
      <c r="L172" s="437"/>
      <c r="M172" s="437"/>
      <c r="N172" s="438"/>
      <c r="O172" s="326"/>
      <c r="P172" s="326"/>
      <c r="Q172" s="326"/>
      <c r="R172" s="326"/>
      <c r="S172" s="326"/>
      <c r="T172" s="326"/>
      <c r="U172" s="326"/>
      <c r="V172" s="326"/>
      <c r="W172" s="326"/>
      <c r="X172" s="326"/>
    </row>
    <row r="173" spans="2:24" ht="45" customHeight="1">
      <c r="B173" s="400">
        <v>1</v>
      </c>
      <c r="C173" s="346" t="s">
        <v>155</v>
      </c>
      <c r="D173" s="347" t="s">
        <v>353</v>
      </c>
      <c r="E173" s="350" t="s">
        <v>309</v>
      </c>
      <c r="F173" s="350" t="s">
        <v>291</v>
      </c>
      <c r="G173" s="347" t="s">
        <v>310</v>
      </c>
      <c r="H173" s="351">
        <v>42298</v>
      </c>
      <c r="I173" s="350" t="s">
        <v>151</v>
      </c>
      <c r="J173" s="357" t="s">
        <v>417</v>
      </c>
      <c r="K173" s="351">
        <v>42318</v>
      </c>
      <c r="L173" s="350" t="s">
        <v>151</v>
      </c>
      <c r="M173" s="571" t="s">
        <v>417</v>
      </c>
      <c r="N173" s="572"/>
      <c r="O173" s="326"/>
      <c r="P173" s="326"/>
      <c r="Q173" s="326"/>
      <c r="R173" s="326"/>
      <c r="S173" s="326"/>
      <c r="T173" s="326"/>
      <c r="U173" s="326"/>
      <c r="V173" s="326"/>
      <c r="W173" s="326"/>
      <c r="X173" s="326"/>
    </row>
    <row r="174" spans="2:24" ht="45" customHeight="1">
      <c r="B174" s="400">
        <f t="shared" ref="B174:B178" si="25">B173+1</f>
        <v>2</v>
      </c>
      <c r="C174" s="346" t="s">
        <v>155</v>
      </c>
      <c r="D174" s="401" t="s">
        <v>324</v>
      </c>
      <c r="E174" s="350" t="s">
        <v>309</v>
      </c>
      <c r="F174" s="350" t="s">
        <v>291</v>
      </c>
      <c r="G174" s="347" t="s">
        <v>310</v>
      </c>
      <c r="H174" s="351">
        <v>42298</v>
      </c>
      <c r="I174" s="350" t="s">
        <v>151</v>
      </c>
      <c r="J174" s="357" t="s">
        <v>417</v>
      </c>
      <c r="K174" s="351">
        <v>42318</v>
      </c>
      <c r="L174" s="350" t="s">
        <v>151</v>
      </c>
      <c r="M174" s="571" t="s">
        <v>417</v>
      </c>
      <c r="N174" s="572"/>
      <c r="O174" s="326"/>
      <c r="P174" s="326"/>
      <c r="Q174" s="326"/>
      <c r="R174" s="326"/>
      <c r="S174" s="326"/>
      <c r="T174" s="326"/>
      <c r="U174" s="326"/>
      <c r="V174" s="326"/>
      <c r="W174" s="326"/>
      <c r="X174" s="326"/>
    </row>
    <row r="175" spans="2:24" ht="45" customHeight="1">
      <c r="B175" s="400">
        <f t="shared" si="25"/>
        <v>3</v>
      </c>
      <c r="C175" s="346" t="s">
        <v>155</v>
      </c>
      <c r="D175" s="347" t="s">
        <v>325</v>
      </c>
      <c r="E175" s="350" t="s">
        <v>309</v>
      </c>
      <c r="F175" s="350" t="s">
        <v>291</v>
      </c>
      <c r="G175" s="347" t="s">
        <v>310</v>
      </c>
      <c r="H175" s="351">
        <v>42298</v>
      </c>
      <c r="I175" s="350" t="s">
        <v>151</v>
      </c>
      <c r="J175" s="357" t="s">
        <v>417</v>
      </c>
      <c r="K175" s="351">
        <v>42318</v>
      </c>
      <c r="L175" s="350" t="s">
        <v>151</v>
      </c>
      <c r="M175" s="571" t="s">
        <v>417</v>
      </c>
      <c r="N175" s="572"/>
      <c r="O175" s="326"/>
      <c r="P175" s="326"/>
      <c r="Q175" s="326"/>
      <c r="R175" s="326"/>
      <c r="S175" s="326"/>
      <c r="T175" s="326"/>
      <c r="U175" s="326"/>
      <c r="V175" s="326"/>
      <c r="W175" s="326"/>
      <c r="X175" s="326"/>
    </row>
    <row r="176" spans="2:24" ht="45" customHeight="1">
      <c r="B176" s="400">
        <f t="shared" si="25"/>
        <v>4</v>
      </c>
      <c r="C176" s="346" t="s">
        <v>155</v>
      </c>
      <c r="D176" s="347" t="s">
        <v>386</v>
      </c>
      <c r="E176" s="350" t="s">
        <v>309</v>
      </c>
      <c r="F176" s="350" t="s">
        <v>291</v>
      </c>
      <c r="G176" s="347" t="s">
        <v>310</v>
      </c>
      <c r="H176" s="351">
        <v>42298</v>
      </c>
      <c r="I176" s="350" t="s">
        <v>151</v>
      </c>
      <c r="J176" s="357" t="s">
        <v>417</v>
      </c>
      <c r="K176" s="351">
        <v>42318</v>
      </c>
      <c r="L176" s="350" t="s">
        <v>151</v>
      </c>
      <c r="M176" s="571" t="s">
        <v>417</v>
      </c>
      <c r="N176" s="572"/>
      <c r="O176" s="326"/>
      <c r="P176" s="326"/>
      <c r="Q176" s="326"/>
      <c r="R176" s="326"/>
      <c r="S176" s="326"/>
      <c r="T176" s="326"/>
      <c r="U176" s="326"/>
      <c r="V176" s="326"/>
      <c r="W176" s="326"/>
      <c r="X176" s="326"/>
    </row>
    <row r="177" spans="2:24" ht="45" customHeight="1">
      <c r="B177" s="400">
        <f t="shared" si="25"/>
        <v>5</v>
      </c>
      <c r="C177" s="346" t="s">
        <v>155</v>
      </c>
      <c r="D177" s="347" t="s">
        <v>435</v>
      </c>
      <c r="E177" s="350" t="s">
        <v>309</v>
      </c>
      <c r="F177" s="350" t="s">
        <v>291</v>
      </c>
      <c r="G177" s="347" t="s">
        <v>310</v>
      </c>
      <c r="H177" s="351">
        <v>42298</v>
      </c>
      <c r="I177" s="350" t="s">
        <v>151</v>
      </c>
      <c r="J177" s="357" t="s">
        <v>315</v>
      </c>
      <c r="K177" s="351">
        <v>42318</v>
      </c>
      <c r="L177" s="350" t="s">
        <v>151</v>
      </c>
      <c r="M177" s="571" t="s">
        <v>417</v>
      </c>
      <c r="N177" s="572"/>
      <c r="O177" s="326"/>
      <c r="P177" s="326"/>
      <c r="Q177" s="326"/>
      <c r="R177" s="326"/>
      <c r="S177" s="326"/>
      <c r="T177" s="326"/>
      <c r="U177" s="326"/>
      <c r="V177" s="326"/>
      <c r="W177" s="326"/>
      <c r="X177" s="326"/>
    </row>
    <row r="178" spans="2:24" ht="45" customHeight="1">
      <c r="B178" s="400">
        <f t="shared" si="25"/>
        <v>6</v>
      </c>
      <c r="C178" s="346" t="s">
        <v>155</v>
      </c>
      <c r="D178" s="347" t="s">
        <v>387</v>
      </c>
      <c r="E178" s="350" t="s">
        <v>309</v>
      </c>
      <c r="F178" s="350" t="s">
        <v>291</v>
      </c>
      <c r="G178" s="347" t="s">
        <v>310</v>
      </c>
      <c r="H178" s="351">
        <v>42298</v>
      </c>
      <c r="I178" s="350" t="s">
        <v>151</v>
      </c>
      <c r="J178" s="357" t="s">
        <v>417</v>
      </c>
      <c r="K178" s="351">
        <v>42318</v>
      </c>
      <c r="L178" s="350" t="s">
        <v>151</v>
      </c>
      <c r="M178" s="571" t="s">
        <v>417</v>
      </c>
      <c r="N178" s="572"/>
      <c r="O178" s="326"/>
      <c r="P178" s="326"/>
      <c r="Q178" s="326"/>
      <c r="R178" s="326"/>
      <c r="S178" s="326"/>
      <c r="T178" s="326"/>
      <c r="U178" s="326"/>
      <c r="V178" s="326"/>
      <c r="W178" s="326"/>
      <c r="X178" s="326"/>
    </row>
    <row r="179" spans="2:24" ht="60" customHeight="1">
      <c r="B179" s="569" t="s">
        <v>300</v>
      </c>
      <c r="C179" s="569"/>
      <c r="D179" s="569"/>
      <c r="E179" s="570"/>
      <c r="F179" s="429"/>
      <c r="G179" s="429"/>
      <c r="H179" s="429"/>
      <c r="I179" s="429"/>
      <c r="J179" s="429"/>
      <c r="K179" s="429"/>
      <c r="L179" s="429"/>
      <c r="M179" s="429"/>
      <c r="N179" s="430"/>
      <c r="O179" s="326"/>
      <c r="P179" s="326"/>
      <c r="Q179" s="326"/>
      <c r="R179" s="326"/>
      <c r="S179" s="326"/>
      <c r="T179" s="326"/>
      <c r="U179" s="326"/>
      <c r="V179" s="326"/>
      <c r="W179" s="326"/>
      <c r="X179" s="326"/>
    </row>
    <row r="180" spans="2:24" ht="45" customHeight="1">
      <c r="B180" s="400">
        <v>1</v>
      </c>
      <c r="C180" s="346" t="s">
        <v>155</v>
      </c>
      <c r="D180" s="347" t="s">
        <v>353</v>
      </c>
      <c r="E180" s="350" t="s">
        <v>309</v>
      </c>
      <c r="F180" s="350" t="s">
        <v>291</v>
      </c>
      <c r="G180" s="347" t="s">
        <v>310</v>
      </c>
      <c r="H180" s="351">
        <v>42298</v>
      </c>
      <c r="I180" s="350" t="s">
        <v>151</v>
      </c>
      <c r="J180" s="357" t="s">
        <v>417</v>
      </c>
      <c r="K180" s="351">
        <v>42318</v>
      </c>
      <c r="L180" s="350" t="s">
        <v>151</v>
      </c>
      <c r="M180" s="571" t="s">
        <v>417</v>
      </c>
      <c r="N180" s="572"/>
      <c r="O180" s="326"/>
      <c r="P180" s="326"/>
      <c r="Q180" s="326"/>
      <c r="R180" s="326"/>
      <c r="S180" s="326"/>
      <c r="T180" s="326"/>
      <c r="U180" s="326"/>
      <c r="V180" s="326"/>
      <c r="W180" s="326"/>
      <c r="X180" s="326"/>
    </row>
    <row r="181" spans="2:24" ht="45" customHeight="1">
      <c r="B181" s="400">
        <f t="shared" ref="B181:B184" si="26">B180+1</f>
        <v>2</v>
      </c>
      <c r="C181" s="346" t="s">
        <v>155</v>
      </c>
      <c r="D181" s="401" t="s">
        <v>324</v>
      </c>
      <c r="E181" s="350" t="s">
        <v>309</v>
      </c>
      <c r="F181" s="350" t="s">
        <v>291</v>
      </c>
      <c r="G181" s="347" t="s">
        <v>310</v>
      </c>
      <c r="H181" s="351">
        <v>42298</v>
      </c>
      <c r="I181" s="350" t="s">
        <v>151</v>
      </c>
      <c r="J181" s="357" t="s">
        <v>417</v>
      </c>
      <c r="K181" s="351">
        <v>42318</v>
      </c>
      <c r="L181" s="350" t="s">
        <v>151</v>
      </c>
      <c r="M181" s="571" t="s">
        <v>417</v>
      </c>
      <c r="N181" s="572"/>
      <c r="O181" s="326"/>
      <c r="P181" s="326"/>
      <c r="Q181" s="326"/>
      <c r="R181" s="326"/>
      <c r="S181" s="326"/>
      <c r="T181" s="326"/>
      <c r="U181" s="326"/>
      <c r="V181" s="326"/>
      <c r="W181" s="326"/>
      <c r="X181" s="326"/>
    </row>
    <row r="182" spans="2:24" ht="45" customHeight="1">
      <c r="B182" s="400">
        <f t="shared" si="26"/>
        <v>3</v>
      </c>
      <c r="C182" s="346" t="s">
        <v>155</v>
      </c>
      <c r="D182" s="347" t="s">
        <v>393</v>
      </c>
      <c r="E182" s="350" t="s">
        <v>309</v>
      </c>
      <c r="F182" s="350" t="s">
        <v>291</v>
      </c>
      <c r="G182" s="347" t="s">
        <v>310</v>
      </c>
      <c r="H182" s="351">
        <v>42298</v>
      </c>
      <c r="I182" s="350" t="s">
        <v>151</v>
      </c>
      <c r="J182" s="357" t="s">
        <v>417</v>
      </c>
      <c r="K182" s="351">
        <v>42318</v>
      </c>
      <c r="L182" s="350" t="s">
        <v>151</v>
      </c>
      <c r="M182" s="571" t="s">
        <v>417</v>
      </c>
      <c r="N182" s="572"/>
      <c r="O182" s="326"/>
      <c r="P182" s="326"/>
      <c r="Q182" s="326"/>
      <c r="R182" s="326"/>
      <c r="S182" s="326"/>
      <c r="T182" s="326"/>
      <c r="U182" s="326"/>
      <c r="V182" s="326"/>
      <c r="W182" s="326"/>
      <c r="X182" s="326"/>
    </row>
    <row r="183" spans="2:24" ht="45" customHeight="1">
      <c r="B183" s="400">
        <f t="shared" si="26"/>
        <v>4</v>
      </c>
      <c r="C183" s="346" t="s">
        <v>155</v>
      </c>
      <c r="D183" s="347" t="s">
        <v>394</v>
      </c>
      <c r="E183" s="350" t="s">
        <v>309</v>
      </c>
      <c r="F183" s="350" t="s">
        <v>291</v>
      </c>
      <c r="G183" s="347" t="s">
        <v>310</v>
      </c>
      <c r="H183" s="351">
        <v>42298</v>
      </c>
      <c r="I183" s="350" t="s">
        <v>151</v>
      </c>
      <c r="J183" s="403" t="s">
        <v>396</v>
      </c>
      <c r="K183" s="351">
        <v>42318</v>
      </c>
      <c r="L183" s="350" t="s">
        <v>151</v>
      </c>
      <c r="M183" s="571" t="s">
        <v>417</v>
      </c>
      <c r="N183" s="572"/>
      <c r="O183" s="326"/>
      <c r="P183" s="326"/>
      <c r="Q183" s="326"/>
      <c r="R183" s="326"/>
      <c r="S183" s="326"/>
      <c r="T183" s="326"/>
      <c r="U183" s="326"/>
      <c r="V183" s="326"/>
      <c r="W183" s="326"/>
      <c r="X183" s="326"/>
    </row>
    <row r="184" spans="2:24" ht="45" customHeight="1">
      <c r="B184" s="400">
        <f t="shared" si="26"/>
        <v>5</v>
      </c>
      <c r="C184" s="346" t="s">
        <v>155</v>
      </c>
      <c r="D184" s="347" t="s">
        <v>395</v>
      </c>
      <c r="E184" s="350" t="s">
        <v>309</v>
      </c>
      <c r="F184" s="350" t="s">
        <v>291</v>
      </c>
      <c r="G184" s="347" t="s">
        <v>310</v>
      </c>
      <c r="H184" s="351">
        <v>42298</v>
      </c>
      <c r="I184" s="350" t="s">
        <v>151</v>
      </c>
      <c r="J184" s="357" t="s">
        <v>417</v>
      </c>
      <c r="K184" s="351">
        <v>42318</v>
      </c>
      <c r="L184" s="350" t="s">
        <v>151</v>
      </c>
      <c r="M184" s="571" t="s">
        <v>417</v>
      </c>
      <c r="N184" s="572"/>
      <c r="O184" s="326"/>
      <c r="P184" s="326"/>
      <c r="Q184" s="326"/>
      <c r="R184" s="326"/>
      <c r="S184" s="326"/>
      <c r="T184" s="326"/>
      <c r="U184" s="326"/>
      <c r="V184" s="326"/>
      <c r="W184" s="326"/>
      <c r="X184" s="326"/>
    </row>
    <row r="185" spans="2:24" ht="60" customHeight="1">
      <c r="B185" s="569" t="s">
        <v>440</v>
      </c>
      <c r="C185" s="569"/>
      <c r="D185" s="569"/>
      <c r="E185" s="570"/>
      <c r="F185" s="429"/>
      <c r="G185" s="429"/>
      <c r="H185" s="429"/>
      <c r="I185" s="429"/>
      <c r="J185" s="429"/>
      <c r="K185" s="429"/>
      <c r="L185" s="429"/>
      <c r="M185" s="429"/>
      <c r="N185" s="430"/>
      <c r="O185" s="326"/>
      <c r="P185" s="326"/>
      <c r="Q185" s="326"/>
      <c r="R185" s="326"/>
      <c r="S185" s="326"/>
      <c r="T185" s="326"/>
      <c r="U185" s="326"/>
      <c r="V185" s="326"/>
      <c r="W185" s="326"/>
      <c r="X185" s="326"/>
    </row>
    <row r="186" spans="2:24" ht="45" customHeight="1">
      <c r="B186" s="400">
        <v>1</v>
      </c>
      <c r="C186" s="346" t="s">
        <v>155</v>
      </c>
      <c r="D186" s="347" t="s">
        <v>353</v>
      </c>
      <c r="E186" s="350" t="s">
        <v>309</v>
      </c>
      <c r="F186" s="350" t="s">
        <v>291</v>
      </c>
      <c r="G186" s="347" t="s">
        <v>310</v>
      </c>
      <c r="H186" s="351">
        <v>42298</v>
      </c>
      <c r="I186" s="350" t="s">
        <v>151</v>
      </c>
      <c r="J186" s="357" t="s">
        <v>417</v>
      </c>
      <c r="K186" s="351">
        <v>42318</v>
      </c>
      <c r="L186" s="350" t="s">
        <v>151</v>
      </c>
      <c r="M186" s="571" t="s">
        <v>417</v>
      </c>
      <c r="N186" s="572"/>
      <c r="O186" s="326"/>
      <c r="P186" s="326"/>
      <c r="Q186" s="326"/>
      <c r="R186" s="326"/>
      <c r="S186" s="326"/>
      <c r="T186" s="326"/>
      <c r="U186" s="326"/>
      <c r="V186" s="326"/>
      <c r="W186" s="326"/>
      <c r="X186" s="326"/>
    </row>
    <row r="187" spans="2:24" ht="45" customHeight="1">
      <c r="B187" s="400">
        <f t="shared" ref="B187:B190" si="27">B186+1</f>
        <v>2</v>
      </c>
      <c r="C187" s="346" t="s">
        <v>155</v>
      </c>
      <c r="D187" s="401" t="s">
        <v>324</v>
      </c>
      <c r="E187" s="350" t="s">
        <v>309</v>
      </c>
      <c r="F187" s="350" t="s">
        <v>291</v>
      </c>
      <c r="G187" s="347" t="s">
        <v>310</v>
      </c>
      <c r="H187" s="351">
        <v>42298</v>
      </c>
      <c r="I187" s="350" t="s">
        <v>151</v>
      </c>
      <c r="J187" s="357" t="s">
        <v>417</v>
      </c>
      <c r="K187" s="351">
        <v>42318</v>
      </c>
      <c r="L187" s="350" t="s">
        <v>151</v>
      </c>
      <c r="M187" s="571" t="s">
        <v>417</v>
      </c>
      <c r="N187" s="572"/>
      <c r="O187" s="326"/>
      <c r="P187" s="326"/>
      <c r="Q187" s="326"/>
      <c r="R187" s="326"/>
      <c r="S187" s="326"/>
      <c r="T187" s="326"/>
      <c r="U187" s="326"/>
      <c r="V187" s="326"/>
      <c r="W187" s="326"/>
      <c r="X187" s="326"/>
    </row>
    <row r="188" spans="2:24" ht="45" customHeight="1">
      <c r="B188" s="400">
        <f t="shared" si="27"/>
        <v>3</v>
      </c>
      <c r="C188" s="346" t="s">
        <v>155</v>
      </c>
      <c r="D188" s="347" t="s">
        <v>441</v>
      </c>
      <c r="E188" s="350" t="s">
        <v>309</v>
      </c>
      <c r="F188" s="350" t="s">
        <v>291</v>
      </c>
      <c r="G188" s="347" t="s">
        <v>310</v>
      </c>
      <c r="H188" s="351">
        <v>42298</v>
      </c>
      <c r="I188" s="350" t="s">
        <v>151</v>
      </c>
      <c r="J188" s="357" t="s">
        <v>417</v>
      </c>
      <c r="K188" s="351">
        <v>42318</v>
      </c>
      <c r="L188" s="350" t="s">
        <v>151</v>
      </c>
      <c r="M188" s="571" t="s">
        <v>417</v>
      </c>
      <c r="N188" s="572"/>
      <c r="O188" s="326"/>
      <c r="P188" s="326"/>
      <c r="Q188" s="326"/>
      <c r="R188" s="326"/>
      <c r="S188" s="326"/>
      <c r="T188" s="326"/>
      <c r="U188" s="326"/>
      <c r="V188" s="326"/>
      <c r="W188" s="326"/>
      <c r="X188" s="326"/>
    </row>
    <row r="189" spans="2:24" ht="45" customHeight="1">
      <c r="B189" s="400">
        <f t="shared" si="27"/>
        <v>4</v>
      </c>
      <c r="C189" s="346" t="s">
        <v>155</v>
      </c>
      <c r="D189" s="347" t="s">
        <v>397</v>
      </c>
      <c r="E189" s="350" t="s">
        <v>309</v>
      </c>
      <c r="F189" s="350" t="s">
        <v>291</v>
      </c>
      <c r="G189" s="347" t="s">
        <v>310</v>
      </c>
      <c r="H189" s="351">
        <v>42298</v>
      </c>
      <c r="I189" s="350" t="s">
        <v>151</v>
      </c>
      <c r="J189" s="403" t="s">
        <v>442</v>
      </c>
      <c r="K189" s="351">
        <v>42318</v>
      </c>
      <c r="L189" s="350" t="s">
        <v>151</v>
      </c>
      <c r="M189" s="571" t="s">
        <v>417</v>
      </c>
      <c r="N189" s="572"/>
      <c r="O189" s="326"/>
      <c r="P189" s="326"/>
      <c r="Q189" s="326"/>
      <c r="R189" s="326"/>
      <c r="S189" s="326"/>
      <c r="T189" s="326"/>
      <c r="U189" s="326"/>
      <c r="V189" s="326"/>
      <c r="W189" s="326"/>
      <c r="X189" s="326"/>
    </row>
    <row r="190" spans="2:24" ht="45" customHeight="1">
      <c r="B190" s="400">
        <f t="shared" si="27"/>
        <v>5</v>
      </c>
      <c r="C190" s="346" t="s">
        <v>155</v>
      </c>
      <c r="D190" s="347" t="s">
        <v>398</v>
      </c>
      <c r="E190" s="350" t="s">
        <v>309</v>
      </c>
      <c r="F190" s="350" t="s">
        <v>291</v>
      </c>
      <c r="G190" s="347" t="s">
        <v>310</v>
      </c>
      <c r="H190" s="351">
        <v>42298</v>
      </c>
      <c r="I190" s="350" t="s">
        <v>151</v>
      </c>
      <c r="J190" s="357" t="s">
        <v>417</v>
      </c>
      <c r="K190" s="351">
        <v>42318</v>
      </c>
      <c r="L190" s="350" t="s">
        <v>151</v>
      </c>
      <c r="M190" s="571" t="s">
        <v>417</v>
      </c>
      <c r="N190" s="572"/>
      <c r="O190" s="326"/>
      <c r="P190" s="326"/>
      <c r="Q190" s="326"/>
      <c r="R190" s="326"/>
      <c r="S190" s="326"/>
      <c r="T190" s="326"/>
      <c r="U190" s="326"/>
      <c r="V190" s="326"/>
      <c r="W190" s="326"/>
      <c r="X190" s="326"/>
    </row>
    <row r="191" spans="2:24" ht="20.100000000000001" customHeight="1">
      <c r="B191" s="573" t="s">
        <v>301</v>
      </c>
      <c r="C191" s="574"/>
      <c r="D191" s="574"/>
      <c r="E191" s="574"/>
      <c r="F191" s="359"/>
      <c r="G191" s="359"/>
      <c r="H191" s="359"/>
      <c r="I191" s="359"/>
      <c r="J191" s="359"/>
      <c r="K191" s="359"/>
      <c r="L191" s="359"/>
      <c r="M191" s="359"/>
      <c r="N191" s="440"/>
      <c r="O191" s="326"/>
      <c r="P191" s="326"/>
      <c r="Q191" s="326"/>
      <c r="R191" s="326"/>
      <c r="S191" s="326"/>
      <c r="T191" s="326"/>
      <c r="U191" s="326"/>
      <c r="V191" s="326"/>
      <c r="W191" s="326"/>
      <c r="X191" s="326"/>
    </row>
    <row r="192" spans="2:24" ht="60" customHeight="1">
      <c r="B192" s="569" t="s">
        <v>443</v>
      </c>
      <c r="C192" s="569"/>
      <c r="D192" s="569"/>
      <c r="E192" s="570"/>
      <c r="F192" s="429"/>
      <c r="G192" s="429"/>
      <c r="H192" s="429"/>
      <c r="I192" s="429"/>
      <c r="J192" s="429"/>
      <c r="K192" s="429"/>
      <c r="L192" s="429"/>
      <c r="M192" s="429"/>
      <c r="N192" s="430"/>
      <c r="O192" s="326"/>
      <c r="P192" s="326"/>
      <c r="Q192" s="326"/>
      <c r="R192" s="326"/>
      <c r="S192" s="326"/>
      <c r="T192" s="326"/>
      <c r="U192" s="326"/>
      <c r="V192" s="326"/>
      <c r="W192" s="326"/>
      <c r="X192" s="326"/>
    </row>
    <row r="193" spans="2:24" ht="45" customHeight="1">
      <c r="B193" s="400">
        <v>1</v>
      </c>
      <c r="C193" s="346" t="s">
        <v>155</v>
      </c>
      <c r="D193" s="347" t="s">
        <v>353</v>
      </c>
      <c r="E193" s="350" t="s">
        <v>309</v>
      </c>
      <c r="F193" s="350" t="s">
        <v>291</v>
      </c>
      <c r="G193" s="347" t="s">
        <v>310</v>
      </c>
      <c r="H193" s="351">
        <v>42300</v>
      </c>
      <c r="I193" s="350" t="s">
        <v>151</v>
      </c>
      <c r="J193" s="357" t="s">
        <v>417</v>
      </c>
      <c r="K193" s="351">
        <v>42319</v>
      </c>
      <c r="L193" s="350" t="s">
        <v>151</v>
      </c>
      <c r="M193" s="571" t="s">
        <v>417</v>
      </c>
      <c r="N193" s="572"/>
      <c r="O193" s="326"/>
      <c r="P193" s="326"/>
      <c r="Q193" s="326"/>
      <c r="R193" s="326"/>
      <c r="S193" s="326"/>
      <c r="T193" s="326"/>
      <c r="U193" s="326"/>
      <c r="V193" s="326"/>
      <c r="W193" s="326"/>
      <c r="X193" s="326"/>
    </row>
    <row r="194" spans="2:24" ht="45" customHeight="1">
      <c r="B194" s="400">
        <f t="shared" ref="B194" si="28">B193+1</f>
        <v>2</v>
      </c>
      <c r="C194" s="346" t="s">
        <v>155</v>
      </c>
      <c r="D194" s="401" t="s">
        <v>324</v>
      </c>
      <c r="E194" s="350" t="s">
        <v>309</v>
      </c>
      <c r="F194" s="350" t="s">
        <v>291</v>
      </c>
      <c r="G194" s="347" t="s">
        <v>310</v>
      </c>
      <c r="H194" s="351">
        <v>42300</v>
      </c>
      <c r="I194" s="350" t="s">
        <v>151</v>
      </c>
      <c r="J194" s="357" t="s">
        <v>417</v>
      </c>
      <c r="K194" s="351">
        <v>42319</v>
      </c>
      <c r="L194" s="350" t="s">
        <v>151</v>
      </c>
      <c r="M194" s="571" t="s">
        <v>417</v>
      </c>
      <c r="N194" s="572"/>
      <c r="O194" s="326"/>
      <c r="P194" s="326"/>
      <c r="Q194" s="326"/>
      <c r="R194" s="326"/>
      <c r="S194" s="326"/>
      <c r="T194" s="326"/>
      <c r="U194" s="326"/>
      <c r="V194" s="326"/>
      <c r="W194" s="326"/>
      <c r="X194" s="326"/>
    </row>
    <row r="195" spans="2:24" ht="60" customHeight="1">
      <c r="B195" s="569" t="s">
        <v>445</v>
      </c>
      <c r="C195" s="569"/>
      <c r="D195" s="569"/>
      <c r="E195" s="570"/>
      <c r="F195" s="429"/>
      <c r="G195" s="429"/>
      <c r="H195" s="429"/>
      <c r="I195" s="429"/>
      <c r="J195" s="429"/>
      <c r="K195" s="429"/>
      <c r="L195" s="429"/>
      <c r="M195" s="429"/>
      <c r="N195" s="430"/>
      <c r="O195" s="326"/>
      <c r="P195" s="326"/>
      <c r="Q195" s="326"/>
      <c r="R195" s="326"/>
      <c r="S195" s="326"/>
      <c r="T195" s="326"/>
      <c r="U195" s="326"/>
      <c r="V195" s="326"/>
      <c r="W195" s="326"/>
      <c r="X195" s="326"/>
    </row>
    <row r="196" spans="2:24" ht="45" customHeight="1">
      <c r="B196" s="400">
        <v>1</v>
      </c>
      <c r="C196" s="346" t="s">
        <v>155</v>
      </c>
      <c r="D196" s="347" t="s">
        <v>353</v>
      </c>
      <c r="E196" s="350" t="s">
        <v>309</v>
      </c>
      <c r="F196" s="350" t="s">
        <v>291</v>
      </c>
      <c r="G196" s="347" t="s">
        <v>310</v>
      </c>
      <c r="H196" s="351">
        <v>42300</v>
      </c>
      <c r="I196" s="350" t="s">
        <v>151</v>
      </c>
      <c r="J196" s="357" t="s">
        <v>417</v>
      </c>
      <c r="K196" s="351">
        <v>42319</v>
      </c>
      <c r="L196" s="350" t="s">
        <v>151</v>
      </c>
      <c r="M196" s="571" t="s">
        <v>417</v>
      </c>
      <c r="N196" s="572"/>
      <c r="O196" s="326"/>
      <c r="P196" s="326"/>
      <c r="Q196" s="326"/>
      <c r="R196" s="326"/>
      <c r="S196" s="326"/>
      <c r="T196" s="326"/>
      <c r="U196" s="326"/>
      <c r="V196" s="326"/>
      <c r="W196" s="326"/>
      <c r="X196" s="326"/>
    </row>
    <row r="197" spans="2:24" ht="45" customHeight="1">
      <c r="B197" s="400">
        <f t="shared" ref="B197:B200" si="29">B196+1</f>
        <v>2</v>
      </c>
      <c r="C197" s="346" t="s">
        <v>155</v>
      </c>
      <c r="D197" s="401" t="s">
        <v>324</v>
      </c>
      <c r="E197" s="350" t="s">
        <v>309</v>
      </c>
      <c r="F197" s="350" t="s">
        <v>291</v>
      </c>
      <c r="G197" s="347" t="s">
        <v>310</v>
      </c>
      <c r="H197" s="351">
        <v>42300</v>
      </c>
      <c r="I197" s="350" t="s">
        <v>151</v>
      </c>
      <c r="J197" s="357" t="s">
        <v>417</v>
      </c>
      <c r="K197" s="351">
        <v>42319</v>
      </c>
      <c r="L197" s="350" t="s">
        <v>151</v>
      </c>
      <c r="M197" s="571" t="s">
        <v>417</v>
      </c>
      <c r="N197" s="572"/>
      <c r="O197" s="326"/>
      <c r="P197" s="326"/>
      <c r="Q197" s="326"/>
      <c r="R197" s="326"/>
      <c r="S197" s="326"/>
      <c r="T197" s="326"/>
      <c r="U197" s="326"/>
      <c r="V197" s="326"/>
      <c r="W197" s="326"/>
      <c r="X197" s="326"/>
    </row>
    <row r="198" spans="2:24" ht="45" customHeight="1">
      <c r="B198" s="400">
        <f t="shared" si="29"/>
        <v>3</v>
      </c>
      <c r="C198" s="346" t="s">
        <v>155</v>
      </c>
      <c r="D198" s="347" t="s">
        <v>399</v>
      </c>
      <c r="E198" s="350" t="s">
        <v>309</v>
      </c>
      <c r="F198" s="350" t="s">
        <v>291</v>
      </c>
      <c r="G198" s="347" t="s">
        <v>310</v>
      </c>
      <c r="H198" s="351">
        <v>42300</v>
      </c>
      <c r="I198" s="350" t="s">
        <v>151</v>
      </c>
      <c r="J198" s="357" t="s">
        <v>417</v>
      </c>
      <c r="K198" s="351">
        <v>42319</v>
      </c>
      <c r="L198" s="350" t="s">
        <v>151</v>
      </c>
      <c r="M198" s="571" t="s">
        <v>417</v>
      </c>
      <c r="N198" s="572"/>
      <c r="O198" s="326"/>
      <c r="P198" s="326"/>
      <c r="Q198" s="326"/>
      <c r="R198" s="326"/>
      <c r="S198" s="326"/>
      <c r="T198" s="326"/>
      <c r="U198" s="326"/>
      <c r="V198" s="326"/>
      <c r="W198" s="326"/>
      <c r="X198" s="326"/>
    </row>
    <row r="199" spans="2:24" ht="45" customHeight="1">
      <c r="B199" s="400">
        <f t="shared" si="29"/>
        <v>4</v>
      </c>
      <c r="C199" s="346" t="s">
        <v>155</v>
      </c>
      <c r="D199" s="347" t="s">
        <v>400</v>
      </c>
      <c r="E199" s="350" t="s">
        <v>309</v>
      </c>
      <c r="F199" s="350" t="s">
        <v>291</v>
      </c>
      <c r="G199" s="347" t="s">
        <v>310</v>
      </c>
      <c r="H199" s="351">
        <v>42300</v>
      </c>
      <c r="I199" s="350" t="s">
        <v>151</v>
      </c>
      <c r="J199" s="357" t="s">
        <v>417</v>
      </c>
      <c r="K199" s="351">
        <v>42319</v>
      </c>
      <c r="L199" s="350" t="s">
        <v>151</v>
      </c>
      <c r="M199" s="571" t="s">
        <v>417</v>
      </c>
      <c r="N199" s="572"/>
      <c r="O199" s="326"/>
      <c r="P199" s="326"/>
      <c r="Q199" s="326"/>
      <c r="R199" s="326"/>
      <c r="S199" s="326"/>
      <c r="T199" s="326"/>
      <c r="U199" s="326"/>
      <c r="V199" s="326"/>
      <c r="W199" s="326"/>
      <c r="X199" s="326"/>
    </row>
    <row r="200" spans="2:24" ht="45" customHeight="1">
      <c r="B200" s="400">
        <f t="shared" si="29"/>
        <v>5</v>
      </c>
      <c r="C200" s="346" t="s">
        <v>155</v>
      </c>
      <c r="D200" s="347" t="s">
        <v>401</v>
      </c>
      <c r="E200" s="350" t="s">
        <v>309</v>
      </c>
      <c r="F200" s="350" t="s">
        <v>291</v>
      </c>
      <c r="G200" s="347" t="s">
        <v>310</v>
      </c>
      <c r="H200" s="351">
        <v>42300</v>
      </c>
      <c r="I200" s="350" t="s">
        <v>151</v>
      </c>
      <c r="J200" s="357" t="s">
        <v>417</v>
      </c>
      <c r="K200" s="351">
        <v>42319</v>
      </c>
      <c r="L200" s="350" t="s">
        <v>151</v>
      </c>
      <c r="M200" s="571" t="s">
        <v>417</v>
      </c>
      <c r="N200" s="572"/>
      <c r="O200" s="326"/>
      <c r="P200" s="326"/>
      <c r="Q200" s="326"/>
      <c r="R200" s="326"/>
      <c r="S200" s="326"/>
      <c r="T200" s="326"/>
      <c r="U200" s="326"/>
      <c r="V200" s="326"/>
      <c r="W200" s="326"/>
      <c r="X200" s="326"/>
    </row>
    <row r="201" spans="2:24" ht="60" customHeight="1">
      <c r="B201" s="569" t="s">
        <v>446</v>
      </c>
      <c r="C201" s="569"/>
      <c r="D201" s="569"/>
      <c r="E201" s="570"/>
      <c r="F201" s="429"/>
      <c r="G201" s="429"/>
      <c r="H201" s="429"/>
      <c r="I201" s="429"/>
      <c r="J201" s="429"/>
      <c r="K201" s="429"/>
      <c r="L201" s="429"/>
      <c r="M201" s="429"/>
      <c r="N201" s="430"/>
      <c r="O201" s="326"/>
      <c r="P201" s="326"/>
      <c r="Q201" s="326"/>
      <c r="R201" s="326"/>
      <c r="S201" s="326"/>
      <c r="T201" s="326"/>
      <c r="U201" s="326"/>
      <c r="V201" s="326"/>
      <c r="W201" s="326"/>
      <c r="X201" s="326"/>
    </row>
    <row r="202" spans="2:24" ht="45" customHeight="1">
      <c r="B202" s="400">
        <v>1</v>
      </c>
      <c r="C202" s="346" t="s">
        <v>155</v>
      </c>
      <c r="D202" s="347" t="s">
        <v>353</v>
      </c>
      <c r="E202" s="350" t="s">
        <v>309</v>
      </c>
      <c r="F202" s="350" t="s">
        <v>291</v>
      </c>
      <c r="G202" s="347" t="s">
        <v>310</v>
      </c>
      <c r="H202" s="351">
        <v>42301</v>
      </c>
      <c r="I202" s="350" t="s">
        <v>151</v>
      </c>
      <c r="J202" s="357" t="s">
        <v>417</v>
      </c>
      <c r="K202" s="351">
        <v>42320</v>
      </c>
      <c r="L202" s="350" t="s">
        <v>151</v>
      </c>
      <c r="M202" s="571" t="s">
        <v>417</v>
      </c>
      <c r="N202" s="572"/>
      <c r="O202" s="326"/>
      <c r="P202" s="326"/>
      <c r="Q202" s="326"/>
      <c r="R202" s="326"/>
      <c r="S202" s="326"/>
      <c r="T202" s="326"/>
      <c r="U202" s="326"/>
      <c r="V202" s="326"/>
      <c r="W202" s="326"/>
      <c r="X202" s="326"/>
    </row>
    <row r="203" spans="2:24" ht="45" customHeight="1">
      <c r="B203" s="400">
        <f t="shared" ref="B203:B206" si="30">B202+1</f>
        <v>2</v>
      </c>
      <c r="C203" s="346" t="s">
        <v>155</v>
      </c>
      <c r="D203" s="401" t="s">
        <v>324</v>
      </c>
      <c r="E203" s="350" t="s">
        <v>309</v>
      </c>
      <c r="F203" s="350" t="s">
        <v>291</v>
      </c>
      <c r="G203" s="347" t="s">
        <v>310</v>
      </c>
      <c r="H203" s="351">
        <v>42301</v>
      </c>
      <c r="I203" s="350" t="s">
        <v>151</v>
      </c>
      <c r="J203" s="357" t="s">
        <v>417</v>
      </c>
      <c r="K203" s="351">
        <v>42320</v>
      </c>
      <c r="L203" s="350" t="s">
        <v>151</v>
      </c>
      <c r="M203" s="571" t="s">
        <v>417</v>
      </c>
      <c r="N203" s="572"/>
      <c r="O203" s="326"/>
      <c r="P203" s="326"/>
      <c r="Q203" s="326"/>
      <c r="R203" s="326"/>
      <c r="S203" s="326"/>
      <c r="T203" s="326"/>
      <c r="U203" s="326"/>
      <c r="V203" s="326"/>
      <c r="W203" s="326"/>
      <c r="X203" s="326"/>
    </row>
    <row r="204" spans="2:24" ht="45" customHeight="1">
      <c r="B204" s="400">
        <f t="shared" si="30"/>
        <v>3</v>
      </c>
      <c r="C204" s="346" t="s">
        <v>155</v>
      </c>
      <c r="D204" s="347" t="s">
        <v>402</v>
      </c>
      <c r="E204" s="350" t="s">
        <v>309</v>
      </c>
      <c r="F204" s="350" t="s">
        <v>291</v>
      </c>
      <c r="G204" s="347" t="s">
        <v>310</v>
      </c>
      <c r="H204" s="351">
        <v>42301</v>
      </c>
      <c r="I204" s="350" t="s">
        <v>151</v>
      </c>
      <c r="J204" s="357" t="s">
        <v>417</v>
      </c>
      <c r="K204" s="351">
        <v>42320</v>
      </c>
      <c r="L204" s="350" t="s">
        <v>151</v>
      </c>
      <c r="M204" s="571" t="s">
        <v>417</v>
      </c>
      <c r="N204" s="572"/>
      <c r="O204" s="326"/>
      <c r="P204" s="326"/>
      <c r="Q204" s="326"/>
      <c r="R204" s="326"/>
      <c r="S204" s="326"/>
      <c r="T204" s="326"/>
      <c r="U204" s="326"/>
      <c r="V204" s="326"/>
      <c r="W204" s="326"/>
      <c r="X204" s="326"/>
    </row>
    <row r="205" spans="2:24" ht="45" customHeight="1">
      <c r="B205" s="400">
        <f t="shared" si="30"/>
        <v>4</v>
      </c>
      <c r="C205" s="346" t="s">
        <v>155</v>
      </c>
      <c r="D205" s="347" t="s">
        <v>447</v>
      </c>
      <c r="E205" s="350" t="s">
        <v>309</v>
      </c>
      <c r="F205" s="350" t="s">
        <v>291</v>
      </c>
      <c r="G205" s="347" t="s">
        <v>310</v>
      </c>
      <c r="H205" s="351">
        <v>42301</v>
      </c>
      <c r="I205" s="350" t="s">
        <v>151</v>
      </c>
      <c r="J205" s="357" t="s">
        <v>417</v>
      </c>
      <c r="K205" s="351">
        <v>42320</v>
      </c>
      <c r="L205" s="350" t="s">
        <v>151</v>
      </c>
      <c r="M205" s="571" t="s">
        <v>417</v>
      </c>
      <c r="N205" s="572"/>
      <c r="O205" s="326"/>
      <c r="P205" s="326"/>
      <c r="Q205" s="326"/>
      <c r="R205" s="326"/>
      <c r="S205" s="326"/>
      <c r="T205" s="326"/>
      <c r="U205" s="326"/>
      <c r="V205" s="326"/>
      <c r="W205" s="326"/>
      <c r="X205" s="326"/>
    </row>
    <row r="206" spans="2:24" ht="45" customHeight="1">
      <c r="B206" s="400">
        <f t="shared" si="30"/>
        <v>5</v>
      </c>
      <c r="C206" s="346" t="s">
        <v>155</v>
      </c>
      <c r="D206" s="347" t="s">
        <v>403</v>
      </c>
      <c r="E206" s="350" t="s">
        <v>309</v>
      </c>
      <c r="F206" s="350" t="s">
        <v>291</v>
      </c>
      <c r="G206" s="347" t="s">
        <v>310</v>
      </c>
      <c r="H206" s="351">
        <v>42301</v>
      </c>
      <c r="I206" s="350" t="s">
        <v>151</v>
      </c>
      <c r="J206" s="357" t="s">
        <v>417</v>
      </c>
      <c r="K206" s="351">
        <v>42320</v>
      </c>
      <c r="L206" s="350" t="s">
        <v>151</v>
      </c>
      <c r="M206" s="571" t="s">
        <v>417</v>
      </c>
      <c r="N206" s="572"/>
      <c r="O206" s="326"/>
      <c r="P206" s="326"/>
      <c r="Q206" s="326"/>
      <c r="R206" s="326"/>
      <c r="S206" s="326"/>
      <c r="T206" s="326"/>
      <c r="U206" s="326"/>
      <c r="V206" s="326"/>
      <c r="W206" s="326"/>
      <c r="X206" s="326"/>
    </row>
    <row r="207" spans="2:24" ht="60" customHeight="1">
      <c r="B207" s="569" t="s">
        <v>448</v>
      </c>
      <c r="C207" s="569"/>
      <c r="D207" s="569"/>
      <c r="E207" s="570"/>
      <c r="F207" s="429"/>
      <c r="G207" s="429"/>
      <c r="H207" s="429"/>
      <c r="I207" s="429"/>
      <c r="J207" s="429"/>
      <c r="K207" s="429"/>
      <c r="L207" s="429"/>
      <c r="M207" s="429"/>
      <c r="N207" s="430"/>
      <c r="O207" s="326"/>
      <c r="P207" s="326"/>
      <c r="Q207" s="326"/>
      <c r="R207" s="326"/>
      <c r="S207" s="326"/>
      <c r="T207" s="326"/>
      <c r="U207" s="326"/>
      <c r="V207" s="326"/>
      <c r="W207" s="326"/>
      <c r="X207" s="326"/>
    </row>
    <row r="208" spans="2:24" ht="45" customHeight="1">
      <c r="B208" s="400">
        <v>1</v>
      </c>
      <c r="C208" s="346" t="s">
        <v>155</v>
      </c>
      <c r="D208" s="347" t="s">
        <v>353</v>
      </c>
      <c r="E208" s="350" t="s">
        <v>309</v>
      </c>
      <c r="F208" s="350" t="s">
        <v>291</v>
      </c>
      <c r="G208" s="347" t="s">
        <v>310</v>
      </c>
      <c r="H208" s="351">
        <v>42302</v>
      </c>
      <c r="I208" s="350" t="s">
        <v>151</v>
      </c>
      <c r="J208" s="357" t="s">
        <v>417</v>
      </c>
      <c r="K208" s="351">
        <v>42320</v>
      </c>
      <c r="L208" s="350" t="s">
        <v>151</v>
      </c>
      <c r="M208" s="571" t="s">
        <v>417</v>
      </c>
      <c r="N208" s="572"/>
      <c r="O208" s="326"/>
      <c r="P208" s="326"/>
      <c r="Q208" s="326"/>
      <c r="R208" s="326"/>
      <c r="S208" s="326"/>
      <c r="T208" s="326"/>
      <c r="U208" s="326"/>
      <c r="V208" s="326"/>
      <c r="W208" s="326"/>
      <c r="X208" s="326"/>
    </row>
    <row r="209" spans="2:24" ht="45" customHeight="1">
      <c r="B209" s="400">
        <f t="shared" ref="B209:B212" si="31">B208+1</f>
        <v>2</v>
      </c>
      <c r="C209" s="346" t="s">
        <v>155</v>
      </c>
      <c r="D209" s="401" t="s">
        <v>324</v>
      </c>
      <c r="E209" s="350" t="s">
        <v>309</v>
      </c>
      <c r="F209" s="350" t="s">
        <v>291</v>
      </c>
      <c r="G209" s="347" t="s">
        <v>310</v>
      </c>
      <c r="H209" s="351">
        <v>42302</v>
      </c>
      <c r="I209" s="350" t="s">
        <v>151</v>
      </c>
      <c r="J209" s="357" t="s">
        <v>417</v>
      </c>
      <c r="K209" s="351">
        <v>42320</v>
      </c>
      <c r="L209" s="350" t="s">
        <v>151</v>
      </c>
      <c r="M209" s="571" t="s">
        <v>417</v>
      </c>
      <c r="N209" s="572"/>
      <c r="O209" s="326"/>
      <c r="P209" s="326"/>
      <c r="Q209" s="326"/>
      <c r="R209" s="326"/>
      <c r="S209" s="326"/>
      <c r="T209" s="326"/>
      <c r="U209" s="326"/>
      <c r="V209" s="326"/>
      <c r="W209" s="326"/>
      <c r="X209" s="326"/>
    </row>
    <row r="210" spans="2:24" ht="45" customHeight="1">
      <c r="B210" s="400">
        <f t="shared" si="31"/>
        <v>3</v>
      </c>
      <c r="C210" s="346" t="s">
        <v>155</v>
      </c>
      <c r="D210" s="347" t="s">
        <v>402</v>
      </c>
      <c r="E210" s="350" t="s">
        <v>309</v>
      </c>
      <c r="F210" s="350" t="s">
        <v>291</v>
      </c>
      <c r="G210" s="347" t="s">
        <v>310</v>
      </c>
      <c r="H210" s="351">
        <v>42302</v>
      </c>
      <c r="I210" s="350" t="s">
        <v>151</v>
      </c>
      <c r="J210" s="357" t="s">
        <v>417</v>
      </c>
      <c r="K210" s="351">
        <v>42320</v>
      </c>
      <c r="L210" s="350" t="s">
        <v>151</v>
      </c>
      <c r="M210" s="571" t="s">
        <v>417</v>
      </c>
      <c r="N210" s="572"/>
      <c r="O210" s="326"/>
      <c r="P210" s="326"/>
      <c r="Q210" s="326"/>
      <c r="R210" s="326"/>
      <c r="S210" s="326"/>
      <c r="T210" s="326"/>
      <c r="U210" s="326"/>
      <c r="V210" s="326"/>
      <c r="W210" s="326"/>
      <c r="X210" s="326"/>
    </row>
    <row r="211" spans="2:24" ht="45" customHeight="1">
      <c r="B211" s="400">
        <f t="shared" si="31"/>
        <v>4</v>
      </c>
      <c r="C211" s="346" t="s">
        <v>155</v>
      </c>
      <c r="D211" s="347" t="s">
        <v>447</v>
      </c>
      <c r="E211" s="350" t="s">
        <v>309</v>
      </c>
      <c r="F211" s="350" t="s">
        <v>291</v>
      </c>
      <c r="G211" s="347" t="s">
        <v>310</v>
      </c>
      <c r="H211" s="351">
        <v>42302</v>
      </c>
      <c r="I211" s="350" t="s">
        <v>151</v>
      </c>
      <c r="J211" s="357" t="s">
        <v>417</v>
      </c>
      <c r="K211" s="351">
        <v>42320</v>
      </c>
      <c r="L211" s="350" t="s">
        <v>151</v>
      </c>
      <c r="M211" s="571" t="s">
        <v>417</v>
      </c>
      <c r="N211" s="572"/>
      <c r="O211" s="326"/>
      <c r="P211" s="326"/>
      <c r="Q211" s="326"/>
      <c r="R211" s="326"/>
      <c r="S211" s="326"/>
      <c r="T211" s="326"/>
      <c r="U211" s="326"/>
      <c r="V211" s="326"/>
      <c r="W211" s="326"/>
      <c r="X211" s="326"/>
    </row>
    <row r="212" spans="2:24" ht="45" customHeight="1">
      <c r="B212" s="400">
        <f t="shared" si="31"/>
        <v>5</v>
      </c>
      <c r="C212" s="346" t="s">
        <v>155</v>
      </c>
      <c r="D212" s="347" t="s">
        <v>403</v>
      </c>
      <c r="E212" s="350" t="s">
        <v>309</v>
      </c>
      <c r="F212" s="350" t="s">
        <v>291</v>
      </c>
      <c r="G212" s="347" t="s">
        <v>310</v>
      </c>
      <c r="H212" s="351">
        <v>42302</v>
      </c>
      <c r="I212" s="350" t="s">
        <v>151</v>
      </c>
      <c r="J212" s="357" t="s">
        <v>417</v>
      </c>
      <c r="K212" s="351">
        <v>42320</v>
      </c>
      <c r="L212" s="350" t="s">
        <v>151</v>
      </c>
      <c r="M212" s="571" t="s">
        <v>417</v>
      </c>
      <c r="N212" s="572"/>
      <c r="O212" s="326"/>
      <c r="P212" s="326"/>
      <c r="Q212" s="326"/>
      <c r="R212" s="326"/>
      <c r="S212" s="326"/>
      <c r="T212" s="326"/>
      <c r="U212" s="326"/>
      <c r="V212" s="326"/>
      <c r="W212" s="326"/>
      <c r="X212" s="326"/>
    </row>
    <row r="213" spans="2:24" ht="60" customHeight="1">
      <c r="B213" s="569" t="s">
        <v>449</v>
      </c>
      <c r="C213" s="569"/>
      <c r="D213" s="569"/>
      <c r="E213" s="570"/>
      <c r="F213" s="429"/>
      <c r="G213" s="429"/>
      <c r="H213" s="429"/>
      <c r="I213" s="429"/>
      <c r="J213" s="429"/>
      <c r="K213" s="429"/>
      <c r="L213" s="429"/>
      <c r="M213" s="429"/>
      <c r="N213" s="430"/>
      <c r="O213" s="326"/>
      <c r="P213" s="326"/>
      <c r="Q213" s="326"/>
      <c r="R213" s="326"/>
      <c r="S213" s="326"/>
      <c r="T213" s="326"/>
      <c r="U213" s="326"/>
      <c r="V213" s="326"/>
      <c r="W213" s="326"/>
      <c r="X213" s="326"/>
    </row>
    <row r="214" spans="2:24" ht="45" customHeight="1">
      <c r="B214" s="400">
        <v>1</v>
      </c>
      <c r="C214" s="346" t="s">
        <v>155</v>
      </c>
      <c r="D214" s="347" t="s">
        <v>353</v>
      </c>
      <c r="E214" s="350" t="s">
        <v>309</v>
      </c>
      <c r="F214" s="350" t="s">
        <v>291</v>
      </c>
      <c r="G214" s="347" t="s">
        <v>310</v>
      </c>
      <c r="H214" s="351">
        <v>42302</v>
      </c>
      <c r="I214" s="350" t="s">
        <v>151</v>
      </c>
      <c r="J214" s="357" t="s">
        <v>417</v>
      </c>
      <c r="K214" s="351">
        <v>42320</v>
      </c>
      <c r="L214" s="350" t="s">
        <v>151</v>
      </c>
      <c r="M214" s="571" t="s">
        <v>417</v>
      </c>
      <c r="N214" s="572"/>
      <c r="O214" s="326"/>
      <c r="P214" s="326"/>
      <c r="Q214" s="326"/>
      <c r="R214" s="326"/>
      <c r="S214" s="326"/>
      <c r="T214" s="326"/>
      <c r="U214" s="326"/>
      <c r="V214" s="326"/>
      <c r="W214" s="326"/>
      <c r="X214" s="326"/>
    </row>
    <row r="215" spans="2:24" ht="45" customHeight="1">
      <c r="B215" s="400">
        <f t="shared" ref="B215:B218" si="32">B214+1</f>
        <v>2</v>
      </c>
      <c r="C215" s="346" t="s">
        <v>155</v>
      </c>
      <c r="D215" s="401" t="s">
        <v>324</v>
      </c>
      <c r="E215" s="350" t="s">
        <v>309</v>
      </c>
      <c r="F215" s="350" t="s">
        <v>291</v>
      </c>
      <c r="G215" s="347" t="s">
        <v>310</v>
      </c>
      <c r="H215" s="351">
        <v>42302</v>
      </c>
      <c r="I215" s="350" t="s">
        <v>151</v>
      </c>
      <c r="J215" s="357" t="s">
        <v>417</v>
      </c>
      <c r="K215" s="351">
        <v>42320</v>
      </c>
      <c r="L215" s="350" t="s">
        <v>151</v>
      </c>
      <c r="M215" s="571" t="s">
        <v>417</v>
      </c>
      <c r="N215" s="572"/>
      <c r="O215" s="326"/>
      <c r="P215" s="326"/>
      <c r="Q215" s="326"/>
      <c r="R215" s="326"/>
      <c r="S215" s="326"/>
      <c r="T215" s="326"/>
      <c r="U215" s="326"/>
      <c r="V215" s="326"/>
      <c r="W215" s="326"/>
      <c r="X215" s="326"/>
    </row>
    <row r="216" spans="2:24" ht="45" customHeight="1">
      <c r="B216" s="400">
        <f t="shared" si="32"/>
        <v>3</v>
      </c>
      <c r="C216" s="346" t="s">
        <v>155</v>
      </c>
      <c r="D216" s="347" t="s">
        <v>402</v>
      </c>
      <c r="E216" s="350" t="s">
        <v>309</v>
      </c>
      <c r="F216" s="350" t="s">
        <v>291</v>
      </c>
      <c r="G216" s="347" t="s">
        <v>310</v>
      </c>
      <c r="H216" s="351">
        <v>42302</v>
      </c>
      <c r="I216" s="350" t="s">
        <v>151</v>
      </c>
      <c r="J216" s="357" t="s">
        <v>417</v>
      </c>
      <c r="K216" s="351">
        <v>42320</v>
      </c>
      <c r="L216" s="350" t="s">
        <v>151</v>
      </c>
      <c r="M216" s="571" t="s">
        <v>417</v>
      </c>
      <c r="N216" s="572"/>
      <c r="O216" s="326"/>
      <c r="P216" s="326"/>
      <c r="Q216" s="326"/>
      <c r="R216" s="326"/>
      <c r="S216" s="326"/>
      <c r="T216" s="326"/>
      <c r="U216" s="326"/>
      <c r="V216" s="326"/>
      <c r="W216" s="326"/>
      <c r="X216" s="326"/>
    </row>
    <row r="217" spans="2:24" ht="45" customHeight="1">
      <c r="B217" s="400">
        <f t="shared" si="32"/>
        <v>4</v>
      </c>
      <c r="C217" s="346" t="s">
        <v>155</v>
      </c>
      <c r="D217" s="347" t="s">
        <v>447</v>
      </c>
      <c r="E217" s="350" t="s">
        <v>309</v>
      </c>
      <c r="F217" s="350" t="s">
        <v>291</v>
      </c>
      <c r="G217" s="347" t="s">
        <v>310</v>
      </c>
      <c r="H217" s="351">
        <v>42302</v>
      </c>
      <c r="I217" s="350" t="s">
        <v>151</v>
      </c>
      <c r="J217" s="357" t="s">
        <v>417</v>
      </c>
      <c r="K217" s="351">
        <v>42320</v>
      </c>
      <c r="L217" s="350" t="s">
        <v>151</v>
      </c>
      <c r="M217" s="571" t="s">
        <v>417</v>
      </c>
      <c r="N217" s="572"/>
      <c r="O217" s="326"/>
      <c r="P217" s="326"/>
      <c r="Q217" s="326"/>
      <c r="R217" s="326"/>
      <c r="S217" s="326"/>
      <c r="T217" s="326"/>
      <c r="U217" s="326"/>
      <c r="V217" s="326"/>
      <c r="W217" s="326"/>
      <c r="X217" s="326"/>
    </row>
    <row r="218" spans="2:24" ht="45" customHeight="1">
      <c r="B218" s="400">
        <f t="shared" si="32"/>
        <v>5</v>
      </c>
      <c r="C218" s="346" t="s">
        <v>155</v>
      </c>
      <c r="D218" s="347" t="s">
        <v>403</v>
      </c>
      <c r="E218" s="350" t="s">
        <v>309</v>
      </c>
      <c r="F218" s="350" t="s">
        <v>291</v>
      </c>
      <c r="G218" s="347" t="s">
        <v>310</v>
      </c>
      <c r="H218" s="351">
        <v>42302</v>
      </c>
      <c r="I218" s="350" t="s">
        <v>151</v>
      </c>
      <c r="J218" s="357" t="s">
        <v>417</v>
      </c>
      <c r="K218" s="351">
        <v>42320</v>
      </c>
      <c r="L218" s="350" t="s">
        <v>151</v>
      </c>
      <c r="M218" s="571" t="s">
        <v>417</v>
      </c>
      <c r="N218" s="572"/>
      <c r="O218" s="326"/>
      <c r="P218" s="326"/>
      <c r="Q218" s="326"/>
      <c r="R218" s="326"/>
      <c r="S218" s="326"/>
      <c r="T218" s="326"/>
      <c r="U218" s="326"/>
      <c r="V218" s="326"/>
      <c r="W218" s="326"/>
      <c r="X218" s="326"/>
    </row>
    <row r="219" spans="2:24" ht="60" customHeight="1">
      <c r="B219" s="569" t="s">
        <v>450</v>
      </c>
      <c r="C219" s="569"/>
      <c r="D219" s="569"/>
      <c r="E219" s="570"/>
      <c r="F219" s="429"/>
      <c r="G219" s="429"/>
      <c r="H219" s="429"/>
      <c r="I219" s="429"/>
      <c r="J219" s="429"/>
      <c r="K219" s="429"/>
      <c r="L219" s="429"/>
      <c r="M219" s="429"/>
      <c r="N219" s="430"/>
      <c r="O219" s="326"/>
      <c r="P219" s="326"/>
      <c r="Q219" s="326"/>
      <c r="R219" s="326"/>
      <c r="S219" s="326"/>
      <c r="T219" s="326"/>
      <c r="U219" s="326"/>
      <c r="V219" s="326"/>
      <c r="W219" s="326"/>
      <c r="X219" s="326"/>
    </row>
    <row r="220" spans="2:24" ht="45" customHeight="1">
      <c r="B220" s="400">
        <v>1</v>
      </c>
      <c r="C220" s="346" t="s">
        <v>155</v>
      </c>
      <c r="D220" s="347" t="s">
        <v>353</v>
      </c>
      <c r="E220" s="350" t="s">
        <v>309</v>
      </c>
      <c r="F220" s="350" t="s">
        <v>291</v>
      </c>
      <c r="G220" s="347" t="s">
        <v>310</v>
      </c>
      <c r="H220" s="351">
        <v>42303</v>
      </c>
      <c r="I220" s="350" t="s">
        <v>151</v>
      </c>
      <c r="J220" s="357" t="s">
        <v>417</v>
      </c>
      <c r="K220" s="351">
        <v>42321</v>
      </c>
      <c r="L220" s="350" t="s">
        <v>151</v>
      </c>
      <c r="M220" s="571" t="s">
        <v>417</v>
      </c>
      <c r="N220" s="572"/>
      <c r="O220" s="326"/>
      <c r="P220" s="326"/>
      <c r="Q220" s="326"/>
      <c r="R220" s="326"/>
      <c r="S220" s="326"/>
      <c r="T220" s="326"/>
      <c r="U220" s="326"/>
      <c r="V220" s="326"/>
      <c r="W220" s="326"/>
      <c r="X220" s="326"/>
    </row>
    <row r="221" spans="2:24" ht="45" customHeight="1">
      <c r="B221" s="400">
        <f t="shared" ref="B221:B224" si="33">B220+1</f>
        <v>2</v>
      </c>
      <c r="C221" s="346" t="s">
        <v>155</v>
      </c>
      <c r="D221" s="401" t="s">
        <v>324</v>
      </c>
      <c r="E221" s="350" t="s">
        <v>309</v>
      </c>
      <c r="F221" s="350" t="s">
        <v>291</v>
      </c>
      <c r="G221" s="347" t="s">
        <v>310</v>
      </c>
      <c r="H221" s="351">
        <v>42303</v>
      </c>
      <c r="I221" s="350" t="s">
        <v>151</v>
      </c>
      <c r="J221" s="357" t="s">
        <v>417</v>
      </c>
      <c r="K221" s="351">
        <v>42321</v>
      </c>
      <c r="L221" s="350" t="s">
        <v>151</v>
      </c>
      <c r="M221" s="571" t="s">
        <v>417</v>
      </c>
      <c r="N221" s="572"/>
      <c r="O221" s="326"/>
      <c r="P221" s="326"/>
      <c r="Q221" s="326"/>
      <c r="R221" s="326"/>
      <c r="S221" s="326"/>
      <c r="T221" s="326"/>
      <c r="U221" s="326"/>
      <c r="V221" s="326"/>
      <c r="W221" s="326"/>
      <c r="X221" s="326"/>
    </row>
    <row r="222" spans="2:24" ht="45" customHeight="1">
      <c r="B222" s="400">
        <f t="shared" si="33"/>
        <v>3</v>
      </c>
      <c r="C222" s="346" t="s">
        <v>155</v>
      </c>
      <c r="D222" s="347" t="s">
        <v>402</v>
      </c>
      <c r="E222" s="350" t="s">
        <v>309</v>
      </c>
      <c r="F222" s="350" t="s">
        <v>291</v>
      </c>
      <c r="G222" s="347" t="s">
        <v>310</v>
      </c>
      <c r="H222" s="351">
        <v>42303</v>
      </c>
      <c r="I222" s="350" t="s">
        <v>151</v>
      </c>
      <c r="J222" s="357" t="s">
        <v>417</v>
      </c>
      <c r="K222" s="351">
        <v>42321</v>
      </c>
      <c r="L222" s="350" t="s">
        <v>151</v>
      </c>
      <c r="M222" s="571" t="s">
        <v>417</v>
      </c>
      <c r="N222" s="572"/>
      <c r="O222" s="326"/>
      <c r="P222" s="326"/>
      <c r="Q222" s="326"/>
      <c r="R222" s="326"/>
      <c r="S222" s="326"/>
      <c r="T222" s="326"/>
      <c r="U222" s="326"/>
      <c r="V222" s="326"/>
      <c r="W222" s="326"/>
      <c r="X222" s="326"/>
    </row>
    <row r="223" spans="2:24" ht="45" customHeight="1">
      <c r="B223" s="400">
        <f t="shared" si="33"/>
        <v>4</v>
      </c>
      <c r="C223" s="346" t="s">
        <v>155</v>
      </c>
      <c r="D223" s="347" t="s">
        <v>447</v>
      </c>
      <c r="E223" s="350" t="s">
        <v>309</v>
      </c>
      <c r="F223" s="350" t="s">
        <v>291</v>
      </c>
      <c r="G223" s="347" t="s">
        <v>310</v>
      </c>
      <c r="H223" s="351">
        <v>42303</v>
      </c>
      <c r="I223" s="350" t="s">
        <v>151</v>
      </c>
      <c r="J223" s="357" t="s">
        <v>417</v>
      </c>
      <c r="K223" s="351">
        <v>42321</v>
      </c>
      <c r="L223" s="350" t="s">
        <v>151</v>
      </c>
      <c r="M223" s="571" t="s">
        <v>417</v>
      </c>
      <c r="N223" s="572"/>
      <c r="O223" s="326"/>
      <c r="P223" s="326"/>
      <c r="Q223" s="326"/>
      <c r="R223" s="326"/>
      <c r="S223" s="326"/>
      <c r="T223" s="326"/>
      <c r="U223" s="326"/>
      <c r="V223" s="326"/>
      <c r="W223" s="326"/>
      <c r="X223" s="326"/>
    </row>
    <row r="224" spans="2:24" ht="45" customHeight="1">
      <c r="B224" s="431">
        <f t="shared" si="33"/>
        <v>5</v>
      </c>
      <c r="C224" s="432" t="s">
        <v>155</v>
      </c>
      <c r="D224" s="433" t="s">
        <v>403</v>
      </c>
      <c r="E224" s="434" t="s">
        <v>309</v>
      </c>
      <c r="F224" s="434" t="s">
        <v>291</v>
      </c>
      <c r="G224" s="433" t="s">
        <v>310</v>
      </c>
      <c r="H224" s="435">
        <v>42303</v>
      </c>
      <c r="I224" s="434" t="s">
        <v>151</v>
      </c>
      <c r="J224" s="436" t="s">
        <v>417</v>
      </c>
      <c r="K224" s="351">
        <v>42321</v>
      </c>
      <c r="L224" s="350" t="s">
        <v>151</v>
      </c>
      <c r="M224" s="571" t="s">
        <v>417</v>
      </c>
      <c r="N224" s="572"/>
      <c r="O224" s="326"/>
      <c r="P224" s="326"/>
      <c r="Q224" s="326"/>
      <c r="R224" s="326"/>
      <c r="S224" s="326"/>
      <c r="T224" s="326"/>
      <c r="U224" s="326"/>
      <c r="V224" s="326"/>
      <c r="W224" s="326"/>
      <c r="X224" s="326"/>
    </row>
    <row r="225" spans="1:24" ht="20.100000000000001" customHeight="1">
      <c r="A225" s="439"/>
      <c r="B225" s="574" t="s">
        <v>302</v>
      </c>
      <c r="C225" s="574"/>
      <c r="D225" s="574"/>
      <c r="E225" s="574"/>
      <c r="F225" s="359"/>
      <c r="G225" s="359"/>
      <c r="H225" s="359"/>
      <c r="I225" s="359"/>
      <c r="J225" s="359"/>
      <c r="K225" s="359"/>
      <c r="L225" s="359"/>
      <c r="M225" s="359"/>
      <c r="N225" s="440"/>
      <c r="O225" s="326"/>
      <c r="P225" s="326"/>
      <c r="Q225" s="326"/>
      <c r="R225" s="326"/>
      <c r="S225" s="326"/>
      <c r="T225" s="326"/>
      <c r="U225" s="326"/>
      <c r="V225" s="326"/>
      <c r="W225" s="326"/>
      <c r="X225" s="326"/>
    </row>
    <row r="226" spans="1:24" ht="60" customHeight="1">
      <c r="B226" s="575" t="s">
        <v>451</v>
      </c>
      <c r="C226" s="575"/>
      <c r="D226" s="575"/>
      <c r="E226" s="576"/>
      <c r="F226" s="437"/>
      <c r="G226" s="437"/>
      <c r="H226" s="437"/>
      <c r="I226" s="437"/>
      <c r="J226" s="437"/>
      <c r="K226" s="437"/>
      <c r="L226" s="437"/>
      <c r="M226" s="437"/>
      <c r="N226" s="438"/>
      <c r="O226" s="326"/>
      <c r="P226" s="326"/>
      <c r="Q226" s="326"/>
      <c r="R226" s="326"/>
      <c r="S226" s="326"/>
      <c r="T226" s="326"/>
      <c r="U226" s="326"/>
      <c r="V226" s="326"/>
      <c r="W226" s="326"/>
      <c r="X226" s="326"/>
    </row>
    <row r="227" spans="1:24" ht="45" customHeight="1">
      <c r="B227" s="400">
        <v>1</v>
      </c>
      <c r="C227" s="346" t="s">
        <v>155</v>
      </c>
      <c r="D227" s="347" t="s">
        <v>353</v>
      </c>
      <c r="E227" s="351">
        <v>42275</v>
      </c>
      <c r="F227" s="350" t="s">
        <v>151</v>
      </c>
      <c r="G227" s="357" t="s">
        <v>417</v>
      </c>
      <c r="H227" s="351">
        <v>42304</v>
      </c>
      <c r="I227" s="350" t="s">
        <v>151</v>
      </c>
      <c r="J227" s="357" t="s">
        <v>417</v>
      </c>
      <c r="K227" s="351">
        <v>42321</v>
      </c>
      <c r="L227" s="350" t="s">
        <v>151</v>
      </c>
      <c r="M227" s="571" t="s">
        <v>417</v>
      </c>
      <c r="N227" s="572"/>
      <c r="O227" s="326"/>
      <c r="P227" s="326"/>
      <c r="Q227" s="326"/>
      <c r="R227" s="326"/>
      <c r="S227" s="326"/>
      <c r="T227" s="326"/>
      <c r="U227" s="326"/>
      <c r="V227" s="326"/>
      <c r="W227" s="326"/>
      <c r="X227" s="326"/>
    </row>
    <row r="228" spans="1:24" ht="45" customHeight="1">
      <c r="B228" s="400">
        <f t="shared" ref="B228:B231" si="34">B227+1</f>
        <v>2</v>
      </c>
      <c r="C228" s="346" t="s">
        <v>155</v>
      </c>
      <c r="D228" s="401" t="s">
        <v>324</v>
      </c>
      <c r="E228" s="351">
        <v>42275</v>
      </c>
      <c r="F228" s="350" t="s">
        <v>151</v>
      </c>
      <c r="G228" s="357" t="s">
        <v>417</v>
      </c>
      <c r="H228" s="351">
        <v>42304</v>
      </c>
      <c r="I228" s="350" t="s">
        <v>151</v>
      </c>
      <c r="J228" s="357" t="s">
        <v>417</v>
      </c>
      <c r="K228" s="351">
        <v>42321</v>
      </c>
      <c r="L228" s="350" t="s">
        <v>151</v>
      </c>
      <c r="M228" s="571" t="s">
        <v>417</v>
      </c>
      <c r="N228" s="572"/>
      <c r="O228" s="326"/>
      <c r="P228" s="326"/>
      <c r="Q228" s="326"/>
      <c r="R228" s="326"/>
      <c r="S228" s="326"/>
      <c r="T228" s="326"/>
      <c r="U228" s="326"/>
      <c r="V228" s="326"/>
      <c r="W228" s="326"/>
      <c r="X228" s="326"/>
    </row>
    <row r="229" spans="1:24" ht="45" customHeight="1">
      <c r="B229" s="400">
        <f t="shared" si="34"/>
        <v>3</v>
      </c>
      <c r="C229" s="346" t="s">
        <v>155</v>
      </c>
      <c r="D229" s="347" t="s">
        <v>404</v>
      </c>
      <c r="E229" s="351">
        <v>42275</v>
      </c>
      <c r="F229" s="350" t="s">
        <v>151</v>
      </c>
      <c r="G229" s="357" t="s">
        <v>417</v>
      </c>
      <c r="H229" s="351">
        <v>42304</v>
      </c>
      <c r="I229" s="350" t="s">
        <v>151</v>
      </c>
      <c r="J229" s="357" t="s">
        <v>417</v>
      </c>
      <c r="K229" s="351">
        <v>42321</v>
      </c>
      <c r="L229" s="350" t="s">
        <v>151</v>
      </c>
      <c r="M229" s="571" t="s">
        <v>417</v>
      </c>
      <c r="N229" s="572"/>
      <c r="O229" s="326"/>
      <c r="P229" s="326"/>
      <c r="Q229" s="326"/>
      <c r="R229" s="326"/>
      <c r="S229" s="326"/>
      <c r="T229" s="326"/>
      <c r="U229" s="326"/>
      <c r="V229" s="326"/>
      <c r="W229" s="326"/>
      <c r="X229" s="326"/>
    </row>
    <row r="230" spans="1:24" ht="45" customHeight="1">
      <c r="B230" s="400">
        <f t="shared" si="34"/>
        <v>4</v>
      </c>
      <c r="C230" s="346" t="s">
        <v>155</v>
      </c>
      <c r="D230" s="347" t="s">
        <v>405</v>
      </c>
      <c r="E230" s="351">
        <v>42275</v>
      </c>
      <c r="F230" s="350" t="s">
        <v>151</v>
      </c>
      <c r="G230" s="357" t="s">
        <v>417</v>
      </c>
      <c r="H230" s="351">
        <v>42304</v>
      </c>
      <c r="I230" s="350" t="s">
        <v>151</v>
      </c>
      <c r="J230" s="357" t="s">
        <v>417</v>
      </c>
      <c r="K230" s="351">
        <v>42321</v>
      </c>
      <c r="L230" s="350" t="s">
        <v>151</v>
      </c>
      <c r="M230" s="571" t="s">
        <v>417</v>
      </c>
      <c r="N230" s="572"/>
      <c r="O230" s="326"/>
      <c r="P230" s="326"/>
      <c r="Q230" s="326"/>
      <c r="R230" s="326"/>
      <c r="S230" s="326"/>
      <c r="T230" s="326"/>
      <c r="U230" s="326"/>
      <c r="V230" s="326"/>
      <c r="W230" s="326"/>
      <c r="X230" s="326"/>
    </row>
    <row r="231" spans="1:24" ht="45" customHeight="1">
      <c r="B231" s="400">
        <f t="shared" si="34"/>
        <v>5</v>
      </c>
      <c r="C231" s="346" t="s">
        <v>155</v>
      </c>
      <c r="D231" s="347" t="s">
        <v>406</v>
      </c>
      <c r="E231" s="351">
        <v>42275</v>
      </c>
      <c r="F231" s="350" t="s">
        <v>151</v>
      </c>
      <c r="G231" s="357" t="s">
        <v>417</v>
      </c>
      <c r="H231" s="351">
        <v>42304</v>
      </c>
      <c r="I231" s="350" t="s">
        <v>151</v>
      </c>
      <c r="J231" s="357" t="s">
        <v>417</v>
      </c>
      <c r="K231" s="351">
        <v>42321</v>
      </c>
      <c r="L231" s="350" t="s">
        <v>151</v>
      </c>
      <c r="M231" s="571" t="s">
        <v>417</v>
      </c>
      <c r="N231" s="572"/>
      <c r="O231" s="326"/>
      <c r="P231" s="326"/>
      <c r="Q231" s="326"/>
      <c r="R231" s="326"/>
      <c r="S231" s="326"/>
      <c r="T231" s="326"/>
      <c r="U231" s="326"/>
      <c r="V231" s="326"/>
      <c r="W231" s="326"/>
      <c r="X231" s="326"/>
    </row>
    <row r="232" spans="1:24" ht="60" customHeight="1">
      <c r="B232" s="569" t="s">
        <v>452</v>
      </c>
      <c r="C232" s="569"/>
      <c r="D232" s="569"/>
      <c r="E232" s="570"/>
      <c r="F232" s="429"/>
      <c r="G232" s="429"/>
      <c r="H232" s="429"/>
      <c r="I232" s="429"/>
      <c r="J232" s="429"/>
      <c r="K232" s="429"/>
      <c r="L232" s="429"/>
      <c r="M232" s="429"/>
      <c r="N232" s="430"/>
      <c r="O232" s="326"/>
      <c r="P232" s="326"/>
      <c r="Q232" s="326"/>
      <c r="R232" s="326"/>
      <c r="S232" s="326"/>
      <c r="T232" s="326"/>
      <c r="U232" s="326"/>
      <c r="V232" s="326"/>
      <c r="W232" s="326"/>
      <c r="X232" s="326"/>
    </row>
    <row r="233" spans="1:24" ht="45" customHeight="1">
      <c r="B233" s="400">
        <v>1</v>
      </c>
      <c r="C233" s="346" t="s">
        <v>155</v>
      </c>
      <c r="D233" s="347" t="s">
        <v>353</v>
      </c>
      <c r="E233" s="351">
        <v>42263</v>
      </c>
      <c r="F233" s="350" t="s">
        <v>151</v>
      </c>
      <c r="G233" s="357" t="s">
        <v>417</v>
      </c>
      <c r="H233" s="351">
        <v>42304</v>
      </c>
      <c r="I233" s="350" t="s">
        <v>151</v>
      </c>
      <c r="J233" s="357" t="s">
        <v>417</v>
      </c>
      <c r="K233" s="351">
        <v>42321</v>
      </c>
      <c r="L233" s="350" t="s">
        <v>151</v>
      </c>
      <c r="M233" s="571" t="s">
        <v>417</v>
      </c>
      <c r="N233" s="572"/>
      <c r="O233" s="326"/>
      <c r="P233" s="326"/>
      <c r="Q233" s="326"/>
      <c r="R233" s="326"/>
      <c r="S233" s="326"/>
      <c r="T233" s="326"/>
      <c r="U233" s="326"/>
      <c r="V233" s="326"/>
      <c r="W233" s="326"/>
      <c r="X233" s="326"/>
    </row>
    <row r="234" spans="1:24" ht="45" customHeight="1">
      <c r="B234" s="400">
        <f t="shared" ref="B234:B237" si="35">B233+1</f>
        <v>2</v>
      </c>
      <c r="C234" s="346" t="s">
        <v>155</v>
      </c>
      <c r="D234" s="401" t="s">
        <v>324</v>
      </c>
      <c r="E234" s="351">
        <v>42263</v>
      </c>
      <c r="F234" s="350" t="s">
        <v>151</v>
      </c>
      <c r="G234" s="357" t="s">
        <v>417</v>
      </c>
      <c r="H234" s="351">
        <v>42304</v>
      </c>
      <c r="I234" s="350" t="s">
        <v>151</v>
      </c>
      <c r="J234" s="357" t="s">
        <v>417</v>
      </c>
      <c r="K234" s="351">
        <v>42321</v>
      </c>
      <c r="L234" s="350" t="s">
        <v>151</v>
      </c>
      <c r="M234" s="571" t="s">
        <v>417</v>
      </c>
      <c r="N234" s="572"/>
      <c r="O234" s="326"/>
      <c r="P234" s="326"/>
      <c r="Q234" s="326"/>
      <c r="R234" s="326"/>
      <c r="S234" s="326"/>
      <c r="T234" s="326"/>
      <c r="U234" s="326"/>
      <c r="V234" s="326"/>
      <c r="W234" s="326"/>
      <c r="X234" s="326"/>
    </row>
    <row r="235" spans="1:24" ht="45" customHeight="1">
      <c r="B235" s="400">
        <f t="shared" si="35"/>
        <v>3</v>
      </c>
      <c r="C235" s="346" t="s">
        <v>155</v>
      </c>
      <c r="D235" s="347" t="s">
        <v>404</v>
      </c>
      <c r="E235" s="351">
        <v>42263</v>
      </c>
      <c r="F235" s="350" t="s">
        <v>151</v>
      </c>
      <c r="G235" s="357" t="s">
        <v>417</v>
      </c>
      <c r="H235" s="351">
        <v>42304</v>
      </c>
      <c r="I235" s="350" t="s">
        <v>151</v>
      </c>
      <c r="J235" s="357" t="s">
        <v>417</v>
      </c>
      <c r="K235" s="351">
        <v>42321</v>
      </c>
      <c r="L235" s="350" t="s">
        <v>151</v>
      </c>
      <c r="M235" s="571" t="s">
        <v>417</v>
      </c>
      <c r="N235" s="572"/>
      <c r="O235" s="326"/>
      <c r="P235" s="326"/>
      <c r="Q235" s="326"/>
      <c r="R235" s="326"/>
      <c r="S235" s="326"/>
      <c r="T235" s="326"/>
      <c r="U235" s="326"/>
      <c r="V235" s="326"/>
      <c r="W235" s="326"/>
      <c r="X235" s="326"/>
    </row>
    <row r="236" spans="1:24" ht="45" customHeight="1">
      <c r="B236" s="400">
        <f t="shared" si="35"/>
        <v>4</v>
      </c>
      <c r="C236" s="346" t="s">
        <v>155</v>
      </c>
      <c r="D236" s="347" t="s">
        <v>405</v>
      </c>
      <c r="E236" s="351">
        <v>42263</v>
      </c>
      <c r="F236" s="350" t="s">
        <v>151</v>
      </c>
      <c r="G236" s="357" t="s">
        <v>417</v>
      </c>
      <c r="H236" s="351">
        <v>42304</v>
      </c>
      <c r="I236" s="350" t="s">
        <v>151</v>
      </c>
      <c r="J236" s="357" t="s">
        <v>417</v>
      </c>
      <c r="K236" s="351">
        <v>42321</v>
      </c>
      <c r="L236" s="350" t="s">
        <v>151</v>
      </c>
      <c r="M236" s="571" t="s">
        <v>417</v>
      </c>
      <c r="N236" s="572"/>
      <c r="O236" s="326"/>
      <c r="P236" s="326"/>
      <c r="Q236" s="326"/>
      <c r="R236" s="326"/>
      <c r="S236" s="326"/>
      <c r="T236" s="326"/>
      <c r="U236" s="326"/>
      <c r="V236" s="326"/>
      <c r="W236" s="326"/>
      <c r="X236" s="326"/>
    </row>
    <row r="237" spans="1:24" ht="45" customHeight="1">
      <c r="B237" s="400">
        <f t="shared" si="35"/>
        <v>5</v>
      </c>
      <c r="C237" s="346" t="s">
        <v>155</v>
      </c>
      <c r="D237" s="347" t="s">
        <v>406</v>
      </c>
      <c r="E237" s="351">
        <v>42263</v>
      </c>
      <c r="F237" s="350" t="s">
        <v>151</v>
      </c>
      <c r="G237" s="357" t="s">
        <v>417</v>
      </c>
      <c r="H237" s="351">
        <v>42304</v>
      </c>
      <c r="I237" s="350" t="s">
        <v>151</v>
      </c>
      <c r="J237" s="357" t="s">
        <v>417</v>
      </c>
      <c r="K237" s="351">
        <v>42321</v>
      </c>
      <c r="L237" s="350" t="s">
        <v>151</v>
      </c>
      <c r="M237" s="571" t="s">
        <v>417</v>
      </c>
      <c r="N237" s="572"/>
      <c r="O237" s="326"/>
      <c r="P237" s="326"/>
      <c r="Q237" s="326"/>
      <c r="R237" s="326"/>
      <c r="S237" s="326"/>
      <c r="T237" s="326"/>
      <c r="U237" s="326"/>
      <c r="V237" s="326"/>
      <c r="W237" s="326"/>
      <c r="X237" s="326"/>
    </row>
    <row r="238" spans="1:24" ht="60" customHeight="1">
      <c r="B238" s="569" t="s">
        <v>453</v>
      </c>
      <c r="C238" s="569"/>
      <c r="D238" s="569"/>
      <c r="E238" s="570"/>
      <c r="F238" s="429"/>
      <c r="G238" s="429"/>
      <c r="H238" s="429"/>
      <c r="I238" s="429"/>
      <c r="J238" s="429"/>
      <c r="K238" s="429"/>
      <c r="L238" s="429"/>
      <c r="M238" s="429"/>
      <c r="N238" s="430"/>
      <c r="O238" s="326"/>
      <c r="P238" s="326"/>
      <c r="Q238" s="326"/>
      <c r="R238" s="326"/>
      <c r="S238" s="326"/>
      <c r="T238" s="326"/>
      <c r="U238" s="326"/>
      <c r="V238" s="326"/>
      <c r="W238" s="326"/>
      <c r="X238" s="326"/>
    </row>
    <row r="239" spans="1:24" ht="45" customHeight="1">
      <c r="B239" s="400">
        <v>1</v>
      </c>
      <c r="C239" s="346" t="s">
        <v>155</v>
      </c>
      <c r="D239" s="347" t="s">
        <v>353</v>
      </c>
      <c r="E239" s="351">
        <v>42269</v>
      </c>
      <c r="F239" s="350" t="s">
        <v>151</v>
      </c>
      <c r="G239" s="357" t="s">
        <v>417</v>
      </c>
      <c r="H239" s="351">
        <v>42304</v>
      </c>
      <c r="I239" s="350" t="s">
        <v>151</v>
      </c>
      <c r="J239" s="357" t="s">
        <v>417</v>
      </c>
      <c r="K239" s="351">
        <v>42321</v>
      </c>
      <c r="L239" s="350" t="s">
        <v>151</v>
      </c>
      <c r="M239" s="571" t="s">
        <v>417</v>
      </c>
      <c r="N239" s="572"/>
      <c r="O239" s="326"/>
      <c r="P239" s="326"/>
      <c r="Q239" s="326"/>
      <c r="R239" s="326"/>
      <c r="S239" s="326"/>
      <c r="T239" s="326"/>
      <c r="U239" s="326"/>
      <c r="V239" s="326"/>
      <c r="W239" s="326"/>
      <c r="X239" s="326"/>
    </row>
    <row r="240" spans="1:24" ht="45" customHeight="1">
      <c r="B240" s="400">
        <f t="shared" ref="B240:B243" si="36">B239+1</f>
        <v>2</v>
      </c>
      <c r="C240" s="346" t="s">
        <v>155</v>
      </c>
      <c r="D240" s="401" t="s">
        <v>324</v>
      </c>
      <c r="E240" s="351">
        <v>42269</v>
      </c>
      <c r="F240" s="350" t="s">
        <v>151</v>
      </c>
      <c r="G240" s="357" t="s">
        <v>417</v>
      </c>
      <c r="H240" s="351">
        <v>42304</v>
      </c>
      <c r="I240" s="350" t="s">
        <v>151</v>
      </c>
      <c r="J240" s="357" t="s">
        <v>417</v>
      </c>
      <c r="K240" s="351">
        <v>42321</v>
      </c>
      <c r="L240" s="350" t="s">
        <v>151</v>
      </c>
      <c r="M240" s="571" t="s">
        <v>417</v>
      </c>
      <c r="N240" s="572"/>
      <c r="O240" s="326"/>
      <c r="P240" s="326"/>
      <c r="Q240" s="326"/>
      <c r="R240" s="326"/>
      <c r="S240" s="326"/>
      <c r="T240" s="326"/>
      <c r="U240" s="326"/>
      <c r="V240" s="326"/>
      <c r="W240" s="326"/>
      <c r="X240" s="326"/>
    </row>
    <row r="241" spans="2:24" ht="45" customHeight="1">
      <c r="B241" s="400">
        <f t="shared" si="36"/>
        <v>3</v>
      </c>
      <c r="C241" s="346" t="s">
        <v>155</v>
      </c>
      <c r="D241" s="347" t="s">
        <v>404</v>
      </c>
      <c r="E241" s="351">
        <v>42269</v>
      </c>
      <c r="F241" s="350" t="s">
        <v>151</v>
      </c>
      <c r="G241" s="357" t="s">
        <v>417</v>
      </c>
      <c r="H241" s="351">
        <v>42304</v>
      </c>
      <c r="I241" s="350" t="s">
        <v>151</v>
      </c>
      <c r="J241" s="357" t="s">
        <v>417</v>
      </c>
      <c r="K241" s="351">
        <v>42321</v>
      </c>
      <c r="L241" s="350" t="s">
        <v>151</v>
      </c>
      <c r="M241" s="571" t="s">
        <v>417</v>
      </c>
      <c r="N241" s="572"/>
      <c r="O241" s="326"/>
      <c r="P241" s="326"/>
      <c r="Q241" s="326"/>
      <c r="R241" s="326"/>
      <c r="S241" s="326"/>
      <c r="T241" s="326"/>
      <c r="U241" s="326"/>
      <c r="V241" s="326"/>
      <c r="W241" s="326"/>
      <c r="X241" s="326"/>
    </row>
    <row r="242" spans="2:24" ht="45" customHeight="1">
      <c r="B242" s="400">
        <f t="shared" si="36"/>
        <v>4</v>
      </c>
      <c r="C242" s="346" t="s">
        <v>155</v>
      </c>
      <c r="D242" s="347" t="s">
        <v>408</v>
      </c>
      <c r="E242" s="351">
        <v>42269</v>
      </c>
      <c r="F242" s="350" t="s">
        <v>151</v>
      </c>
      <c r="G242" s="357" t="s">
        <v>417</v>
      </c>
      <c r="H242" s="351">
        <v>42304</v>
      </c>
      <c r="I242" s="350" t="s">
        <v>151</v>
      </c>
      <c r="J242" s="357" t="s">
        <v>417</v>
      </c>
      <c r="K242" s="351">
        <v>42321</v>
      </c>
      <c r="L242" s="350" t="s">
        <v>151</v>
      </c>
      <c r="M242" s="571" t="s">
        <v>417</v>
      </c>
      <c r="N242" s="572"/>
      <c r="O242" s="326"/>
      <c r="P242" s="326"/>
      <c r="Q242" s="326"/>
      <c r="R242" s="326"/>
      <c r="S242" s="326"/>
      <c r="T242" s="326"/>
      <c r="U242" s="326"/>
      <c r="V242" s="326"/>
      <c r="W242" s="326"/>
      <c r="X242" s="326"/>
    </row>
    <row r="243" spans="2:24" ht="45" customHeight="1">
      <c r="B243" s="400">
        <f t="shared" si="36"/>
        <v>5</v>
      </c>
      <c r="C243" s="346" t="s">
        <v>155</v>
      </c>
      <c r="D243" s="347" t="s">
        <v>407</v>
      </c>
      <c r="E243" s="351">
        <v>42269</v>
      </c>
      <c r="F243" s="350" t="s">
        <v>151</v>
      </c>
      <c r="G243" s="357" t="s">
        <v>417</v>
      </c>
      <c r="H243" s="351">
        <v>42304</v>
      </c>
      <c r="I243" s="350" t="s">
        <v>151</v>
      </c>
      <c r="J243" s="357" t="s">
        <v>417</v>
      </c>
      <c r="K243" s="351">
        <v>42321</v>
      </c>
      <c r="L243" s="350" t="s">
        <v>151</v>
      </c>
      <c r="M243" s="571" t="s">
        <v>417</v>
      </c>
      <c r="N243" s="572"/>
      <c r="O243" s="326"/>
      <c r="P243" s="326"/>
      <c r="Q243" s="326"/>
      <c r="R243" s="326"/>
      <c r="S243" s="326"/>
      <c r="T243" s="326"/>
      <c r="U243" s="326"/>
      <c r="V243" s="326"/>
      <c r="W243" s="326"/>
      <c r="X243" s="326"/>
    </row>
    <row r="244" spans="2:24" ht="60" customHeight="1">
      <c r="B244" s="569" t="s">
        <v>308</v>
      </c>
      <c r="C244" s="569"/>
      <c r="D244" s="569"/>
      <c r="E244" s="570"/>
      <c r="F244" s="429"/>
      <c r="G244" s="429"/>
      <c r="H244" s="429"/>
      <c r="I244" s="429"/>
      <c r="J244" s="429"/>
      <c r="K244" s="429"/>
      <c r="L244" s="429"/>
      <c r="M244" s="429"/>
      <c r="N244" s="430"/>
      <c r="O244" s="326"/>
      <c r="P244" s="326"/>
      <c r="Q244" s="326"/>
      <c r="R244" s="326"/>
      <c r="S244" s="326"/>
      <c r="T244" s="326"/>
      <c r="U244" s="326"/>
      <c r="V244" s="326"/>
      <c r="W244" s="326"/>
      <c r="X244" s="326"/>
    </row>
    <row r="245" spans="2:24" ht="45" customHeight="1">
      <c r="B245" s="400">
        <v>1</v>
      </c>
      <c r="C245" s="346" t="s">
        <v>155</v>
      </c>
      <c r="D245" s="347" t="s">
        <v>353</v>
      </c>
      <c r="E245" s="351">
        <v>42264</v>
      </c>
      <c r="F245" s="350" t="s">
        <v>151</v>
      </c>
      <c r="G245" s="357" t="s">
        <v>417</v>
      </c>
      <c r="H245" s="351">
        <v>42304</v>
      </c>
      <c r="I245" s="350" t="s">
        <v>151</v>
      </c>
      <c r="J245" s="357" t="s">
        <v>417</v>
      </c>
      <c r="K245" s="351">
        <v>42321</v>
      </c>
      <c r="L245" s="350" t="s">
        <v>151</v>
      </c>
      <c r="M245" s="571" t="s">
        <v>417</v>
      </c>
      <c r="N245" s="572"/>
      <c r="O245" s="326"/>
      <c r="P245" s="326"/>
      <c r="Q245" s="326"/>
      <c r="R245" s="326"/>
      <c r="S245" s="326"/>
      <c r="T245" s="326"/>
      <c r="U245" s="326"/>
      <c r="V245" s="326"/>
      <c r="W245" s="326"/>
      <c r="X245" s="326"/>
    </row>
    <row r="246" spans="2:24" ht="45" customHeight="1">
      <c r="B246" s="400">
        <f t="shared" ref="B246:B249" si="37">B245+1</f>
        <v>2</v>
      </c>
      <c r="C246" s="346" t="s">
        <v>155</v>
      </c>
      <c r="D246" s="401" t="s">
        <v>324</v>
      </c>
      <c r="E246" s="351">
        <v>42264</v>
      </c>
      <c r="F246" s="350" t="s">
        <v>151</v>
      </c>
      <c r="G246" s="357" t="s">
        <v>417</v>
      </c>
      <c r="H246" s="351">
        <v>42304</v>
      </c>
      <c r="I246" s="350" t="s">
        <v>151</v>
      </c>
      <c r="J246" s="357" t="s">
        <v>417</v>
      </c>
      <c r="K246" s="351">
        <v>42321</v>
      </c>
      <c r="L246" s="350" t="s">
        <v>151</v>
      </c>
      <c r="M246" s="571" t="s">
        <v>417</v>
      </c>
      <c r="N246" s="572"/>
      <c r="O246" s="326"/>
      <c r="P246" s="326"/>
      <c r="Q246" s="326"/>
      <c r="R246" s="326"/>
      <c r="S246" s="326"/>
      <c r="T246" s="326"/>
      <c r="U246" s="326"/>
      <c r="V246" s="326"/>
      <c r="W246" s="326"/>
      <c r="X246" s="326"/>
    </row>
    <row r="247" spans="2:24" ht="45" customHeight="1">
      <c r="B247" s="400">
        <f t="shared" si="37"/>
        <v>3</v>
      </c>
      <c r="C247" s="346" t="s">
        <v>155</v>
      </c>
      <c r="D247" s="347" t="s">
        <v>404</v>
      </c>
      <c r="E247" s="351">
        <v>42264</v>
      </c>
      <c r="F247" s="350" t="s">
        <v>151</v>
      </c>
      <c r="G247" s="357" t="s">
        <v>417</v>
      </c>
      <c r="H247" s="351">
        <v>42304</v>
      </c>
      <c r="I247" s="350" t="s">
        <v>151</v>
      </c>
      <c r="J247" s="357" t="s">
        <v>417</v>
      </c>
      <c r="K247" s="351">
        <v>42321</v>
      </c>
      <c r="L247" s="350" t="s">
        <v>151</v>
      </c>
      <c r="M247" s="571" t="s">
        <v>417</v>
      </c>
      <c r="N247" s="572"/>
      <c r="O247" s="326"/>
      <c r="P247" s="326"/>
      <c r="Q247" s="326"/>
      <c r="R247" s="326"/>
      <c r="S247" s="326"/>
      <c r="T247" s="326"/>
      <c r="U247" s="326"/>
      <c r="V247" s="326"/>
      <c r="W247" s="326"/>
      <c r="X247" s="326"/>
    </row>
    <row r="248" spans="2:24" ht="45" customHeight="1">
      <c r="B248" s="400">
        <f t="shared" si="37"/>
        <v>4</v>
      </c>
      <c r="C248" s="346" t="s">
        <v>155</v>
      </c>
      <c r="D248" s="347" t="s">
        <v>409</v>
      </c>
      <c r="E248" s="351">
        <v>42264</v>
      </c>
      <c r="F248" s="350" t="s">
        <v>151</v>
      </c>
      <c r="G248" s="357" t="s">
        <v>417</v>
      </c>
      <c r="H248" s="351">
        <v>42304</v>
      </c>
      <c r="I248" s="350" t="s">
        <v>151</v>
      </c>
      <c r="J248" s="357" t="s">
        <v>417</v>
      </c>
      <c r="K248" s="351">
        <v>42321</v>
      </c>
      <c r="L248" s="350" t="s">
        <v>151</v>
      </c>
      <c r="M248" s="571" t="s">
        <v>417</v>
      </c>
      <c r="N248" s="572"/>
      <c r="O248" s="326"/>
      <c r="P248" s="326"/>
      <c r="Q248" s="326"/>
      <c r="R248" s="326"/>
      <c r="S248" s="326"/>
      <c r="T248" s="326"/>
      <c r="U248" s="326"/>
      <c r="V248" s="326"/>
      <c r="W248" s="326"/>
      <c r="X248" s="326"/>
    </row>
    <row r="249" spans="2:24" ht="45" customHeight="1">
      <c r="B249" s="400">
        <f t="shared" si="37"/>
        <v>5</v>
      </c>
      <c r="C249" s="346" t="s">
        <v>155</v>
      </c>
      <c r="D249" s="347" t="s">
        <v>410</v>
      </c>
      <c r="E249" s="351">
        <v>42264</v>
      </c>
      <c r="F249" s="350" t="s">
        <v>151</v>
      </c>
      <c r="G249" s="357" t="s">
        <v>417</v>
      </c>
      <c r="H249" s="351">
        <v>42304</v>
      </c>
      <c r="I249" s="350" t="s">
        <v>151</v>
      </c>
      <c r="J249" s="357" t="s">
        <v>417</v>
      </c>
      <c r="K249" s="351">
        <v>42321</v>
      </c>
      <c r="L249" s="350" t="s">
        <v>151</v>
      </c>
      <c r="M249" s="571" t="s">
        <v>417</v>
      </c>
      <c r="N249" s="572"/>
      <c r="O249" s="326"/>
      <c r="P249" s="326"/>
      <c r="Q249" s="326"/>
      <c r="R249" s="326"/>
      <c r="S249" s="326"/>
      <c r="T249" s="326"/>
      <c r="U249" s="326"/>
      <c r="V249" s="326"/>
      <c r="W249" s="326"/>
      <c r="X249" s="326"/>
    </row>
    <row r="250" spans="2:24" ht="20.100000000000001" customHeight="1">
      <c r="B250" s="326"/>
      <c r="C250" s="326"/>
      <c r="D250" s="326"/>
      <c r="E250" s="327"/>
      <c r="F250" s="327"/>
      <c r="G250" s="326"/>
      <c r="H250" s="327"/>
      <c r="I250" s="327"/>
      <c r="J250" s="326"/>
      <c r="K250" s="327"/>
      <c r="L250" s="327"/>
      <c r="M250" s="426"/>
      <c r="N250" s="426"/>
      <c r="O250" s="326"/>
      <c r="P250" s="326"/>
      <c r="Q250" s="326"/>
      <c r="R250" s="326"/>
      <c r="S250" s="326"/>
      <c r="T250" s="326"/>
      <c r="U250" s="326"/>
      <c r="V250" s="326"/>
      <c r="W250" s="326"/>
      <c r="X250" s="326"/>
    </row>
    <row r="251" spans="2:24" ht="20.100000000000001" customHeight="1">
      <c r="B251" s="326"/>
      <c r="C251" s="326"/>
      <c r="D251" s="326"/>
      <c r="E251" s="327"/>
      <c r="F251" s="327"/>
      <c r="G251" s="326"/>
      <c r="H251" s="327"/>
      <c r="I251" s="327"/>
      <c r="J251" s="326"/>
      <c r="K251" s="327"/>
      <c r="L251" s="327"/>
      <c r="M251" s="426"/>
      <c r="N251" s="426"/>
      <c r="O251" s="326"/>
      <c r="P251" s="326"/>
      <c r="Q251" s="326"/>
      <c r="R251" s="326"/>
      <c r="S251" s="326"/>
      <c r="T251" s="326"/>
      <c r="U251" s="326"/>
      <c r="V251" s="326"/>
      <c r="W251" s="326"/>
      <c r="X251" s="326"/>
    </row>
    <row r="252" spans="2:24" ht="20.100000000000001" customHeight="1">
      <c r="B252" s="326"/>
      <c r="C252" s="326"/>
      <c r="D252" s="326"/>
      <c r="E252" s="327"/>
      <c r="F252" s="327"/>
      <c r="G252" s="326"/>
      <c r="H252" s="327"/>
      <c r="I252" s="327"/>
      <c r="J252" s="326"/>
      <c r="K252" s="327"/>
      <c r="L252" s="327"/>
      <c r="M252" s="426"/>
      <c r="N252" s="426"/>
      <c r="O252" s="326"/>
      <c r="P252" s="326"/>
      <c r="Q252" s="326"/>
      <c r="R252" s="326"/>
      <c r="S252" s="326"/>
      <c r="T252" s="326"/>
      <c r="U252" s="326"/>
      <c r="V252" s="326"/>
      <c r="W252" s="326"/>
      <c r="X252" s="326"/>
    </row>
    <row r="253" spans="2:24" ht="20.100000000000001" customHeight="1">
      <c r="B253" s="326"/>
      <c r="C253" s="326"/>
      <c r="D253" s="326"/>
      <c r="E253" s="327"/>
      <c r="F253" s="327"/>
      <c r="G253" s="326"/>
      <c r="H253" s="327"/>
      <c r="I253" s="327"/>
      <c r="J253" s="326"/>
      <c r="K253" s="327"/>
      <c r="L253" s="327"/>
      <c r="M253" s="426"/>
      <c r="N253" s="426"/>
      <c r="O253" s="326"/>
      <c r="P253" s="326"/>
      <c r="Q253" s="326"/>
      <c r="R253" s="326"/>
      <c r="S253" s="326"/>
      <c r="T253" s="326"/>
      <c r="U253" s="326"/>
      <c r="V253" s="326"/>
      <c r="W253" s="326"/>
      <c r="X253" s="326"/>
    </row>
    <row r="254" spans="2:24" ht="20.100000000000001" customHeight="1">
      <c r="B254" s="326"/>
      <c r="C254" s="326"/>
      <c r="D254" s="326"/>
      <c r="E254" s="327"/>
      <c r="F254" s="327"/>
      <c r="G254" s="326"/>
      <c r="H254" s="327"/>
      <c r="I254" s="327"/>
      <c r="J254" s="326"/>
      <c r="K254" s="327"/>
      <c r="L254" s="327"/>
      <c r="M254" s="426"/>
      <c r="N254" s="426"/>
      <c r="O254" s="326"/>
      <c r="P254" s="326"/>
      <c r="Q254" s="326"/>
      <c r="R254" s="326"/>
      <c r="S254" s="326"/>
      <c r="T254" s="326"/>
      <c r="U254" s="326"/>
      <c r="V254" s="326"/>
      <c r="W254" s="326"/>
      <c r="X254" s="326"/>
    </row>
    <row r="255" spans="2:24" ht="20.100000000000001" customHeight="1">
      <c r="B255" s="326"/>
      <c r="C255" s="326"/>
      <c r="D255" s="326"/>
      <c r="E255" s="327"/>
      <c r="F255" s="327"/>
      <c r="G255" s="326"/>
      <c r="H255" s="327"/>
      <c r="I255" s="327"/>
      <c r="J255" s="326"/>
      <c r="K255" s="327"/>
      <c r="L255" s="327"/>
      <c r="M255" s="426"/>
      <c r="N255" s="426"/>
      <c r="O255" s="326"/>
      <c r="P255" s="326"/>
      <c r="Q255" s="326"/>
      <c r="R255" s="326"/>
      <c r="S255" s="326"/>
      <c r="T255" s="326"/>
      <c r="U255" s="326"/>
      <c r="V255" s="326"/>
      <c r="W255" s="326"/>
      <c r="X255" s="326"/>
    </row>
    <row r="256" spans="2:24" ht="20.100000000000001" customHeight="1">
      <c r="B256" s="326"/>
      <c r="C256" s="326"/>
      <c r="D256" s="326"/>
      <c r="E256" s="327"/>
      <c r="F256" s="327"/>
      <c r="G256" s="326"/>
      <c r="H256" s="327"/>
      <c r="I256" s="327"/>
      <c r="J256" s="326"/>
      <c r="K256" s="327"/>
      <c r="L256" s="327"/>
      <c r="M256" s="426"/>
      <c r="N256" s="426"/>
      <c r="O256" s="326"/>
      <c r="P256" s="326"/>
      <c r="Q256" s="326"/>
      <c r="R256" s="326"/>
      <c r="S256" s="326"/>
      <c r="T256" s="326"/>
      <c r="U256" s="326"/>
      <c r="V256" s="326"/>
      <c r="W256" s="326"/>
      <c r="X256" s="326"/>
    </row>
    <row r="257" spans="2:24" ht="20.100000000000001" customHeight="1">
      <c r="B257" s="326"/>
      <c r="C257" s="326"/>
      <c r="D257" s="326"/>
      <c r="E257" s="327"/>
      <c r="F257" s="327"/>
      <c r="G257" s="326"/>
      <c r="H257" s="327"/>
      <c r="I257" s="327"/>
      <c r="J257" s="326"/>
      <c r="K257" s="327"/>
      <c r="L257" s="327"/>
      <c r="M257" s="426"/>
      <c r="N257" s="426"/>
      <c r="O257" s="326"/>
      <c r="P257" s="326"/>
      <c r="Q257" s="326"/>
      <c r="R257" s="326"/>
      <c r="S257" s="326"/>
      <c r="T257" s="326"/>
      <c r="U257" s="326"/>
      <c r="V257" s="326"/>
      <c r="W257" s="326"/>
      <c r="X257" s="326"/>
    </row>
    <row r="258" spans="2:24" ht="20.100000000000001" customHeight="1">
      <c r="B258" s="326"/>
      <c r="C258" s="326"/>
      <c r="D258" s="326"/>
      <c r="E258" s="327"/>
      <c r="F258" s="327"/>
      <c r="G258" s="326"/>
      <c r="H258" s="327"/>
      <c r="I258" s="327"/>
      <c r="J258" s="326"/>
      <c r="K258" s="327"/>
      <c r="L258" s="327"/>
      <c r="M258" s="426"/>
      <c r="N258" s="426"/>
      <c r="O258" s="326"/>
      <c r="P258" s="326"/>
      <c r="Q258" s="326"/>
      <c r="R258" s="326"/>
      <c r="S258" s="326"/>
      <c r="T258" s="326"/>
      <c r="U258" s="326"/>
      <c r="V258" s="326"/>
      <c r="W258" s="326"/>
      <c r="X258" s="326"/>
    </row>
    <row r="259" spans="2:24" ht="20.100000000000001" customHeight="1">
      <c r="B259" s="326"/>
      <c r="C259" s="326"/>
      <c r="D259" s="326"/>
      <c r="E259" s="327"/>
      <c r="F259" s="327"/>
      <c r="G259" s="326"/>
      <c r="H259" s="327"/>
      <c r="I259" s="327"/>
      <c r="J259" s="326"/>
      <c r="K259" s="327"/>
      <c r="L259" s="327"/>
      <c r="M259" s="426"/>
      <c r="N259" s="426"/>
      <c r="O259" s="326"/>
      <c r="P259" s="326"/>
      <c r="Q259" s="326"/>
      <c r="R259" s="326"/>
      <c r="S259" s="326"/>
      <c r="T259" s="326"/>
      <c r="U259" s="326"/>
      <c r="V259" s="326"/>
      <c r="W259" s="326"/>
      <c r="X259" s="326"/>
    </row>
    <row r="260" spans="2:24" ht="20.100000000000001" customHeight="1">
      <c r="B260" s="326"/>
      <c r="C260" s="326"/>
      <c r="D260" s="326"/>
      <c r="E260" s="327"/>
      <c r="F260" s="327"/>
      <c r="G260" s="326"/>
      <c r="H260" s="327"/>
      <c r="I260" s="327"/>
      <c r="J260" s="326"/>
      <c r="K260" s="327"/>
      <c r="L260" s="327"/>
      <c r="M260" s="426"/>
      <c r="N260" s="426"/>
      <c r="O260" s="326"/>
      <c r="P260" s="326"/>
      <c r="Q260" s="326"/>
      <c r="R260" s="326"/>
      <c r="S260" s="326"/>
      <c r="T260" s="326"/>
      <c r="U260" s="326"/>
      <c r="V260" s="326"/>
      <c r="W260" s="326"/>
      <c r="X260" s="326"/>
    </row>
    <row r="261" spans="2:24" ht="20.100000000000001" customHeight="1">
      <c r="B261" s="326"/>
      <c r="C261" s="326"/>
      <c r="D261" s="326"/>
      <c r="E261" s="327"/>
      <c r="F261" s="327"/>
      <c r="G261" s="326"/>
      <c r="H261" s="327"/>
      <c r="I261" s="327"/>
      <c r="J261" s="326"/>
      <c r="K261" s="327"/>
      <c r="L261" s="327"/>
      <c r="M261" s="426"/>
      <c r="N261" s="426"/>
      <c r="O261" s="326"/>
      <c r="P261" s="326"/>
      <c r="Q261" s="326"/>
      <c r="R261" s="326"/>
      <c r="S261" s="326"/>
      <c r="T261" s="326"/>
      <c r="U261" s="326"/>
      <c r="V261" s="326"/>
      <c r="W261" s="326"/>
      <c r="X261" s="326"/>
    </row>
    <row r="262" spans="2:24" ht="20.100000000000001" customHeight="1">
      <c r="B262" s="326"/>
      <c r="C262" s="326"/>
      <c r="D262" s="326"/>
      <c r="E262" s="327"/>
      <c r="F262" s="327"/>
      <c r="G262" s="326"/>
      <c r="H262" s="327"/>
      <c r="I262" s="327"/>
      <c r="J262" s="326"/>
      <c r="K262" s="327"/>
      <c r="L262" s="327"/>
      <c r="M262" s="426"/>
      <c r="N262" s="426"/>
      <c r="O262" s="326"/>
      <c r="P262" s="326"/>
      <c r="Q262" s="326"/>
      <c r="R262" s="326"/>
      <c r="S262" s="326"/>
      <c r="T262" s="326"/>
      <c r="U262" s="326"/>
      <c r="V262" s="326"/>
      <c r="W262" s="326"/>
      <c r="X262" s="326"/>
    </row>
    <row r="263" spans="2:24" ht="20.100000000000001" customHeight="1">
      <c r="B263" s="326"/>
      <c r="C263" s="326"/>
      <c r="D263" s="326"/>
      <c r="E263" s="327"/>
      <c r="F263" s="327"/>
      <c r="G263" s="326"/>
      <c r="H263" s="327"/>
      <c r="I263" s="327"/>
      <c r="J263" s="326"/>
      <c r="K263" s="327"/>
      <c r="L263" s="327"/>
      <c r="M263" s="426"/>
      <c r="N263" s="426"/>
      <c r="O263" s="326"/>
      <c r="P263" s="326"/>
      <c r="Q263" s="326"/>
      <c r="R263" s="326"/>
      <c r="S263" s="326"/>
      <c r="T263" s="326"/>
      <c r="U263" s="326"/>
      <c r="V263" s="326"/>
      <c r="W263" s="326"/>
      <c r="X263" s="326"/>
    </row>
    <row r="264" spans="2:24" ht="20.100000000000001" customHeight="1">
      <c r="B264" s="326"/>
      <c r="C264" s="326"/>
      <c r="D264" s="326"/>
      <c r="E264" s="327"/>
      <c r="F264" s="327"/>
      <c r="G264" s="326"/>
      <c r="H264" s="327"/>
      <c r="I264" s="327"/>
      <c r="J264" s="326"/>
      <c r="K264" s="327"/>
      <c r="L264" s="327"/>
      <c r="M264" s="426"/>
      <c r="N264" s="426"/>
      <c r="O264" s="326"/>
      <c r="P264" s="326"/>
      <c r="Q264" s="326"/>
      <c r="R264" s="326"/>
      <c r="S264" s="326"/>
      <c r="T264" s="326"/>
      <c r="U264" s="326"/>
      <c r="V264" s="326"/>
      <c r="W264" s="326"/>
      <c r="X264" s="326"/>
    </row>
    <row r="265" spans="2:24" ht="20.100000000000001" customHeight="1">
      <c r="B265" s="326"/>
      <c r="C265" s="326"/>
      <c r="D265" s="326"/>
      <c r="E265" s="327"/>
      <c r="F265" s="327"/>
      <c r="G265" s="326"/>
      <c r="H265" s="327"/>
      <c r="I265" s="327"/>
      <c r="J265" s="326"/>
      <c r="K265" s="327"/>
      <c r="L265" s="327"/>
      <c r="M265" s="426"/>
      <c r="N265" s="426"/>
      <c r="O265" s="326"/>
      <c r="P265" s="326"/>
      <c r="Q265" s="326"/>
      <c r="R265" s="326"/>
      <c r="S265" s="326"/>
      <c r="T265" s="326"/>
      <c r="U265" s="326"/>
      <c r="V265" s="326"/>
      <c r="W265" s="326"/>
      <c r="X265" s="326"/>
    </row>
    <row r="266" spans="2:24" ht="20.100000000000001" customHeight="1">
      <c r="B266" s="326"/>
      <c r="C266" s="326"/>
      <c r="D266" s="326"/>
      <c r="E266" s="327"/>
      <c r="F266" s="327"/>
      <c r="G266" s="326"/>
      <c r="H266" s="327"/>
      <c r="I266" s="327"/>
      <c r="J266" s="326"/>
      <c r="K266" s="327"/>
      <c r="L266" s="327"/>
      <c r="M266" s="426"/>
      <c r="N266" s="426"/>
      <c r="O266" s="326"/>
      <c r="P266" s="326"/>
      <c r="Q266" s="326"/>
      <c r="R266" s="326"/>
      <c r="S266" s="326"/>
      <c r="T266" s="326"/>
      <c r="U266" s="326"/>
      <c r="V266" s="326"/>
      <c r="W266" s="326"/>
      <c r="X266" s="326"/>
    </row>
    <row r="267" spans="2:24" ht="20.100000000000001" customHeight="1">
      <c r="B267" s="326"/>
      <c r="C267" s="326"/>
      <c r="D267" s="326"/>
      <c r="E267" s="327"/>
      <c r="F267" s="327"/>
      <c r="G267" s="326"/>
      <c r="H267" s="327"/>
      <c r="I267" s="327"/>
      <c r="J267" s="326"/>
      <c r="K267" s="327"/>
      <c r="L267" s="327"/>
      <c r="M267" s="426"/>
      <c r="N267" s="426"/>
      <c r="O267" s="326"/>
      <c r="P267" s="326"/>
      <c r="Q267" s="326"/>
      <c r="R267" s="326"/>
      <c r="S267" s="326"/>
      <c r="T267" s="326"/>
      <c r="U267" s="326"/>
      <c r="V267" s="326"/>
      <c r="W267" s="326"/>
      <c r="X267" s="326"/>
    </row>
    <row r="268" spans="2:24" ht="20.100000000000001" customHeight="1">
      <c r="B268" s="326"/>
      <c r="C268" s="326"/>
      <c r="D268" s="326"/>
      <c r="E268" s="327"/>
      <c r="F268" s="327"/>
      <c r="G268" s="326"/>
      <c r="H268" s="327"/>
      <c r="I268" s="327"/>
      <c r="J268" s="326"/>
      <c r="K268" s="327"/>
      <c r="L268" s="327"/>
      <c r="M268" s="426"/>
      <c r="N268" s="426"/>
      <c r="O268" s="326"/>
      <c r="P268" s="326"/>
      <c r="Q268" s="326"/>
      <c r="R268" s="326"/>
      <c r="S268" s="326"/>
      <c r="T268" s="326"/>
      <c r="U268" s="326"/>
      <c r="V268" s="326"/>
      <c r="W268" s="326"/>
      <c r="X268" s="326"/>
    </row>
    <row r="269" spans="2:24" ht="20.100000000000001" customHeight="1">
      <c r="B269" s="326"/>
      <c r="C269" s="326"/>
      <c r="D269" s="326"/>
      <c r="E269" s="327"/>
      <c r="F269" s="327"/>
      <c r="G269" s="326"/>
      <c r="H269" s="327"/>
      <c r="I269" s="327"/>
      <c r="J269" s="326"/>
      <c r="K269" s="327"/>
      <c r="L269" s="327"/>
      <c r="M269" s="426"/>
      <c r="N269" s="426"/>
      <c r="O269" s="326"/>
      <c r="P269" s="326"/>
      <c r="Q269" s="326"/>
      <c r="R269" s="326"/>
      <c r="S269" s="326"/>
      <c r="T269" s="326"/>
      <c r="U269" s="326"/>
      <c r="V269" s="326"/>
      <c r="W269" s="326"/>
      <c r="X269" s="326"/>
    </row>
    <row r="270" spans="2:24" ht="20.100000000000001" customHeight="1">
      <c r="B270" s="326"/>
      <c r="C270" s="326"/>
      <c r="D270" s="326"/>
      <c r="E270" s="327"/>
      <c r="F270" s="327"/>
      <c r="G270" s="326"/>
      <c r="H270" s="327"/>
      <c r="I270" s="327"/>
      <c r="J270" s="326"/>
      <c r="K270" s="327"/>
      <c r="L270" s="327"/>
      <c r="M270" s="426"/>
      <c r="N270" s="426"/>
      <c r="O270" s="326"/>
      <c r="P270" s="326"/>
      <c r="Q270" s="326"/>
      <c r="R270" s="326"/>
      <c r="S270" s="326"/>
      <c r="T270" s="326"/>
      <c r="U270" s="326"/>
      <c r="V270" s="326"/>
      <c r="W270" s="326"/>
      <c r="X270" s="326"/>
    </row>
    <row r="271" spans="2:24" ht="20.100000000000001" customHeight="1">
      <c r="B271" s="326"/>
      <c r="C271" s="326"/>
      <c r="D271" s="326"/>
      <c r="E271" s="327"/>
      <c r="F271" s="327"/>
      <c r="G271" s="326"/>
      <c r="H271" s="327"/>
      <c r="I271" s="327"/>
      <c r="J271" s="326"/>
      <c r="K271" s="327"/>
      <c r="L271" s="327"/>
      <c r="M271" s="426"/>
      <c r="N271" s="426"/>
      <c r="O271" s="326"/>
      <c r="P271" s="326"/>
      <c r="Q271" s="326"/>
      <c r="R271" s="326"/>
      <c r="S271" s="326"/>
      <c r="T271" s="326"/>
      <c r="U271" s="326"/>
      <c r="V271" s="326"/>
      <c r="W271" s="326"/>
      <c r="X271" s="326"/>
    </row>
    <row r="272" spans="2:24" ht="20.100000000000001" customHeight="1">
      <c r="B272" s="326"/>
      <c r="C272" s="326"/>
      <c r="D272" s="326"/>
      <c r="E272" s="327"/>
      <c r="F272" s="327"/>
      <c r="G272" s="326"/>
      <c r="H272" s="327"/>
      <c r="I272" s="327"/>
      <c r="J272" s="326"/>
      <c r="K272" s="327"/>
      <c r="L272" s="327"/>
      <c r="M272" s="426"/>
      <c r="N272" s="426"/>
      <c r="O272" s="326"/>
      <c r="P272" s="326"/>
      <c r="Q272" s="326"/>
      <c r="R272" s="326"/>
      <c r="S272" s="326"/>
      <c r="T272" s="326"/>
      <c r="U272" s="326"/>
      <c r="V272" s="326"/>
      <c r="W272" s="326"/>
      <c r="X272" s="326"/>
    </row>
    <row r="273" spans="2:24">
      <c r="B273" s="326"/>
      <c r="C273" s="326"/>
      <c r="D273" s="326"/>
      <c r="E273" s="327"/>
      <c r="F273" s="327"/>
      <c r="G273" s="326"/>
      <c r="H273" s="327"/>
      <c r="I273" s="327"/>
      <c r="J273" s="326"/>
      <c r="K273" s="327"/>
      <c r="L273" s="327"/>
      <c r="M273" s="426"/>
      <c r="N273" s="426"/>
      <c r="O273" s="326"/>
      <c r="P273" s="326"/>
      <c r="Q273" s="326"/>
      <c r="R273" s="326"/>
      <c r="S273" s="326"/>
      <c r="T273" s="326"/>
      <c r="U273" s="326"/>
      <c r="V273" s="326"/>
      <c r="W273" s="326"/>
      <c r="X273" s="326"/>
    </row>
    <row r="274" spans="2:24">
      <c r="B274" s="326"/>
      <c r="C274" s="326"/>
      <c r="D274" s="326"/>
      <c r="E274" s="327"/>
      <c r="F274" s="327"/>
      <c r="G274" s="326"/>
      <c r="H274" s="327"/>
      <c r="I274" s="327"/>
      <c r="J274" s="326"/>
      <c r="K274" s="327"/>
      <c r="L274" s="327"/>
      <c r="M274" s="426"/>
      <c r="N274" s="426"/>
      <c r="O274" s="326"/>
      <c r="P274" s="326"/>
      <c r="Q274" s="326"/>
      <c r="R274" s="326"/>
      <c r="S274" s="326"/>
      <c r="T274" s="326"/>
      <c r="U274" s="326"/>
      <c r="V274" s="326"/>
      <c r="W274" s="326"/>
      <c r="X274" s="326"/>
    </row>
    <row r="275" spans="2:24">
      <c r="B275" s="326"/>
      <c r="C275" s="326"/>
      <c r="D275" s="326"/>
      <c r="E275" s="327"/>
      <c r="F275" s="327"/>
      <c r="G275" s="326"/>
      <c r="H275" s="327"/>
      <c r="I275" s="327"/>
      <c r="J275" s="326"/>
      <c r="K275" s="327"/>
      <c r="L275" s="327"/>
      <c r="M275" s="426"/>
      <c r="N275" s="426"/>
      <c r="O275" s="326"/>
      <c r="P275" s="326"/>
      <c r="Q275" s="326"/>
      <c r="R275" s="326"/>
      <c r="S275" s="326"/>
      <c r="T275" s="326"/>
      <c r="U275" s="326"/>
      <c r="V275" s="326"/>
      <c r="W275" s="326"/>
      <c r="X275" s="326"/>
    </row>
    <row r="276" spans="2:24">
      <c r="B276" s="326"/>
      <c r="C276" s="326"/>
      <c r="D276" s="326"/>
      <c r="E276" s="327"/>
      <c r="F276" s="327"/>
      <c r="G276" s="326"/>
      <c r="H276" s="327"/>
      <c r="I276" s="327"/>
      <c r="J276" s="326"/>
      <c r="K276" s="327"/>
      <c r="L276" s="327"/>
      <c r="M276" s="426"/>
      <c r="N276" s="426"/>
      <c r="O276" s="326"/>
      <c r="P276" s="326"/>
      <c r="Q276" s="326"/>
      <c r="R276" s="326"/>
      <c r="S276" s="326"/>
      <c r="T276" s="326"/>
      <c r="U276" s="326"/>
      <c r="V276" s="326"/>
      <c r="W276" s="326"/>
      <c r="X276" s="326"/>
    </row>
    <row r="277" spans="2:24">
      <c r="B277" s="326"/>
      <c r="C277" s="326"/>
      <c r="D277" s="326"/>
      <c r="E277" s="327"/>
      <c r="F277" s="327"/>
      <c r="G277" s="326"/>
      <c r="H277" s="327"/>
      <c r="I277" s="327"/>
      <c r="J277" s="326"/>
      <c r="K277" s="327"/>
      <c r="L277" s="327"/>
      <c r="M277" s="426"/>
      <c r="N277" s="426"/>
      <c r="O277" s="326"/>
      <c r="P277" s="326"/>
      <c r="Q277" s="326"/>
      <c r="R277" s="326"/>
      <c r="S277" s="326"/>
      <c r="T277" s="326"/>
      <c r="U277" s="326"/>
      <c r="V277" s="326"/>
      <c r="W277" s="326"/>
      <c r="X277" s="326"/>
    </row>
    <row r="278" spans="2:24">
      <c r="B278" s="326"/>
      <c r="C278" s="326"/>
      <c r="D278" s="326"/>
      <c r="E278" s="327"/>
      <c r="F278" s="327"/>
      <c r="G278" s="326"/>
      <c r="H278" s="327"/>
      <c r="I278" s="327"/>
      <c r="J278" s="326"/>
      <c r="K278" s="327"/>
      <c r="L278" s="327"/>
      <c r="M278" s="426"/>
      <c r="N278" s="426"/>
      <c r="O278" s="326"/>
      <c r="P278" s="326"/>
      <c r="Q278" s="326"/>
      <c r="R278" s="326"/>
      <c r="S278" s="326"/>
      <c r="T278" s="326"/>
      <c r="U278" s="326"/>
      <c r="V278" s="326"/>
      <c r="W278" s="326"/>
      <c r="X278" s="326"/>
    </row>
  </sheetData>
  <mergeCells count="253">
    <mergeCell ref="M249:N249"/>
    <mergeCell ref="M239:N239"/>
    <mergeCell ref="M240:N240"/>
    <mergeCell ref="M241:N241"/>
    <mergeCell ref="M242:N242"/>
    <mergeCell ref="M243:N243"/>
    <mergeCell ref="M245:N245"/>
    <mergeCell ref="M246:N246"/>
    <mergeCell ref="M247:N247"/>
    <mergeCell ref="M248:N248"/>
    <mergeCell ref="M169:N169"/>
    <mergeCell ref="M170:N170"/>
    <mergeCell ref="M176:N176"/>
    <mergeCell ref="M178:N178"/>
    <mergeCell ref="B172:E172"/>
    <mergeCell ref="M177:N177"/>
    <mergeCell ref="B171:E171"/>
    <mergeCell ref="M146:N146"/>
    <mergeCell ref="M154:N154"/>
    <mergeCell ref="M155:N155"/>
    <mergeCell ref="M227:N227"/>
    <mergeCell ref="M228:N228"/>
    <mergeCell ref="M229:N229"/>
    <mergeCell ref="M230:N230"/>
    <mergeCell ref="M231:N231"/>
    <mergeCell ref="M233:N233"/>
    <mergeCell ref="M208:N208"/>
    <mergeCell ref="M209:N209"/>
    <mergeCell ref="M210:N210"/>
    <mergeCell ref="M211:N211"/>
    <mergeCell ref="M212:N212"/>
    <mergeCell ref="M141:N141"/>
    <mergeCell ref="M142:N142"/>
    <mergeCell ref="M143:N143"/>
    <mergeCell ref="M144:N144"/>
    <mergeCell ref="M145:N145"/>
    <mergeCell ref="M156:N156"/>
    <mergeCell ref="M157:N157"/>
    <mergeCell ref="A1:N5"/>
    <mergeCell ref="B17:D17"/>
    <mergeCell ref="F17:N17"/>
    <mergeCell ref="M52:N52"/>
    <mergeCell ref="M55:N55"/>
    <mergeCell ref="M54:N54"/>
    <mergeCell ref="M66:N66"/>
    <mergeCell ref="M68:N68"/>
    <mergeCell ref="M70:N70"/>
    <mergeCell ref="M122:N122"/>
    <mergeCell ref="M123:N123"/>
    <mergeCell ref="M124:N124"/>
    <mergeCell ref="M128:N128"/>
    <mergeCell ref="M129:N129"/>
    <mergeCell ref="M130:N130"/>
    <mergeCell ref="M131:N131"/>
    <mergeCell ref="M132:N132"/>
    <mergeCell ref="M38:N38"/>
    <mergeCell ref="M33:N33"/>
    <mergeCell ref="M57:N57"/>
    <mergeCell ref="B140:E140"/>
    <mergeCell ref="M135:N135"/>
    <mergeCell ref="M136:N136"/>
    <mergeCell ref="M137:N137"/>
    <mergeCell ref="M138:N138"/>
    <mergeCell ref="M139:N139"/>
    <mergeCell ref="B133:E133"/>
    <mergeCell ref="M104:N104"/>
    <mergeCell ref="M105:N105"/>
    <mergeCell ref="M106:N106"/>
    <mergeCell ref="M107:N107"/>
    <mergeCell ref="M108:N108"/>
    <mergeCell ref="B115:E115"/>
    <mergeCell ref="B121:E121"/>
    <mergeCell ref="M114:N114"/>
    <mergeCell ref="M116:N116"/>
    <mergeCell ref="M117:N117"/>
    <mergeCell ref="M118:N118"/>
    <mergeCell ref="B127:E127"/>
    <mergeCell ref="M119:N119"/>
    <mergeCell ref="M120:N120"/>
    <mergeCell ref="B44:E44"/>
    <mergeCell ref="B51:E51"/>
    <mergeCell ref="B82:E82"/>
    <mergeCell ref="B88:E88"/>
    <mergeCell ref="M83:N83"/>
    <mergeCell ref="M63:N63"/>
    <mergeCell ref="M64:N64"/>
    <mergeCell ref="M65:N65"/>
    <mergeCell ref="M39:N39"/>
    <mergeCell ref="M45:N45"/>
    <mergeCell ref="M47:N47"/>
    <mergeCell ref="M48:N48"/>
    <mergeCell ref="M49:N49"/>
    <mergeCell ref="M58:N58"/>
    <mergeCell ref="M59:N59"/>
    <mergeCell ref="M50:N50"/>
    <mergeCell ref="M53:N53"/>
    <mergeCell ref="M46:N46"/>
    <mergeCell ref="M60:N60"/>
    <mergeCell ref="B61:E61"/>
    <mergeCell ref="M77:N77"/>
    <mergeCell ref="M78:N78"/>
    <mergeCell ref="M84:N84"/>
    <mergeCell ref="M85:N85"/>
    <mergeCell ref="M81:N81"/>
    <mergeCell ref="M80:N80"/>
    <mergeCell ref="M79:N79"/>
    <mergeCell ref="B93:E93"/>
    <mergeCell ref="M92:N92"/>
    <mergeCell ref="M71:N71"/>
    <mergeCell ref="B62:E62"/>
    <mergeCell ref="B69:E69"/>
    <mergeCell ref="B76:E76"/>
    <mergeCell ref="M72:N72"/>
    <mergeCell ref="M73:N73"/>
    <mergeCell ref="M75:N75"/>
    <mergeCell ref="M89:N89"/>
    <mergeCell ref="M90:N90"/>
    <mergeCell ref="M91:N91"/>
    <mergeCell ref="M86:N86"/>
    <mergeCell ref="M87:N87"/>
    <mergeCell ref="B103:E103"/>
    <mergeCell ref="M97:N97"/>
    <mergeCell ref="M99:N99"/>
    <mergeCell ref="M100:N100"/>
    <mergeCell ref="M94:N94"/>
    <mergeCell ref="M95:N95"/>
    <mergeCell ref="M96:N96"/>
    <mergeCell ref="M101:N101"/>
    <mergeCell ref="M102:N102"/>
    <mergeCell ref="B98:E98"/>
    <mergeCell ref="W14:Z14"/>
    <mergeCell ref="N14:O14"/>
    <mergeCell ref="S14:U14"/>
    <mergeCell ref="B18:E18"/>
    <mergeCell ref="W10:Z10"/>
    <mergeCell ref="W12:Z12"/>
    <mergeCell ref="C13:F13"/>
    <mergeCell ref="C14:F14"/>
    <mergeCell ref="H14:J14"/>
    <mergeCell ref="M16:N16"/>
    <mergeCell ref="K14:M14"/>
    <mergeCell ref="J7:K7"/>
    <mergeCell ref="J9:K9"/>
    <mergeCell ref="J11:K11"/>
    <mergeCell ref="L7:M7"/>
    <mergeCell ref="L9:M9"/>
    <mergeCell ref="L11:M11"/>
    <mergeCell ref="C8:C9"/>
    <mergeCell ref="D8:D9"/>
    <mergeCell ref="B109:E109"/>
    <mergeCell ref="B25:E25"/>
    <mergeCell ref="B32:E32"/>
    <mergeCell ref="M19:N19"/>
    <mergeCell ref="M20:N20"/>
    <mergeCell ref="B37:E37"/>
    <mergeCell ref="M40:N40"/>
    <mergeCell ref="M41:N41"/>
    <mergeCell ref="M42:N42"/>
    <mergeCell ref="M43:N43"/>
    <mergeCell ref="B56:E56"/>
    <mergeCell ref="M21:N21"/>
    <mergeCell ref="M22:N22"/>
    <mergeCell ref="M23:N23"/>
    <mergeCell ref="M67:N67"/>
    <mergeCell ref="M74:N74"/>
    <mergeCell ref="M125:N125"/>
    <mergeCell ref="M126:N126"/>
    <mergeCell ref="M164:N164"/>
    <mergeCell ref="B185:E185"/>
    <mergeCell ref="M173:N173"/>
    <mergeCell ref="M174:N174"/>
    <mergeCell ref="M175:N175"/>
    <mergeCell ref="M182:N182"/>
    <mergeCell ref="M183:N183"/>
    <mergeCell ref="M184:N184"/>
    <mergeCell ref="M150:N150"/>
    <mergeCell ref="M151:N151"/>
    <mergeCell ref="M152:N152"/>
    <mergeCell ref="M166:N166"/>
    <mergeCell ref="M167:N167"/>
    <mergeCell ref="M168:N168"/>
    <mergeCell ref="B153:E153"/>
    <mergeCell ref="B159:E159"/>
    <mergeCell ref="B165:E165"/>
    <mergeCell ref="M160:N160"/>
    <mergeCell ref="M161:N161"/>
    <mergeCell ref="M162:N162"/>
    <mergeCell ref="M163:N163"/>
    <mergeCell ref="M158:N158"/>
    <mergeCell ref="M186:N186"/>
    <mergeCell ref="M180:N180"/>
    <mergeCell ref="M181:N181"/>
    <mergeCell ref="B179:E179"/>
    <mergeCell ref="B201:E201"/>
    <mergeCell ref="B207:E207"/>
    <mergeCell ref="M196:N196"/>
    <mergeCell ref="M197:N197"/>
    <mergeCell ref="M198:N198"/>
    <mergeCell ref="M199:N199"/>
    <mergeCell ref="M205:N205"/>
    <mergeCell ref="M206:N206"/>
    <mergeCell ref="M200:N200"/>
    <mergeCell ref="M202:N202"/>
    <mergeCell ref="M203:N203"/>
    <mergeCell ref="M204:N204"/>
    <mergeCell ref="B213:E213"/>
    <mergeCell ref="B219:E219"/>
    <mergeCell ref="B226:E226"/>
    <mergeCell ref="M215:N215"/>
    <mergeCell ref="M216:N216"/>
    <mergeCell ref="M217:N217"/>
    <mergeCell ref="M222:N222"/>
    <mergeCell ref="M223:N223"/>
    <mergeCell ref="M224:N224"/>
    <mergeCell ref="M214:N214"/>
    <mergeCell ref="M218:N218"/>
    <mergeCell ref="M220:N220"/>
    <mergeCell ref="M221:N221"/>
    <mergeCell ref="B225:E225"/>
    <mergeCell ref="B232:E232"/>
    <mergeCell ref="B238:E238"/>
    <mergeCell ref="B244:E244"/>
    <mergeCell ref="M234:N234"/>
    <mergeCell ref="M235:N235"/>
    <mergeCell ref="M236:N236"/>
    <mergeCell ref="M237:N237"/>
    <mergeCell ref="M110:N110"/>
    <mergeCell ref="M111:N111"/>
    <mergeCell ref="M112:N112"/>
    <mergeCell ref="M113:N113"/>
    <mergeCell ref="B134:E134"/>
    <mergeCell ref="B192:E192"/>
    <mergeCell ref="B195:E195"/>
    <mergeCell ref="M193:N193"/>
    <mergeCell ref="M194:N194"/>
    <mergeCell ref="M187:N187"/>
    <mergeCell ref="M188:N188"/>
    <mergeCell ref="M189:N189"/>
    <mergeCell ref="M190:N190"/>
    <mergeCell ref="B191:E191"/>
    <mergeCell ref="B147:E147"/>
    <mergeCell ref="M148:N148"/>
    <mergeCell ref="M149:N149"/>
    <mergeCell ref="M24:N24"/>
    <mergeCell ref="M27:N27"/>
    <mergeCell ref="M28:N28"/>
    <mergeCell ref="M29:N29"/>
    <mergeCell ref="M30:N30"/>
    <mergeCell ref="M31:N31"/>
    <mergeCell ref="M34:N34"/>
    <mergeCell ref="M35:N35"/>
    <mergeCell ref="M36:N36"/>
    <mergeCell ref="M26:N26"/>
  </mergeCells>
  <phoneticPr fontId="33" type="noConversion"/>
  <conditionalFormatting sqref="F15 I15 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3">
      <iconSet>
        <cfvo type="percent" val="0"/>
        <cfvo type="percent" val="20"/>
        <cfvo type="percent" val="85"/>
      </iconSet>
    </cfRule>
  </conditionalFormatting>
  <dataValidations count="1">
    <dataValidation type="list" allowBlank="1" showInputMessage="1" showErrorMessage="1" sqref="C19:C24 C26:C31 C33:C36 C38:C43 C45:C50 C52:C55 C57:C60 C63:C68 C70:C75 C77:C81 C83:C87 C89:C92 C94:C97 C99:C102 C104:C108 C110:C114 C116:C120 C122:C126 C128:C132 C135:C139 C245:C249 C154:C158 C160:C164 C166:C170 C173:C178 C180:C184 C186:C190 C193:C194 C196:C200 C202:C206 C208:C212 C214:C218 C220:C224 C227:C231 C233:C237 C239:C243 C141:C146 C148:C152">
      <formula1>Tipos</formula1>
    </dataValidation>
  </dataValidations>
  <pageMargins left="0.75" right="0.75" top="1" bottom="1" header="0" footer="0"/>
  <pageSetup paperSize="9" orientation="portrait" horizontalDpi="4294967292" verticalDpi="0" r:id="rId1"/>
  <headerFooter alignWithMargins="0"/>
  <ignoredErrors>
    <ignoredError sqref="J9 J7 B20:B24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Tablas!$G$3:$G$5</xm:f>
          </x14:formula1>
          <xm:sqref>L220:L224 F220:F224 F128:F132 F122:F126 F116:F120 F19:F24 I19:I24 L19:L24 I26:I31 F26:F31 L26:L31 I33:I36 F33:F36 L33:L36 L38:L43 I38:I43 F38:F43 I45:I50 L45:L50 F45:F50 I52:I55 F52:F55 L52:L55 I57:I60 L57:L60 F57:F60 I63:I68 F63:F68 L63:L68 I70:I75 L70:L75 F70:F75 I77:I81 F77:F81 L77:L81 I83:I87 L83:L87 F83:F87 I89:I92 L89:L92 F89:F92 I94:I97 L94:L97 F94:F97 L99:L102 I99:I102 F99:F102 I104:I108 L104:L108 F104:F108 I110:I114 F110:F114 L110:L114 I116:I120 L116:L120 I122:I126 L122:L126 I128:I132 L128:L132 I135:I139 L135:L139 F135:F139 L141:L146 F141:F146 F245:F249 I154:I158 L154:L158 F154:F158 I160:I164 F160:F164 L160:L164 I166:I170 L166:L170 F166:F170 I173:I178 L173:L178 F173:F178 I180:I184 L180:L184 F180:F184 I186:I190 L186:L190 F186:F190 I193:I194 L193:L194 F193:F194 I196:I200 L196:L200 F196:F200 I202:I206 L202:L206 F202:F206 I208:I212 L208:L212 F208:F212 L214:L218 I214:I218 F214:F218 I220:I224 I227:I231 L227:L231 F227:F231 I233:I237 L233:L237 F233:F237 I239:I243 L239:L243 F239:F243 L245:L249 I245:I249 I141:I146 F148:F152 L148:L152 I148:I152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O279"/>
  <sheetViews>
    <sheetView tabSelected="1" topLeftCell="A223" zoomScaleNormal="100" workbookViewId="0">
      <selection activeCell="B227" sqref="B227:E227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20.140625" style="228" customWidth="1"/>
    <col min="4" max="4" width="38.7109375" style="228" customWidth="1"/>
    <col min="5" max="5" width="20.7109375" style="348" customWidth="1"/>
    <col min="6" max="6" width="8.42578125" style="348" customWidth="1"/>
    <col min="7" max="7" width="21.7109375" style="228" customWidth="1"/>
    <col min="8" max="8" width="12.28515625" style="245" customWidth="1"/>
    <col min="9" max="9" width="10.140625" style="245" customWidth="1"/>
    <col min="10" max="10" width="35.7109375" style="227" customWidth="1"/>
    <col min="11" max="11" width="12.140625" style="245" customWidth="1"/>
    <col min="12" max="12" width="8.7109375" style="245" customWidth="1"/>
    <col min="13" max="13" width="13.28515625" style="422" customWidth="1"/>
    <col min="14" max="14" width="17.5703125" style="423" customWidth="1"/>
    <col min="15" max="15" width="13.5703125" style="227" customWidth="1"/>
    <col min="16" max="16" width="14.5703125" style="227" customWidth="1"/>
    <col min="17" max="18" width="5.85546875" style="241" customWidth="1"/>
    <col min="19" max="19" width="12.7109375" style="245" customWidth="1"/>
    <col min="20" max="20" width="20.140625" style="227" bestFit="1" customWidth="1"/>
    <col min="21" max="21" width="13.5703125" style="227" customWidth="1"/>
    <col min="22" max="22" width="13.42578125" style="227" customWidth="1"/>
    <col min="23" max="23" width="6.7109375" style="227" customWidth="1"/>
    <col min="24" max="24" width="7.7109375" style="227" customWidth="1"/>
    <col min="25" max="25" width="5.7109375" style="227" customWidth="1"/>
    <col min="26" max="26" width="9.5703125" style="227" customWidth="1"/>
    <col min="27" max="27" width="12.7109375" style="231" customWidth="1"/>
    <col min="28" max="41" width="11.42578125" style="232"/>
    <col min="42" max="16384" width="11.42578125" style="223"/>
  </cols>
  <sheetData>
    <row r="1" spans="1:41">
      <c r="A1" s="589" t="s">
        <v>415</v>
      </c>
      <c r="B1" s="589"/>
      <c r="C1" s="589"/>
      <c r="D1" s="589"/>
      <c r="E1" s="589"/>
      <c r="F1" s="589"/>
      <c r="G1" s="589"/>
      <c r="H1" s="589"/>
      <c r="I1" s="589"/>
      <c r="J1" s="589"/>
      <c r="K1" s="589"/>
      <c r="L1" s="589"/>
      <c r="M1" s="589"/>
      <c r="N1" s="589"/>
    </row>
    <row r="2" spans="1:41" ht="15.75" customHeight="1">
      <c r="A2" s="589"/>
      <c r="B2" s="589"/>
      <c r="C2" s="589"/>
      <c r="D2" s="589"/>
      <c r="E2" s="589"/>
      <c r="F2" s="589"/>
      <c r="G2" s="589"/>
      <c r="H2" s="589"/>
      <c r="I2" s="589"/>
      <c r="J2" s="589"/>
      <c r="K2" s="589"/>
      <c r="L2" s="589"/>
      <c r="M2" s="589"/>
      <c r="N2" s="589"/>
      <c r="O2" s="195"/>
      <c r="P2" s="195"/>
      <c r="Q2" s="195"/>
      <c r="R2" s="195"/>
      <c r="S2" s="195"/>
      <c r="T2" s="195"/>
      <c r="U2" s="195"/>
      <c r="V2" s="222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</row>
    <row r="3" spans="1:41" ht="15.75" customHeight="1">
      <c r="A3" s="589"/>
      <c r="B3" s="589"/>
      <c r="C3" s="589"/>
      <c r="D3" s="589"/>
      <c r="E3" s="589"/>
      <c r="F3" s="589"/>
      <c r="G3" s="589"/>
      <c r="H3" s="589"/>
      <c r="I3" s="589"/>
      <c r="J3" s="589"/>
      <c r="K3" s="589"/>
      <c r="L3" s="589"/>
      <c r="M3" s="589"/>
      <c r="N3" s="589"/>
      <c r="O3" s="195"/>
      <c r="P3" s="195"/>
      <c r="Q3" s="195"/>
      <c r="R3" s="195"/>
      <c r="S3" s="195"/>
      <c r="T3" s="195"/>
      <c r="U3" s="195"/>
      <c r="V3" s="222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</row>
    <row r="4" spans="1:41" ht="15.75" customHeight="1">
      <c r="A4" s="589"/>
      <c r="B4" s="589"/>
      <c r="C4" s="589"/>
      <c r="D4" s="589"/>
      <c r="E4" s="589"/>
      <c r="F4" s="589"/>
      <c r="G4" s="589"/>
      <c r="H4" s="589"/>
      <c r="I4" s="589"/>
      <c r="J4" s="589"/>
      <c r="K4" s="589"/>
      <c r="L4" s="589"/>
      <c r="M4" s="589"/>
      <c r="N4" s="589"/>
      <c r="O4" s="195"/>
      <c r="P4" s="195"/>
      <c r="Q4" s="195"/>
      <c r="R4" s="195"/>
      <c r="S4" s="195"/>
      <c r="T4" s="195"/>
      <c r="U4" s="195"/>
      <c r="V4" s="222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</row>
    <row r="5" spans="1:41" ht="15.75" customHeight="1">
      <c r="A5" s="589"/>
      <c r="B5" s="589"/>
      <c r="C5" s="589"/>
      <c r="D5" s="589"/>
      <c r="E5" s="589"/>
      <c r="F5" s="589"/>
      <c r="G5" s="589"/>
      <c r="H5" s="589"/>
      <c r="I5" s="589"/>
      <c r="J5" s="589"/>
      <c r="K5" s="589"/>
      <c r="L5" s="589"/>
      <c r="M5" s="589"/>
      <c r="N5" s="589"/>
      <c r="O5" s="195"/>
      <c r="P5" s="195"/>
      <c r="Q5" s="195"/>
      <c r="R5" s="195"/>
      <c r="S5" s="195"/>
      <c r="T5" s="195"/>
      <c r="U5" s="195"/>
      <c r="V5" s="222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</row>
    <row r="6" spans="1:41" ht="12.75" customHeight="1">
      <c r="A6" s="358"/>
      <c r="B6" s="358"/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420"/>
      <c r="N6" s="421"/>
      <c r="O6" s="224"/>
      <c r="P6" s="224"/>
      <c r="Q6" s="299"/>
      <c r="R6" s="299"/>
      <c r="S6" s="246"/>
      <c r="T6" s="224"/>
      <c r="U6" s="222"/>
      <c r="V6" s="222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</row>
    <row r="7" spans="1:41">
      <c r="A7" s="221"/>
      <c r="B7" s="221"/>
      <c r="C7" s="76" t="s">
        <v>416</v>
      </c>
      <c r="D7" s="225" t="s">
        <v>272</v>
      </c>
      <c r="E7" s="349"/>
      <c r="F7" s="352"/>
      <c r="G7" s="444" t="s">
        <v>277</v>
      </c>
      <c r="I7" s="354" t="s">
        <v>72</v>
      </c>
      <c r="J7" s="577" t="str">
        <f>CONCATENATE(Tablas!E3,", ",Tablas!E4)</f>
        <v>Julio Leonardo Paredes, Roger Apaestegui Ortega</v>
      </c>
      <c r="K7" s="577"/>
      <c r="L7" s="579" t="s">
        <v>78</v>
      </c>
      <c r="M7" s="579"/>
      <c r="N7" s="427">
        <v>42276</v>
      </c>
      <c r="V7" s="222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</row>
    <row r="8" spans="1:41" ht="12.75" customHeight="1">
      <c r="A8" s="221"/>
      <c r="B8" s="221"/>
      <c r="C8" s="544" t="s">
        <v>267</v>
      </c>
      <c r="D8" s="552" t="s">
        <v>273</v>
      </c>
      <c r="E8" s="349"/>
      <c r="F8" s="353"/>
      <c r="G8" s="353"/>
      <c r="I8" s="355"/>
      <c r="J8" s="336"/>
      <c r="L8" s="355"/>
      <c r="V8" s="222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</row>
    <row r="9" spans="1:41">
      <c r="A9" s="221"/>
      <c r="B9" s="221"/>
      <c r="C9" s="545"/>
      <c r="D9" s="553"/>
      <c r="E9" s="349"/>
      <c r="F9" s="353"/>
      <c r="G9" s="444" t="s">
        <v>280</v>
      </c>
      <c r="I9" s="354" t="s">
        <v>72</v>
      </c>
      <c r="J9" s="577" t="str">
        <f>CONCATENATE(Tablas!E3,", ",Tablas!E4)</f>
        <v>Julio Leonardo Paredes, Roger Apaestegui Ortega</v>
      </c>
      <c r="K9" s="577"/>
      <c r="L9" s="579" t="s">
        <v>78</v>
      </c>
      <c r="M9" s="579"/>
      <c r="N9" s="428">
        <v>42304</v>
      </c>
      <c r="V9" s="222"/>
      <c r="W9" s="221"/>
      <c r="X9" s="221"/>
      <c r="Y9" s="221"/>
      <c r="Z9" s="221"/>
      <c r="AA9" s="221"/>
      <c r="AB9" s="221"/>
      <c r="AC9" s="221"/>
      <c r="AD9" s="221"/>
      <c r="AE9" s="221"/>
      <c r="AF9" s="221"/>
      <c r="AG9" s="221"/>
      <c r="AH9" s="221"/>
      <c r="AI9" s="221"/>
      <c r="AJ9" s="221"/>
      <c r="AK9" s="221"/>
      <c r="AL9" s="221"/>
      <c r="AM9" s="221"/>
      <c r="AN9" s="221"/>
      <c r="AO9" s="221"/>
    </row>
    <row r="10" spans="1:41" ht="12.75" customHeight="1">
      <c r="A10" s="221"/>
      <c r="B10" s="221"/>
      <c r="C10" s="76" t="s">
        <v>2</v>
      </c>
      <c r="D10" s="225" t="s">
        <v>272</v>
      </c>
      <c r="E10" s="349"/>
      <c r="F10" s="353"/>
      <c r="G10" s="353"/>
      <c r="I10" s="355"/>
      <c r="J10" s="336"/>
      <c r="L10" s="355"/>
      <c r="V10" s="328"/>
      <c r="W10" s="580"/>
      <c r="X10" s="580"/>
      <c r="Y10" s="580"/>
      <c r="Z10" s="580"/>
      <c r="AA10" s="328"/>
      <c r="AB10" s="329"/>
      <c r="AC10" s="221"/>
      <c r="AD10" s="221"/>
      <c r="AE10" s="221"/>
      <c r="AF10" s="221"/>
      <c r="AG10" s="221"/>
      <c r="AH10" s="221"/>
      <c r="AI10" s="221"/>
      <c r="AJ10" s="221"/>
      <c r="AK10" s="221"/>
      <c r="AL10" s="221"/>
      <c r="AM10" s="221"/>
      <c r="AN10" s="221"/>
      <c r="AO10" s="221"/>
    </row>
    <row r="11" spans="1:41">
      <c r="A11" s="221"/>
      <c r="B11" s="221"/>
      <c r="C11" s="76" t="s">
        <v>163</v>
      </c>
      <c r="D11" s="225" t="s">
        <v>274</v>
      </c>
      <c r="E11" s="349"/>
      <c r="F11" s="353"/>
      <c r="G11" s="444" t="s">
        <v>281</v>
      </c>
      <c r="I11" s="354" t="s">
        <v>72</v>
      </c>
      <c r="J11" s="578" t="str">
        <f>CONCATENATE(Tablas!E3,", ",Tablas!E4)</f>
        <v>Julio Leonardo Paredes, Roger Apaestegui Ortega</v>
      </c>
      <c r="K11" s="578"/>
      <c r="L11" s="579" t="s">
        <v>78</v>
      </c>
      <c r="M11" s="579"/>
      <c r="N11" s="428">
        <v>42324</v>
      </c>
      <c r="V11" s="330"/>
      <c r="W11" s="330"/>
      <c r="X11" s="331"/>
      <c r="Y11" s="331"/>
      <c r="Z11" s="332"/>
      <c r="AA11" s="330"/>
      <c r="AB11" s="333"/>
      <c r="AC11" s="221"/>
      <c r="AD11" s="221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</row>
    <row r="12" spans="1:41">
      <c r="O12" s="320"/>
      <c r="P12" s="320"/>
      <c r="Q12" s="321"/>
      <c r="R12" s="321"/>
      <c r="S12" s="322"/>
      <c r="V12" s="328"/>
      <c r="W12" s="580"/>
      <c r="X12" s="580"/>
      <c r="Y12" s="580"/>
      <c r="Z12" s="580"/>
      <c r="AA12" s="328"/>
      <c r="AB12" s="329"/>
    </row>
    <row r="13" spans="1:41">
      <c r="C13" s="554"/>
      <c r="D13" s="554"/>
      <c r="E13" s="554"/>
      <c r="F13" s="554"/>
      <c r="H13" s="348"/>
      <c r="I13" s="356"/>
      <c r="J13" s="323"/>
      <c r="K13" s="348"/>
      <c r="L13" s="356"/>
      <c r="M13" s="424"/>
      <c r="N13" s="425"/>
      <c r="O13" s="323"/>
      <c r="P13" s="324"/>
      <c r="Q13" s="325"/>
      <c r="R13" s="325"/>
      <c r="S13" s="228"/>
      <c r="T13" s="230"/>
      <c r="U13" s="221"/>
      <c r="V13" s="330"/>
      <c r="W13" s="330"/>
      <c r="X13" s="331"/>
      <c r="Y13" s="331"/>
      <c r="Z13" s="332"/>
      <c r="AA13" s="330"/>
      <c r="AB13" s="333"/>
    </row>
    <row r="14" spans="1:41" ht="12.75" hidden="1" customHeight="1">
      <c r="C14" s="583"/>
      <c r="D14" s="583"/>
      <c r="E14" s="550"/>
      <c r="F14" s="550"/>
      <c r="H14" s="581" t="s">
        <v>95</v>
      </c>
      <c r="I14" s="584"/>
      <c r="J14" s="582"/>
      <c r="K14" s="581" t="s">
        <v>95</v>
      </c>
      <c r="L14" s="584"/>
      <c r="M14" s="582"/>
      <c r="N14" s="581" t="s">
        <v>95</v>
      </c>
      <c r="O14" s="582"/>
      <c r="S14" s="581" t="s">
        <v>95</v>
      </c>
      <c r="T14" s="516"/>
      <c r="U14" s="516"/>
      <c r="V14" s="328"/>
      <c r="W14" s="580"/>
      <c r="X14" s="580"/>
      <c r="Y14" s="580"/>
      <c r="Z14" s="580"/>
      <c r="AA14" s="328"/>
      <c r="AB14" s="334"/>
    </row>
    <row r="15" spans="1:41" ht="13.5" thickBot="1">
      <c r="B15" s="326"/>
      <c r="C15" s="326"/>
      <c r="D15" s="326"/>
      <c r="E15" s="327"/>
      <c r="F15" s="449">
        <f>((COUNTIF(F19:F250,"Si"))/50)</f>
        <v>1</v>
      </c>
      <c r="G15" s="326"/>
      <c r="H15" s="327"/>
      <c r="I15" s="449">
        <f>((COUNTIF(I19:I250,"Si"))/154)</f>
        <v>1</v>
      </c>
      <c r="J15" s="326"/>
      <c r="K15" s="327"/>
      <c r="L15" s="449">
        <f>((COUNTIF(L19:L250,"Si"))/174)</f>
        <v>1.0287356321839081</v>
      </c>
      <c r="M15" s="426"/>
      <c r="N15" s="426"/>
      <c r="O15" s="326"/>
      <c r="P15" s="326"/>
      <c r="Q15" s="326"/>
      <c r="R15" s="326"/>
      <c r="S15" s="326"/>
      <c r="T15" s="326"/>
      <c r="U15" s="326"/>
      <c r="V15" s="326"/>
      <c r="W15" s="326"/>
      <c r="X15" s="326"/>
      <c r="Y15" s="324"/>
      <c r="Z15" s="324"/>
      <c r="AA15" s="335"/>
      <c r="AB15" s="324"/>
    </row>
    <row r="16" spans="1:41" ht="34.5" customHeight="1">
      <c r="A16" s="233"/>
      <c r="B16" s="343" t="s">
        <v>275</v>
      </c>
      <c r="C16" s="344" t="s">
        <v>276</v>
      </c>
      <c r="D16" s="344" t="s">
        <v>134</v>
      </c>
      <c r="E16" s="445" t="s">
        <v>278</v>
      </c>
      <c r="F16" s="445" t="s">
        <v>277</v>
      </c>
      <c r="G16" s="344" t="s">
        <v>279</v>
      </c>
      <c r="H16" s="445" t="s">
        <v>282</v>
      </c>
      <c r="I16" s="445" t="s">
        <v>280</v>
      </c>
      <c r="J16" s="344" t="s">
        <v>279</v>
      </c>
      <c r="K16" s="445" t="s">
        <v>411</v>
      </c>
      <c r="L16" s="445" t="s">
        <v>281</v>
      </c>
      <c r="M16" s="585" t="s">
        <v>279</v>
      </c>
      <c r="N16" s="586"/>
      <c r="O16" s="326"/>
      <c r="P16" s="326"/>
      <c r="Q16" s="326"/>
      <c r="R16" s="326"/>
      <c r="S16" s="326"/>
      <c r="T16" s="326"/>
      <c r="U16" s="326"/>
      <c r="V16" s="326"/>
      <c r="W16" s="326"/>
      <c r="X16" s="326"/>
      <c r="Y16" s="234"/>
      <c r="Z16" s="234"/>
      <c r="AA16" s="234"/>
      <c r="AB16" s="234"/>
      <c r="AC16" s="234"/>
      <c r="AD16" s="234"/>
      <c r="AE16" s="234"/>
      <c r="AF16" s="234"/>
      <c r="AG16" s="234"/>
      <c r="AH16" s="235"/>
      <c r="AI16" s="235"/>
      <c r="AJ16" s="235"/>
      <c r="AK16" s="235"/>
      <c r="AL16" s="235"/>
      <c r="AM16" s="235"/>
      <c r="AN16" s="235"/>
      <c r="AO16" s="235"/>
    </row>
    <row r="17" spans="1:41" ht="20.100000000000001" customHeight="1">
      <c r="A17" s="233"/>
      <c r="B17" s="573" t="s">
        <v>283</v>
      </c>
      <c r="C17" s="574"/>
      <c r="D17" s="574"/>
      <c r="E17" s="359"/>
      <c r="F17" s="590"/>
      <c r="G17" s="590"/>
      <c r="H17" s="590"/>
      <c r="I17" s="590"/>
      <c r="J17" s="590"/>
      <c r="K17" s="590"/>
      <c r="L17" s="590"/>
      <c r="M17" s="590"/>
      <c r="N17" s="591"/>
      <c r="O17" s="326"/>
      <c r="P17" s="326"/>
      <c r="Q17" s="326"/>
      <c r="R17" s="326"/>
      <c r="S17" s="326"/>
      <c r="T17" s="326"/>
      <c r="U17" s="326"/>
      <c r="V17" s="326"/>
      <c r="W17" s="326"/>
      <c r="X17" s="326"/>
      <c r="Y17" s="234"/>
      <c r="Z17" s="234"/>
      <c r="AA17" s="234"/>
      <c r="AB17" s="234"/>
      <c r="AC17" s="234"/>
      <c r="AD17" s="234"/>
      <c r="AE17" s="234"/>
      <c r="AF17" s="234"/>
      <c r="AG17" s="234"/>
      <c r="AH17" s="235"/>
      <c r="AI17" s="235"/>
      <c r="AJ17" s="235"/>
      <c r="AK17" s="235"/>
      <c r="AL17" s="235"/>
      <c r="AM17" s="235"/>
      <c r="AN17" s="235"/>
      <c r="AO17" s="235"/>
    </row>
    <row r="18" spans="1:41" s="342" customFormat="1" ht="60" customHeight="1">
      <c r="A18" s="339"/>
      <c r="B18" s="569" t="s">
        <v>284</v>
      </c>
      <c r="C18" s="569"/>
      <c r="D18" s="569"/>
      <c r="E18" s="570"/>
      <c r="F18" s="429"/>
      <c r="G18" s="429"/>
      <c r="H18" s="429"/>
      <c r="I18" s="429"/>
      <c r="J18" s="429"/>
      <c r="K18" s="429"/>
      <c r="L18" s="429"/>
      <c r="M18" s="429"/>
      <c r="N18" s="430"/>
      <c r="O18" s="338"/>
      <c r="P18" s="338"/>
      <c r="Q18" s="338"/>
      <c r="R18" s="338"/>
      <c r="S18" s="338"/>
      <c r="T18" s="338"/>
      <c r="U18" s="338"/>
      <c r="V18" s="338"/>
      <c r="W18" s="338"/>
      <c r="X18" s="338"/>
      <c r="Y18" s="340"/>
      <c r="Z18" s="340"/>
      <c r="AA18" s="340"/>
      <c r="AB18" s="340"/>
      <c r="AC18" s="340"/>
      <c r="AD18" s="340"/>
      <c r="AE18" s="340"/>
      <c r="AF18" s="340"/>
      <c r="AG18" s="340"/>
      <c r="AH18" s="341"/>
      <c r="AI18" s="341"/>
      <c r="AJ18" s="341"/>
      <c r="AK18" s="341"/>
      <c r="AL18" s="341"/>
      <c r="AM18" s="341"/>
      <c r="AN18" s="341"/>
      <c r="AO18" s="341"/>
    </row>
    <row r="19" spans="1:41" ht="45" customHeight="1">
      <c r="A19" s="233"/>
      <c r="B19" s="346">
        <v>1</v>
      </c>
      <c r="C19" s="347" t="s">
        <v>156</v>
      </c>
      <c r="D19" s="347" t="s">
        <v>319</v>
      </c>
      <c r="E19" s="351">
        <v>42268</v>
      </c>
      <c r="F19" s="350" t="s">
        <v>151</v>
      </c>
      <c r="G19" s="357" t="s">
        <v>417</v>
      </c>
      <c r="H19" s="351">
        <v>42290</v>
      </c>
      <c r="I19" s="350" t="s">
        <v>151</v>
      </c>
      <c r="J19" s="357" t="s">
        <v>417</v>
      </c>
      <c r="K19" s="351">
        <v>42310</v>
      </c>
      <c r="L19" s="350" t="s">
        <v>151</v>
      </c>
      <c r="M19" s="567" t="s">
        <v>417</v>
      </c>
      <c r="N19" s="568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234"/>
      <c r="Z19" s="234"/>
      <c r="AA19" s="234"/>
      <c r="AB19" s="234"/>
      <c r="AC19" s="234"/>
      <c r="AD19" s="234"/>
      <c r="AE19" s="234"/>
      <c r="AF19" s="234"/>
      <c r="AG19" s="234"/>
      <c r="AH19" s="235"/>
      <c r="AI19" s="235"/>
      <c r="AJ19" s="235"/>
      <c r="AK19" s="235"/>
      <c r="AL19" s="235"/>
      <c r="AM19" s="235"/>
      <c r="AN19" s="235"/>
      <c r="AO19" s="235"/>
    </row>
    <row r="20" spans="1:41" ht="45" customHeight="1">
      <c r="A20" s="233"/>
      <c r="B20" s="346">
        <f>B19+1</f>
        <v>2</v>
      </c>
      <c r="C20" s="347" t="s">
        <v>156</v>
      </c>
      <c r="D20" s="347" t="s">
        <v>320</v>
      </c>
      <c r="E20" s="351">
        <v>42268</v>
      </c>
      <c r="F20" s="350" t="s">
        <v>151</v>
      </c>
      <c r="G20" s="357" t="s">
        <v>417</v>
      </c>
      <c r="H20" s="351">
        <v>42290</v>
      </c>
      <c r="I20" s="350" t="s">
        <v>151</v>
      </c>
      <c r="J20" s="357" t="s">
        <v>417</v>
      </c>
      <c r="K20" s="351">
        <v>42310</v>
      </c>
      <c r="L20" s="350" t="s">
        <v>151</v>
      </c>
      <c r="M20" s="567" t="s">
        <v>417</v>
      </c>
      <c r="N20" s="568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234"/>
      <c r="Z20" s="234"/>
      <c r="AA20" s="234"/>
      <c r="AB20" s="234"/>
      <c r="AC20" s="234"/>
      <c r="AD20" s="234"/>
      <c r="AE20" s="234"/>
      <c r="AF20" s="234"/>
      <c r="AG20" s="234"/>
      <c r="AH20" s="235"/>
      <c r="AI20" s="235"/>
      <c r="AJ20" s="235"/>
      <c r="AK20" s="235"/>
      <c r="AL20" s="235"/>
      <c r="AM20" s="235"/>
      <c r="AN20" s="235"/>
      <c r="AO20" s="235"/>
    </row>
    <row r="21" spans="1:41" ht="45" customHeight="1">
      <c r="A21" s="233"/>
      <c r="B21" s="346">
        <f t="shared" ref="B21:B23" si="0">B20+1</f>
        <v>3</v>
      </c>
      <c r="C21" s="347" t="s">
        <v>156</v>
      </c>
      <c r="D21" s="347" t="s">
        <v>321</v>
      </c>
      <c r="E21" s="351">
        <v>42268</v>
      </c>
      <c r="F21" s="350" t="s">
        <v>151</v>
      </c>
      <c r="G21" s="357" t="s">
        <v>417</v>
      </c>
      <c r="H21" s="351">
        <v>42290</v>
      </c>
      <c r="I21" s="350" t="s">
        <v>151</v>
      </c>
      <c r="J21" s="357" t="s">
        <v>417</v>
      </c>
      <c r="K21" s="351">
        <v>42310</v>
      </c>
      <c r="L21" s="350" t="s">
        <v>151</v>
      </c>
      <c r="M21" s="567" t="s">
        <v>417</v>
      </c>
      <c r="N21" s="568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234"/>
      <c r="Z21" s="234"/>
      <c r="AA21" s="234"/>
      <c r="AB21" s="234"/>
      <c r="AC21" s="234"/>
      <c r="AD21" s="234"/>
      <c r="AE21" s="234"/>
      <c r="AF21" s="234"/>
      <c r="AG21" s="234"/>
      <c r="AH21" s="235"/>
      <c r="AI21" s="235"/>
      <c r="AJ21" s="235"/>
      <c r="AK21" s="235"/>
      <c r="AL21" s="235"/>
      <c r="AM21" s="235"/>
      <c r="AN21" s="235"/>
      <c r="AO21" s="235"/>
    </row>
    <row r="22" spans="1:41" ht="45" customHeight="1">
      <c r="A22" s="233"/>
      <c r="B22" s="346">
        <f t="shared" si="0"/>
        <v>4</v>
      </c>
      <c r="C22" s="347" t="s">
        <v>156</v>
      </c>
      <c r="D22" s="347" t="s">
        <v>322</v>
      </c>
      <c r="E22" s="351">
        <v>42268</v>
      </c>
      <c r="F22" s="350" t="s">
        <v>151</v>
      </c>
      <c r="G22" s="357" t="s">
        <v>417</v>
      </c>
      <c r="H22" s="351">
        <v>42290</v>
      </c>
      <c r="I22" s="350" t="s">
        <v>151</v>
      </c>
      <c r="J22" s="357" t="s">
        <v>417</v>
      </c>
      <c r="K22" s="351">
        <v>42310</v>
      </c>
      <c r="L22" s="350" t="s">
        <v>151</v>
      </c>
      <c r="M22" s="567" t="s">
        <v>417</v>
      </c>
      <c r="N22" s="568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234"/>
      <c r="Z22" s="234"/>
      <c r="AA22" s="234"/>
      <c r="AB22" s="234"/>
      <c r="AC22" s="234"/>
      <c r="AD22" s="234"/>
      <c r="AE22" s="234"/>
      <c r="AF22" s="234"/>
      <c r="AG22" s="234"/>
      <c r="AH22" s="235"/>
      <c r="AI22" s="235"/>
      <c r="AJ22" s="235"/>
      <c r="AK22" s="235"/>
      <c r="AL22" s="235"/>
      <c r="AM22" s="235"/>
      <c r="AN22" s="235"/>
      <c r="AO22" s="235"/>
    </row>
    <row r="23" spans="1:41" ht="45" customHeight="1">
      <c r="A23" s="233"/>
      <c r="B23" s="346">
        <f t="shared" si="0"/>
        <v>5</v>
      </c>
      <c r="C23" s="347" t="s">
        <v>156</v>
      </c>
      <c r="D23" s="347" t="s">
        <v>323</v>
      </c>
      <c r="E23" s="351">
        <v>42268</v>
      </c>
      <c r="F23" s="350" t="s">
        <v>151</v>
      </c>
      <c r="G23" s="403" t="s">
        <v>330</v>
      </c>
      <c r="H23" s="351">
        <v>42290</v>
      </c>
      <c r="I23" s="350" t="s">
        <v>151</v>
      </c>
      <c r="J23" s="357" t="s">
        <v>417</v>
      </c>
      <c r="K23" s="351">
        <v>42310</v>
      </c>
      <c r="L23" s="350" t="s">
        <v>151</v>
      </c>
      <c r="M23" s="567" t="s">
        <v>417</v>
      </c>
      <c r="N23" s="568"/>
      <c r="O23" s="326"/>
      <c r="P23" s="326"/>
      <c r="Q23" s="326"/>
      <c r="R23" s="326"/>
      <c r="S23" s="326"/>
      <c r="T23" s="326"/>
      <c r="U23" s="326"/>
      <c r="V23" s="326"/>
      <c r="W23" s="326"/>
      <c r="X23" s="326"/>
      <c r="Y23" s="234"/>
      <c r="Z23" s="234"/>
      <c r="AA23" s="234"/>
      <c r="AB23" s="234"/>
      <c r="AC23" s="234"/>
      <c r="AD23" s="234"/>
      <c r="AE23" s="234"/>
      <c r="AF23" s="234"/>
      <c r="AG23" s="234"/>
      <c r="AH23" s="235"/>
      <c r="AI23" s="235"/>
      <c r="AJ23" s="235"/>
      <c r="AK23" s="235"/>
      <c r="AL23" s="235"/>
      <c r="AM23" s="235"/>
      <c r="AN23" s="235"/>
      <c r="AO23" s="235"/>
    </row>
    <row r="24" spans="1:41" ht="60" customHeight="1">
      <c r="A24" s="233"/>
      <c r="B24" s="569" t="s">
        <v>285</v>
      </c>
      <c r="C24" s="569"/>
      <c r="D24" s="569"/>
      <c r="E24" s="570"/>
      <c r="F24" s="429"/>
      <c r="G24" s="429"/>
      <c r="H24" s="429"/>
      <c r="I24" s="429"/>
      <c r="J24" s="429"/>
      <c r="K24" s="429"/>
      <c r="L24" s="429"/>
      <c r="M24" s="429"/>
      <c r="N24" s="430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234"/>
      <c r="Z24" s="234"/>
      <c r="AA24" s="234"/>
      <c r="AB24" s="234"/>
      <c r="AC24" s="234"/>
      <c r="AD24" s="234"/>
      <c r="AE24" s="234"/>
      <c r="AF24" s="234"/>
      <c r="AG24" s="234"/>
      <c r="AH24" s="235"/>
      <c r="AI24" s="235"/>
      <c r="AJ24" s="235"/>
      <c r="AK24" s="235"/>
      <c r="AL24" s="235"/>
      <c r="AM24" s="235"/>
      <c r="AN24" s="235"/>
      <c r="AO24" s="235"/>
    </row>
    <row r="25" spans="1:41" s="402" customFormat="1" ht="45" customHeight="1">
      <c r="A25" s="178"/>
      <c r="B25" s="400">
        <v>1</v>
      </c>
      <c r="C25" s="401" t="s">
        <v>156</v>
      </c>
      <c r="D25" s="401" t="s">
        <v>319</v>
      </c>
      <c r="E25" s="351">
        <v>42262</v>
      </c>
      <c r="F25" s="350" t="s">
        <v>151</v>
      </c>
      <c r="G25" s="357" t="s">
        <v>417</v>
      </c>
      <c r="H25" s="351">
        <v>42290</v>
      </c>
      <c r="I25" s="350" t="s">
        <v>151</v>
      </c>
      <c r="J25" s="357" t="s">
        <v>417</v>
      </c>
      <c r="K25" s="351">
        <v>42310</v>
      </c>
      <c r="L25" s="350" t="s">
        <v>151</v>
      </c>
      <c r="M25" s="567" t="s">
        <v>417</v>
      </c>
      <c r="N25" s="568"/>
      <c r="O25" s="266"/>
      <c r="P25" s="266"/>
      <c r="Q25" s="266"/>
      <c r="R25" s="266"/>
      <c r="S25" s="266"/>
      <c r="T25" s="266"/>
      <c r="U25" s="266"/>
      <c r="V25" s="266"/>
      <c r="W25" s="266"/>
      <c r="X25" s="266"/>
      <c r="Y25" s="10"/>
      <c r="Z25" s="10"/>
      <c r="AA25" s="10"/>
      <c r="AB25" s="10"/>
      <c r="AC25" s="10"/>
      <c r="AD25" s="10"/>
      <c r="AE25" s="10"/>
      <c r="AF25" s="10"/>
      <c r="AG25" s="10"/>
      <c r="AH25" s="12"/>
      <c r="AI25" s="12"/>
      <c r="AJ25" s="12"/>
      <c r="AK25" s="12"/>
      <c r="AL25" s="12"/>
      <c r="AM25" s="12"/>
      <c r="AN25" s="12"/>
      <c r="AO25" s="12"/>
    </row>
    <row r="26" spans="1:41" s="402" customFormat="1" ht="45" customHeight="1">
      <c r="A26" s="178"/>
      <c r="B26" s="400">
        <f>B25+1</f>
        <v>2</v>
      </c>
      <c r="C26" s="401" t="s">
        <v>156</v>
      </c>
      <c r="D26" s="401" t="s">
        <v>320</v>
      </c>
      <c r="E26" s="351">
        <v>42262</v>
      </c>
      <c r="F26" s="350" t="s">
        <v>151</v>
      </c>
      <c r="G26" s="357" t="s">
        <v>417</v>
      </c>
      <c r="H26" s="351">
        <v>42290</v>
      </c>
      <c r="I26" s="350" t="s">
        <v>151</v>
      </c>
      <c r="J26" s="357" t="s">
        <v>417</v>
      </c>
      <c r="K26" s="351">
        <v>42310</v>
      </c>
      <c r="L26" s="350" t="s">
        <v>151</v>
      </c>
      <c r="M26" s="567" t="s">
        <v>417</v>
      </c>
      <c r="N26" s="568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10"/>
      <c r="Z26" s="10"/>
      <c r="AA26" s="10"/>
      <c r="AB26" s="10"/>
      <c r="AC26" s="10"/>
      <c r="AD26" s="10"/>
      <c r="AE26" s="10"/>
      <c r="AF26" s="10"/>
      <c r="AG26" s="10"/>
      <c r="AH26" s="12"/>
      <c r="AI26" s="12"/>
      <c r="AJ26" s="12"/>
      <c r="AK26" s="12"/>
      <c r="AL26" s="12"/>
      <c r="AM26" s="12"/>
      <c r="AN26" s="12"/>
      <c r="AO26" s="12"/>
    </row>
    <row r="27" spans="1:41" s="402" customFormat="1" ht="45" customHeight="1">
      <c r="A27" s="178"/>
      <c r="B27" s="400">
        <f t="shared" ref="B27:B29" si="1">B26+1</f>
        <v>3</v>
      </c>
      <c r="C27" s="401" t="s">
        <v>156</v>
      </c>
      <c r="D27" s="401" t="s">
        <v>321</v>
      </c>
      <c r="E27" s="351">
        <v>42262</v>
      </c>
      <c r="F27" s="350" t="s">
        <v>151</v>
      </c>
      <c r="G27" s="357" t="s">
        <v>417</v>
      </c>
      <c r="H27" s="351">
        <v>42290</v>
      </c>
      <c r="I27" s="350" t="s">
        <v>151</v>
      </c>
      <c r="J27" s="357" t="s">
        <v>417</v>
      </c>
      <c r="K27" s="351">
        <v>42310</v>
      </c>
      <c r="L27" s="350" t="s">
        <v>151</v>
      </c>
      <c r="M27" s="567" t="s">
        <v>417</v>
      </c>
      <c r="N27" s="568"/>
      <c r="O27" s="266"/>
      <c r="P27" s="266"/>
      <c r="Q27" s="266"/>
      <c r="R27" s="266"/>
      <c r="S27" s="266"/>
      <c r="T27" s="266"/>
      <c r="U27" s="266"/>
      <c r="V27" s="266"/>
      <c r="W27" s="266"/>
      <c r="X27" s="266"/>
      <c r="Y27" s="10"/>
      <c r="Z27" s="10"/>
      <c r="AA27" s="10"/>
      <c r="AB27" s="10"/>
      <c r="AC27" s="10"/>
      <c r="AD27" s="10"/>
      <c r="AE27" s="10"/>
      <c r="AF27" s="10"/>
      <c r="AG27" s="10"/>
      <c r="AH27" s="12"/>
      <c r="AI27" s="12"/>
      <c r="AJ27" s="12"/>
      <c r="AK27" s="12"/>
      <c r="AL27" s="12"/>
      <c r="AM27" s="12"/>
      <c r="AN27" s="12"/>
      <c r="AO27" s="12"/>
    </row>
    <row r="28" spans="1:41" s="402" customFormat="1" ht="45" customHeight="1">
      <c r="A28" s="178"/>
      <c r="B28" s="400">
        <f t="shared" si="1"/>
        <v>4</v>
      </c>
      <c r="C28" s="401" t="s">
        <v>156</v>
      </c>
      <c r="D28" s="401" t="s">
        <v>322</v>
      </c>
      <c r="E28" s="351">
        <v>42262</v>
      </c>
      <c r="F28" s="350" t="s">
        <v>151</v>
      </c>
      <c r="G28" s="357" t="s">
        <v>417</v>
      </c>
      <c r="H28" s="351">
        <v>42290</v>
      </c>
      <c r="I28" s="350" t="s">
        <v>151</v>
      </c>
      <c r="J28" s="357" t="s">
        <v>417</v>
      </c>
      <c r="K28" s="351">
        <v>42310</v>
      </c>
      <c r="L28" s="350" t="s">
        <v>151</v>
      </c>
      <c r="M28" s="567" t="s">
        <v>417</v>
      </c>
      <c r="N28" s="568"/>
      <c r="O28" s="266"/>
      <c r="P28" s="266"/>
      <c r="Q28" s="266"/>
      <c r="R28" s="266"/>
      <c r="S28" s="266"/>
      <c r="T28" s="266"/>
      <c r="U28" s="266"/>
      <c r="V28" s="266"/>
      <c r="W28" s="266"/>
      <c r="X28" s="266"/>
      <c r="Y28" s="10"/>
      <c r="Z28" s="10"/>
      <c r="AA28" s="10"/>
      <c r="AB28" s="10"/>
      <c r="AC28" s="10"/>
      <c r="AD28" s="10"/>
      <c r="AE28" s="10"/>
      <c r="AF28" s="10"/>
      <c r="AG28" s="10"/>
      <c r="AH28" s="12"/>
      <c r="AI28" s="12"/>
      <c r="AJ28" s="12"/>
      <c r="AK28" s="12"/>
      <c r="AL28" s="12"/>
      <c r="AM28" s="12"/>
      <c r="AN28" s="12"/>
      <c r="AO28" s="12"/>
    </row>
    <row r="29" spans="1:41" s="402" customFormat="1" ht="45" customHeight="1">
      <c r="A29" s="178"/>
      <c r="B29" s="400">
        <f t="shared" si="1"/>
        <v>5</v>
      </c>
      <c r="C29" s="401" t="s">
        <v>156</v>
      </c>
      <c r="D29" s="401" t="s">
        <v>323</v>
      </c>
      <c r="E29" s="351">
        <v>42262</v>
      </c>
      <c r="F29" s="350" t="s">
        <v>151</v>
      </c>
      <c r="G29" s="357" t="s">
        <v>417</v>
      </c>
      <c r="H29" s="351">
        <v>42290</v>
      </c>
      <c r="I29" s="350" t="s">
        <v>151</v>
      </c>
      <c r="J29" s="357" t="s">
        <v>417</v>
      </c>
      <c r="K29" s="351">
        <v>42310</v>
      </c>
      <c r="L29" s="350" t="s">
        <v>151</v>
      </c>
      <c r="M29" s="567" t="s">
        <v>417</v>
      </c>
      <c r="N29" s="568"/>
      <c r="O29" s="266"/>
      <c r="P29" s="266"/>
      <c r="Q29" s="266"/>
      <c r="R29" s="266"/>
      <c r="S29" s="266"/>
      <c r="T29" s="266"/>
      <c r="U29" s="266"/>
      <c r="V29" s="266"/>
      <c r="W29" s="266"/>
      <c r="X29" s="266"/>
      <c r="Y29" s="10"/>
      <c r="Z29" s="10"/>
      <c r="AA29" s="10"/>
      <c r="AB29" s="10"/>
      <c r="AC29" s="10"/>
      <c r="AD29" s="10"/>
      <c r="AE29" s="10"/>
      <c r="AF29" s="10"/>
      <c r="AG29" s="10"/>
      <c r="AH29" s="12"/>
      <c r="AI29" s="12"/>
      <c r="AJ29" s="12"/>
      <c r="AK29" s="12"/>
      <c r="AL29" s="12"/>
      <c r="AM29" s="12"/>
      <c r="AN29" s="12"/>
      <c r="AO29" s="12"/>
    </row>
    <row r="30" spans="1:41" ht="60" customHeight="1">
      <c r="A30" s="233"/>
      <c r="B30" s="569" t="s">
        <v>418</v>
      </c>
      <c r="C30" s="569"/>
      <c r="D30" s="569"/>
      <c r="E30" s="570"/>
      <c r="F30" s="429"/>
      <c r="G30" s="429"/>
      <c r="H30" s="429"/>
      <c r="I30" s="429"/>
      <c r="J30" s="429"/>
      <c r="K30" s="429"/>
      <c r="L30" s="429"/>
      <c r="M30" s="429"/>
      <c r="N30" s="430"/>
      <c r="O30" s="326"/>
      <c r="P30" s="326"/>
      <c r="Q30" s="326"/>
      <c r="R30" s="326"/>
      <c r="S30" s="326"/>
      <c r="T30" s="326"/>
      <c r="U30" s="326"/>
      <c r="V30" s="326"/>
      <c r="W30" s="326"/>
      <c r="X30" s="326"/>
      <c r="Y30" s="234"/>
      <c r="Z30" s="234"/>
      <c r="AA30" s="234"/>
      <c r="AB30" s="234"/>
      <c r="AC30" s="234"/>
      <c r="AD30" s="234"/>
      <c r="AE30" s="234"/>
      <c r="AF30" s="234"/>
      <c r="AG30" s="234"/>
      <c r="AH30" s="235"/>
      <c r="AI30" s="235"/>
      <c r="AJ30" s="235"/>
      <c r="AK30" s="235"/>
      <c r="AL30" s="235"/>
      <c r="AM30" s="235"/>
      <c r="AN30" s="235"/>
      <c r="AO30" s="235"/>
    </row>
    <row r="31" spans="1:41" s="402" customFormat="1" ht="45" customHeight="1">
      <c r="A31" s="178"/>
      <c r="B31" s="400">
        <v>1</v>
      </c>
      <c r="C31" s="401" t="s">
        <v>156</v>
      </c>
      <c r="D31" s="401" t="s">
        <v>319</v>
      </c>
      <c r="E31" s="351">
        <v>42265</v>
      </c>
      <c r="F31" s="350" t="s">
        <v>151</v>
      </c>
      <c r="G31" s="357" t="s">
        <v>417</v>
      </c>
      <c r="H31" s="351">
        <v>42290</v>
      </c>
      <c r="I31" s="350" t="s">
        <v>151</v>
      </c>
      <c r="J31" s="357" t="s">
        <v>417</v>
      </c>
      <c r="K31" s="351">
        <v>42310</v>
      </c>
      <c r="L31" s="350" t="s">
        <v>151</v>
      </c>
      <c r="M31" s="567" t="s">
        <v>417</v>
      </c>
      <c r="N31" s="568"/>
      <c r="O31" s="266"/>
      <c r="P31" s="266"/>
      <c r="Q31" s="266"/>
      <c r="R31" s="266"/>
      <c r="S31" s="266"/>
      <c r="T31" s="266"/>
      <c r="U31" s="266"/>
      <c r="V31" s="266"/>
      <c r="W31" s="266"/>
      <c r="X31" s="266"/>
      <c r="Y31" s="10"/>
      <c r="Z31" s="10"/>
      <c r="AA31" s="10"/>
      <c r="AB31" s="10"/>
      <c r="AC31" s="10"/>
      <c r="AD31" s="10"/>
      <c r="AE31" s="10"/>
      <c r="AF31" s="10"/>
      <c r="AG31" s="10"/>
      <c r="AH31" s="12"/>
      <c r="AI31" s="12"/>
      <c r="AJ31" s="12"/>
      <c r="AK31" s="12"/>
      <c r="AL31" s="12"/>
      <c r="AM31" s="12"/>
      <c r="AN31" s="12"/>
      <c r="AO31" s="12"/>
    </row>
    <row r="32" spans="1:41" s="402" customFormat="1" ht="45" customHeight="1">
      <c r="A32" s="178"/>
      <c r="B32" s="400">
        <f>B31+1</f>
        <v>2</v>
      </c>
      <c r="C32" s="401" t="s">
        <v>156</v>
      </c>
      <c r="D32" s="401" t="s">
        <v>320</v>
      </c>
      <c r="E32" s="351">
        <v>42265</v>
      </c>
      <c r="F32" s="350" t="s">
        <v>151</v>
      </c>
      <c r="G32" s="357" t="s">
        <v>417</v>
      </c>
      <c r="H32" s="351">
        <v>42290</v>
      </c>
      <c r="I32" s="350" t="s">
        <v>151</v>
      </c>
      <c r="J32" s="357" t="s">
        <v>417</v>
      </c>
      <c r="K32" s="351">
        <v>42310</v>
      </c>
      <c r="L32" s="350" t="s">
        <v>151</v>
      </c>
      <c r="M32" s="567" t="s">
        <v>417</v>
      </c>
      <c r="N32" s="568"/>
      <c r="O32" s="266"/>
      <c r="P32" s="266"/>
      <c r="Q32" s="266"/>
      <c r="R32" s="266"/>
      <c r="S32" s="266"/>
      <c r="T32" s="266"/>
      <c r="U32" s="266"/>
      <c r="V32" s="266"/>
      <c r="W32" s="266"/>
      <c r="X32" s="266"/>
      <c r="Y32" s="10"/>
      <c r="Z32" s="10"/>
      <c r="AA32" s="10"/>
      <c r="AB32" s="10"/>
      <c r="AC32" s="10"/>
      <c r="AD32" s="10"/>
      <c r="AE32" s="10"/>
      <c r="AF32" s="10"/>
      <c r="AG32" s="10"/>
      <c r="AH32" s="12"/>
      <c r="AI32" s="12"/>
      <c r="AJ32" s="12"/>
      <c r="AK32" s="12"/>
      <c r="AL32" s="12"/>
      <c r="AM32" s="12"/>
      <c r="AN32" s="12"/>
      <c r="AO32" s="12"/>
    </row>
    <row r="33" spans="1:41" s="402" customFormat="1" ht="45" customHeight="1">
      <c r="A33" s="178"/>
      <c r="B33" s="400">
        <f t="shared" ref="B33:B35" si="2">B32+1</f>
        <v>3</v>
      </c>
      <c r="C33" s="401" t="s">
        <v>156</v>
      </c>
      <c r="D33" s="401" t="s">
        <v>321</v>
      </c>
      <c r="E33" s="351">
        <v>42265</v>
      </c>
      <c r="F33" s="350" t="s">
        <v>151</v>
      </c>
      <c r="G33" s="357" t="s">
        <v>417</v>
      </c>
      <c r="H33" s="351">
        <v>42290</v>
      </c>
      <c r="I33" s="350" t="s">
        <v>151</v>
      </c>
      <c r="J33" s="357" t="s">
        <v>417</v>
      </c>
      <c r="K33" s="351">
        <v>42310</v>
      </c>
      <c r="L33" s="350" t="s">
        <v>151</v>
      </c>
      <c r="M33" s="567" t="s">
        <v>417</v>
      </c>
      <c r="N33" s="568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10"/>
      <c r="Z33" s="10"/>
      <c r="AA33" s="10"/>
      <c r="AB33" s="10"/>
      <c r="AC33" s="10"/>
      <c r="AD33" s="10"/>
      <c r="AE33" s="10"/>
      <c r="AF33" s="10"/>
      <c r="AG33" s="10"/>
      <c r="AH33" s="12"/>
      <c r="AI33" s="12"/>
      <c r="AJ33" s="12"/>
      <c r="AK33" s="12"/>
      <c r="AL33" s="12"/>
      <c r="AM33" s="12"/>
      <c r="AN33" s="12"/>
      <c r="AO33" s="12"/>
    </row>
    <row r="34" spans="1:41" s="402" customFormat="1" ht="45" customHeight="1">
      <c r="A34" s="178"/>
      <c r="B34" s="400">
        <f t="shared" si="2"/>
        <v>4</v>
      </c>
      <c r="C34" s="401" t="s">
        <v>156</v>
      </c>
      <c r="D34" s="401" t="s">
        <v>322</v>
      </c>
      <c r="E34" s="351">
        <v>42265</v>
      </c>
      <c r="F34" s="350" t="s">
        <v>291</v>
      </c>
      <c r="G34" s="357" t="s">
        <v>347</v>
      </c>
      <c r="H34" s="351">
        <v>42290</v>
      </c>
      <c r="I34" s="350" t="s">
        <v>291</v>
      </c>
      <c r="J34" s="357" t="s">
        <v>347</v>
      </c>
      <c r="K34" s="351">
        <v>42310</v>
      </c>
      <c r="L34" s="350" t="s">
        <v>291</v>
      </c>
      <c r="M34" s="571" t="s">
        <v>347</v>
      </c>
      <c r="N34" s="572"/>
      <c r="O34" s="266"/>
      <c r="P34" s="266"/>
      <c r="Q34" s="266"/>
      <c r="R34" s="266"/>
      <c r="S34" s="266"/>
      <c r="T34" s="266"/>
      <c r="U34" s="266"/>
      <c r="V34" s="266"/>
      <c r="W34" s="266"/>
      <c r="X34" s="266"/>
      <c r="Y34" s="10"/>
      <c r="Z34" s="10"/>
      <c r="AA34" s="10"/>
      <c r="AB34" s="10"/>
      <c r="AC34" s="10"/>
      <c r="AD34" s="10"/>
      <c r="AE34" s="10"/>
      <c r="AF34" s="10"/>
      <c r="AG34" s="10"/>
      <c r="AH34" s="12"/>
      <c r="AI34" s="12"/>
      <c r="AJ34" s="12"/>
      <c r="AK34" s="12"/>
      <c r="AL34" s="12"/>
      <c r="AM34" s="12"/>
      <c r="AN34" s="12"/>
      <c r="AO34" s="12"/>
    </row>
    <row r="35" spans="1:41" s="402" customFormat="1" ht="45" customHeight="1">
      <c r="A35" s="178"/>
      <c r="B35" s="400">
        <f t="shared" si="2"/>
        <v>5</v>
      </c>
      <c r="C35" s="401" t="s">
        <v>156</v>
      </c>
      <c r="D35" s="401" t="s">
        <v>323</v>
      </c>
      <c r="E35" s="351">
        <v>42265</v>
      </c>
      <c r="F35" s="350" t="s">
        <v>151</v>
      </c>
      <c r="G35" s="357" t="s">
        <v>417</v>
      </c>
      <c r="H35" s="351">
        <v>42290</v>
      </c>
      <c r="I35" s="350" t="s">
        <v>151</v>
      </c>
      <c r="J35" s="357" t="s">
        <v>417</v>
      </c>
      <c r="K35" s="351">
        <v>42310</v>
      </c>
      <c r="L35" s="350" t="s">
        <v>151</v>
      </c>
      <c r="M35" s="567" t="s">
        <v>417</v>
      </c>
      <c r="N35" s="568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10"/>
      <c r="Z35" s="10"/>
      <c r="AA35" s="10"/>
      <c r="AB35" s="10"/>
      <c r="AC35" s="10"/>
      <c r="AD35" s="10"/>
      <c r="AE35" s="10"/>
      <c r="AF35" s="10"/>
      <c r="AG35" s="10"/>
      <c r="AH35" s="12"/>
      <c r="AI35" s="12"/>
      <c r="AJ35" s="12"/>
      <c r="AK35" s="12"/>
      <c r="AL35" s="12"/>
      <c r="AM35" s="12"/>
      <c r="AN35" s="12"/>
      <c r="AO35" s="12"/>
    </row>
    <row r="36" spans="1:41" ht="60" customHeight="1">
      <c r="A36" s="239"/>
      <c r="B36" s="569" t="s">
        <v>286</v>
      </c>
      <c r="C36" s="569"/>
      <c r="D36" s="569"/>
      <c r="E36" s="570"/>
      <c r="F36" s="429"/>
      <c r="G36" s="429"/>
      <c r="H36" s="429"/>
      <c r="I36" s="429"/>
      <c r="J36" s="429"/>
      <c r="K36" s="429"/>
      <c r="L36" s="429"/>
      <c r="M36" s="429"/>
      <c r="N36" s="430"/>
      <c r="O36" s="326"/>
      <c r="P36" s="326"/>
      <c r="Q36" s="326"/>
      <c r="R36" s="326"/>
      <c r="S36" s="326"/>
      <c r="T36" s="326"/>
      <c r="U36" s="326"/>
      <c r="V36" s="326"/>
      <c r="W36" s="326"/>
      <c r="X36" s="326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39"/>
      <c r="AN36" s="239"/>
      <c r="AO36" s="239"/>
    </row>
    <row r="37" spans="1:41" s="402" customFormat="1" ht="45" customHeight="1">
      <c r="A37" s="178"/>
      <c r="B37" s="400">
        <v>1</v>
      </c>
      <c r="C37" s="401" t="s">
        <v>156</v>
      </c>
      <c r="D37" s="401" t="s">
        <v>319</v>
      </c>
      <c r="E37" s="351">
        <v>42263</v>
      </c>
      <c r="F37" s="350" t="s">
        <v>151</v>
      </c>
      <c r="G37" s="357" t="s">
        <v>417</v>
      </c>
      <c r="H37" s="351">
        <v>42291</v>
      </c>
      <c r="I37" s="350" t="s">
        <v>151</v>
      </c>
      <c r="J37" s="357" t="s">
        <v>417</v>
      </c>
      <c r="K37" s="351">
        <v>42311</v>
      </c>
      <c r="L37" s="350" t="s">
        <v>151</v>
      </c>
      <c r="M37" s="571" t="s">
        <v>417</v>
      </c>
      <c r="N37" s="572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10"/>
      <c r="Z37" s="10"/>
      <c r="AA37" s="10"/>
      <c r="AB37" s="10"/>
      <c r="AC37" s="10"/>
      <c r="AD37" s="10"/>
      <c r="AE37" s="10"/>
      <c r="AF37" s="10"/>
      <c r="AG37" s="10"/>
      <c r="AH37" s="12"/>
      <c r="AI37" s="12"/>
      <c r="AJ37" s="12"/>
      <c r="AK37" s="12"/>
      <c r="AL37" s="12"/>
      <c r="AM37" s="12"/>
      <c r="AN37" s="12"/>
      <c r="AO37" s="12"/>
    </row>
    <row r="38" spans="1:41" s="402" customFormat="1" ht="45" customHeight="1">
      <c r="A38" s="178"/>
      <c r="B38" s="400">
        <f>B37+1</f>
        <v>2</v>
      </c>
      <c r="C38" s="401" t="s">
        <v>156</v>
      </c>
      <c r="D38" s="401" t="s">
        <v>320</v>
      </c>
      <c r="E38" s="351">
        <v>42263</v>
      </c>
      <c r="F38" s="350" t="s">
        <v>151</v>
      </c>
      <c r="G38" s="357" t="s">
        <v>417</v>
      </c>
      <c r="H38" s="351">
        <v>42291</v>
      </c>
      <c r="I38" s="350" t="s">
        <v>151</v>
      </c>
      <c r="J38" s="357" t="s">
        <v>417</v>
      </c>
      <c r="K38" s="351">
        <v>42311</v>
      </c>
      <c r="L38" s="350" t="s">
        <v>151</v>
      </c>
      <c r="M38" s="571" t="s">
        <v>417</v>
      </c>
      <c r="N38" s="572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10"/>
      <c r="Z38" s="10"/>
      <c r="AA38" s="10"/>
      <c r="AB38" s="10"/>
      <c r="AC38" s="10"/>
      <c r="AD38" s="10"/>
      <c r="AE38" s="10"/>
      <c r="AF38" s="10"/>
      <c r="AG38" s="10"/>
      <c r="AH38" s="12"/>
      <c r="AI38" s="12"/>
      <c r="AJ38" s="12"/>
      <c r="AK38" s="12"/>
      <c r="AL38" s="12"/>
      <c r="AM38" s="12"/>
      <c r="AN38" s="12"/>
      <c r="AO38" s="12"/>
    </row>
    <row r="39" spans="1:41" s="402" customFormat="1" ht="45" customHeight="1">
      <c r="A39" s="178"/>
      <c r="B39" s="400">
        <f t="shared" ref="B39:B41" si="3">B38+1</f>
        <v>3</v>
      </c>
      <c r="C39" s="401" t="s">
        <v>156</v>
      </c>
      <c r="D39" s="401" t="s">
        <v>321</v>
      </c>
      <c r="E39" s="351">
        <v>42263</v>
      </c>
      <c r="F39" s="350" t="s">
        <v>151</v>
      </c>
      <c r="G39" s="357" t="s">
        <v>417</v>
      </c>
      <c r="H39" s="351">
        <v>42291</v>
      </c>
      <c r="I39" s="350" t="s">
        <v>151</v>
      </c>
      <c r="J39" s="357" t="s">
        <v>417</v>
      </c>
      <c r="K39" s="351">
        <v>42311</v>
      </c>
      <c r="L39" s="350" t="s">
        <v>151</v>
      </c>
      <c r="M39" s="571" t="s">
        <v>417</v>
      </c>
      <c r="N39" s="572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10"/>
      <c r="Z39" s="10"/>
      <c r="AA39" s="10"/>
      <c r="AB39" s="10"/>
      <c r="AC39" s="10"/>
      <c r="AD39" s="10"/>
      <c r="AE39" s="10"/>
      <c r="AF39" s="10"/>
      <c r="AG39" s="10"/>
      <c r="AH39" s="12"/>
      <c r="AI39" s="12"/>
      <c r="AJ39" s="12"/>
      <c r="AK39" s="12"/>
      <c r="AL39" s="12"/>
      <c r="AM39" s="12"/>
      <c r="AN39" s="12"/>
      <c r="AO39" s="12"/>
    </row>
    <row r="40" spans="1:41" s="402" customFormat="1" ht="45" customHeight="1">
      <c r="A40" s="178"/>
      <c r="B40" s="400">
        <f t="shared" si="3"/>
        <v>4</v>
      </c>
      <c r="C40" s="401" t="s">
        <v>156</v>
      </c>
      <c r="D40" s="401" t="s">
        <v>322</v>
      </c>
      <c r="E40" s="351">
        <v>42263</v>
      </c>
      <c r="F40" s="350" t="s">
        <v>291</v>
      </c>
      <c r="G40" s="357" t="s">
        <v>347</v>
      </c>
      <c r="H40" s="351">
        <v>42291</v>
      </c>
      <c r="I40" s="350" t="s">
        <v>291</v>
      </c>
      <c r="J40" s="357" t="s">
        <v>347</v>
      </c>
      <c r="K40" s="351">
        <v>42311</v>
      </c>
      <c r="L40" s="350" t="s">
        <v>291</v>
      </c>
      <c r="M40" s="571" t="s">
        <v>347</v>
      </c>
      <c r="N40" s="572"/>
      <c r="O40" s="266"/>
      <c r="P40" s="266"/>
      <c r="Q40" s="266"/>
      <c r="R40" s="266"/>
      <c r="S40" s="266"/>
      <c r="T40" s="266"/>
      <c r="U40" s="266"/>
      <c r="V40" s="266"/>
      <c r="W40" s="266"/>
      <c r="X40" s="266"/>
      <c r="Y40" s="10"/>
      <c r="Z40" s="10"/>
      <c r="AA40" s="10"/>
      <c r="AB40" s="10"/>
      <c r="AC40" s="10"/>
      <c r="AD40" s="10"/>
      <c r="AE40" s="10"/>
      <c r="AF40" s="10"/>
      <c r="AG40" s="10"/>
      <c r="AH40" s="12"/>
      <c r="AI40" s="12"/>
      <c r="AJ40" s="12"/>
      <c r="AK40" s="12"/>
      <c r="AL40" s="12"/>
      <c r="AM40" s="12"/>
      <c r="AN40" s="12"/>
      <c r="AO40" s="12"/>
    </row>
    <row r="41" spans="1:41" s="402" customFormat="1" ht="45" customHeight="1">
      <c r="A41" s="178"/>
      <c r="B41" s="400">
        <f t="shared" si="3"/>
        <v>5</v>
      </c>
      <c r="C41" s="401" t="s">
        <v>156</v>
      </c>
      <c r="D41" s="401" t="s">
        <v>323</v>
      </c>
      <c r="E41" s="351">
        <v>42263</v>
      </c>
      <c r="F41" s="350" t="s">
        <v>151</v>
      </c>
      <c r="G41" s="357" t="s">
        <v>417</v>
      </c>
      <c r="H41" s="351">
        <v>42291</v>
      </c>
      <c r="I41" s="350" t="s">
        <v>151</v>
      </c>
      <c r="J41" s="357" t="s">
        <v>417</v>
      </c>
      <c r="K41" s="351">
        <v>42311</v>
      </c>
      <c r="L41" s="350" t="s">
        <v>151</v>
      </c>
      <c r="M41" s="571" t="s">
        <v>417</v>
      </c>
      <c r="N41" s="572"/>
      <c r="O41" s="266"/>
      <c r="P41" s="266"/>
      <c r="Q41" s="266"/>
      <c r="R41" s="266"/>
      <c r="S41" s="266"/>
      <c r="T41" s="266"/>
      <c r="U41" s="266"/>
      <c r="V41" s="266"/>
      <c r="W41" s="266"/>
      <c r="X41" s="266"/>
      <c r="Y41" s="10"/>
      <c r="Z41" s="10"/>
      <c r="AA41" s="10"/>
      <c r="AB41" s="10"/>
      <c r="AC41" s="10"/>
      <c r="AD41" s="10"/>
      <c r="AE41" s="10"/>
      <c r="AF41" s="10"/>
      <c r="AG41" s="10"/>
      <c r="AH41" s="12"/>
      <c r="AI41" s="12"/>
      <c r="AJ41" s="12"/>
      <c r="AK41" s="12"/>
      <c r="AL41" s="12"/>
      <c r="AM41" s="12"/>
      <c r="AN41" s="12"/>
      <c r="AO41" s="12"/>
    </row>
    <row r="42" spans="1:41" ht="60" customHeight="1">
      <c r="A42" s="239"/>
      <c r="B42" s="569" t="s">
        <v>287</v>
      </c>
      <c r="C42" s="569"/>
      <c r="D42" s="569"/>
      <c r="E42" s="570"/>
      <c r="F42" s="429"/>
      <c r="G42" s="429"/>
      <c r="H42" s="429"/>
      <c r="I42" s="429"/>
      <c r="J42" s="429"/>
      <c r="K42" s="429"/>
      <c r="L42" s="429"/>
      <c r="M42" s="429"/>
      <c r="N42" s="430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39"/>
    </row>
    <row r="43" spans="1:41" s="402" customFormat="1" ht="45" customHeight="1">
      <c r="A43" s="178"/>
      <c r="B43" s="400">
        <v>1</v>
      </c>
      <c r="C43" s="401" t="s">
        <v>156</v>
      </c>
      <c r="D43" s="401" t="s">
        <v>319</v>
      </c>
      <c r="E43" s="351">
        <v>42272</v>
      </c>
      <c r="F43" s="350" t="s">
        <v>151</v>
      </c>
      <c r="G43" s="357" t="s">
        <v>417</v>
      </c>
      <c r="H43" s="351">
        <v>42291</v>
      </c>
      <c r="I43" s="350" t="s">
        <v>151</v>
      </c>
      <c r="J43" s="357" t="s">
        <v>417</v>
      </c>
      <c r="K43" s="351">
        <v>42311</v>
      </c>
      <c r="L43" s="350" t="s">
        <v>151</v>
      </c>
      <c r="M43" s="571" t="s">
        <v>417</v>
      </c>
      <c r="N43" s="572"/>
      <c r="O43" s="266"/>
      <c r="P43" s="266"/>
      <c r="Q43" s="266"/>
      <c r="R43" s="266"/>
      <c r="S43" s="266"/>
      <c r="T43" s="266"/>
      <c r="U43" s="266"/>
      <c r="V43" s="266"/>
      <c r="W43" s="266"/>
      <c r="X43" s="266"/>
      <c r="Y43" s="10"/>
      <c r="Z43" s="10"/>
      <c r="AA43" s="10"/>
      <c r="AB43" s="10"/>
      <c r="AC43" s="10"/>
      <c r="AD43" s="10"/>
      <c r="AE43" s="10"/>
      <c r="AF43" s="10"/>
      <c r="AG43" s="10"/>
      <c r="AH43" s="12"/>
      <c r="AI43" s="12"/>
      <c r="AJ43" s="12"/>
      <c r="AK43" s="12"/>
      <c r="AL43" s="12"/>
      <c r="AM43" s="12"/>
      <c r="AN43" s="12"/>
      <c r="AO43" s="12"/>
    </row>
    <row r="44" spans="1:41" s="402" customFormat="1" ht="45" customHeight="1">
      <c r="A44" s="178"/>
      <c r="B44" s="400">
        <f>B43+1</f>
        <v>2</v>
      </c>
      <c r="C44" s="401" t="s">
        <v>156</v>
      </c>
      <c r="D44" s="401" t="s">
        <v>320</v>
      </c>
      <c r="E44" s="351">
        <v>42272</v>
      </c>
      <c r="F44" s="350" t="s">
        <v>151</v>
      </c>
      <c r="G44" s="357" t="s">
        <v>417</v>
      </c>
      <c r="H44" s="351">
        <v>42291</v>
      </c>
      <c r="I44" s="350" t="s">
        <v>151</v>
      </c>
      <c r="J44" s="357" t="s">
        <v>417</v>
      </c>
      <c r="K44" s="351">
        <v>42311</v>
      </c>
      <c r="L44" s="350" t="s">
        <v>151</v>
      </c>
      <c r="M44" s="571" t="s">
        <v>417</v>
      </c>
      <c r="N44" s="572"/>
      <c r="O44" s="266"/>
      <c r="P44" s="266"/>
      <c r="Q44" s="266"/>
      <c r="R44" s="266"/>
      <c r="S44" s="266"/>
      <c r="T44" s="266"/>
      <c r="U44" s="266"/>
      <c r="V44" s="266"/>
      <c r="W44" s="266"/>
      <c r="X44" s="266"/>
      <c r="Y44" s="10"/>
      <c r="Z44" s="10"/>
      <c r="AA44" s="10"/>
      <c r="AB44" s="10"/>
      <c r="AC44" s="10"/>
      <c r="AD44" s="10"/>
      <c r="AE44" s="10"/>
      <c r="AF44" s="10"/>
      <c r="AG44" s="10"/>
      <c r="AH44" s="12"/>
      <c r="AI44" s="12"/>
      <c r="AJ44" s="12"/>
      <c r="AK44" s="12"/>
      <c r="AL44" s="12"/>
      <c r="AM44" s="12"/>
      <c r="AN44" s="12"/>
      <c r="AO44" s="12"/>
    </row>
    <row r="45" spans="1:41" s="402" customFormat="1" ht="45" customHeight="1">
      <c r="A45" s="178"/>
      <c r="B45" s="400">
        <f t="shared" ref="B45:B47" si="4">B44+1</f>
        <v>3</v>
      </c>
      <c r="C45" s="401" t="s">
        <v>156</v>
      </c>
      <c r="D45" s="401" t="s">
        <v>321</v>
      </c>
      <c r="E45" s="351">
        <v>42272</v>
      </c>
      <c r="F45" s="350" t="s">
        <v>151</v>
      </c>
      <c r="G45" s="357" t="s">
        <v>417</v>
      </c>
      <c r="H45" s="351">
        <v>42291</v>
      </c>
      <c r="I45" s="350" t="s">
        <v>151</v>
      </c>
      <c r="J45" s="357" t="s">
        <v>417</v>
      </c>
      <c r="K45" s="351">
        <v>42311</v>
      </c>
      <c r="L45" s="350" t="s">
        <v>151</v>
      </c>
      <c r="M45" s="571" t="s">
        <v>417</v>
      </c>
      <c r="N45" s="572"/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10"/>
      <c r="Z45" s="10"/>
      <c r="AA45" s="10"/>
      <c r="AB45" s="10"/>
      <c r="AC45" s="10"/>
      <c r="AD45" s="10"/>
      <c r="AE45" s="10"/>
      <c r="AF45" s="10"/>
      <c r="AG45" s="10"/>
      <c r="AH45" s="12"/>
      <c r="AI45" s="12"/>
      <c r="AJ45" s="12"/>
      <c r="AK45" s="12"/>
      <c r="AL45" s="12"/>
      <c r="AM45" s="12"/>
      <c r="AN45" s="12"/>
      <c r="AO45" s="12"/>
    </row>
    <row r="46" spans="1:41" s="402" customFormat="1" ht="45" customHeight="1">
      <c r="A46" s="178"/>
      <c r="B46" s="400">
        <f t="shared" si="4"/>
        <v>4</v>
      </c>
      <c r="C46" s="401" t="s">
        <v>156</v>
      </c>
      <c r="D46" s="401" t="s">
        <v>322</v>
      </c>
      <c r="E46" s="351">
        <v>42272</v>
      </c>
      <c r="F46" s="350" t="s">
        <v>151</v>
      </c>
      <c r="G46" s="357" t="s">
        <v>417</v>
      </c>
      <c r="H46" s="351">
        <v>42291</v>
      </c>
      <c r="I46" s="350" t="s">
        <v>151</v>
      </c>
      <c r="J46" s="357" t="s">
        <v>417</v>
      </c>
      <c r="K46" s="351">
        <v>42311</v>
      </c>
      <c r="L46" s="350" t="s">
        <v>151</v>
      </c>
      <c r="M46" s="571" t="s">
        <v>417</v>
      </c>
      <c r="N46" s="572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10"/>
      <c r="Z46" s="10"/>
      <c r="AA46" s="10"/>
      <c r="AB46" s="10"/>
      <c r="AC46" s="10"/>
      <c r="AD46" s="10"/>
      <c r="AE46" s="10"/>
      <c r="AF46" s="10"/>
      <c r="AG46" s="10"/>
      <c r="AH46" s="12"/>
      <c r="AI46" s="12"/>
      <c r="AJ46" s="12"/>
      <c r="AK46" s="12"/>
      <c r="AL46" s="12"/>
      <c r="AM46" s="12"/>
      <c r="AN46" s="12"/>
      <c r="AO46" s="12"/>
    </row>
    <row r="47" spans="1:41" s="402" customFormat="1" ht="45" customHeight="1">
      <c r="A47" s="178"/>
      <c r="B47" s="400">
        <f t="shared" si="4"/>
        <v>5</v>
      </c>
      <c r="C47" s="401" t="s">
        <v>156</v>
      </c>
      <c r="D47" s="401" t="s">
        <v>323</v>
      </c>
      <c r="E47" s="351">
        <v>42272</v>
      </c>
      <c r="F47" s="350" t="s">
        <v>151</v>
      </c>
      <c r="G47" s="357" t="s">
        <v>417</v>
      </c>
      <c r="H47" s="351">
        <v>42291</v>
      </c>
      <c r="I47" s="350" t="s">
        <v>151</v>
      </c>
      <c r="J47" s="357" t="s">
        <v>417</v>
      </c>
      <c r="K47" s="351">
        <v>42311</v>
      </c>
      <c r="L47" s="350" t="s">
        <v>151</v>
      </c>
      <c r="M47" s="571" t="s">
        <v>417</v>
      </c>
      <c r="N47" s="572"/>
      <c r="O47" s="266"/>
      <c r="P47" s="266"/>
      <c r="Q47" s="266"/>
      <c r="R47" s="266"/>
      <c r="S47" s="266"/>
      <c r="T47" s="266"/>
      <c r="U47" s="266"/>
      <c r="V47" s="266"/>
      <c r="W47" s="266"/>
      <c r="X47" s="266"/>
      <c r="Y47" s="10"/>
      <c r="Z47" s="10"/>
      <c r="AA47" s="10"/>
      <c r="AB47" s="10"/>
      <c r="AC47" s="10"/>
      <c r="AD47" s="10"/>
      <c r="AE47" s="10"/>
      <c r="AF47" s="10"/>
      <c r="AG47" s="10"/>
      <c r="AH47" s="12"/>
      <c r="AI47" s="12"/>
      <c r="AJ47" s="12"/>
      <c r="AK47" s="12"/>
      <c r="AL47" s="12"/>
      <c r="AM47" s="12"/>
      <c r="AN47" s="12"/>
      <c r="AO47" s="12"/>
    </row>
    <row r="48" spans="1:41" ht="60" customHeight="1">
      <c r="B48" s="569" t="s">
        <v>472</v>
      </c>
      <c r="C48" s="569"/>
      <c r="D48" s="569"/>
      <c r="E48" s="570"/>
      <c r="F48" s="429"/>
      <c r="G48" s="429"/>
      <c r="H48" s="429"/>
      <c r="I48" s="429"/>
      <c r="J48" s="429"/>
      <c r="K48" s="429"/>
      <c r="L48" s="429"/>
      <c r="M48" s="429"/>
      <c r="N48" s="430"/>
      <c r="O48" s="326"/>
      <c r="P48" s="326"/>
      <c r="Q48" s="326"/>
      <c r="R48" s="326"/>
      <c r="S48" s="326"/>
      <c r="T48" s="326"/>
      <c r="U48" s="326"/>
      <c r="V48" s="326"/>
      <c r="W48" s="326"/>
      <c r="X48" s="326"/>
    </row>
    <row r="49" spans="1:41" s="402" customFormat="1" ht="45" customHeight="1">
      <c r="A49" s="178"/>
      <c r="B49" s="400">
        <v>1</v>
      </c>
      <c r="C49" s="401" t="s">
        <v>156</v>
      </c>
      <c r="D49" s="401" t="s">
        <v>319</v>
      </c>
      <c r="E49" s="351">
        <v>42275</v>
      </c>
      <c r="F49" s="350" t="s">
        <v>151</v>
      </c>
      <c r="G49" s="357" t="s">
        <v>417</v>
      </c>
      <c r="H49" s="351">
        <v>42291</v>
      </c>
      <c r="I49" s="350" t="s">
        <v>151</v>
      </c>
      <c r="J49" s="357" t="s">
        <v>417</v>
      </c>
      <c r="K49" s="351">
        <v>42311</v>
      </c>
      <c r="L49" s="350" t="s">
        <v>151</v>
      </c>
      <c r="M49" s="571" t="s">
        <v>417</v>
      </c>
      <c r="N49" s="572"/>
      <c r="O49" s="266"/>
      <c r="P49" s="266"/>
      <c r="Q49" s="266"/>
      <c r="R49" s="266"/>
      <c r="S49" s="266"/>
      <c r="T49" s="266"/>
      <c r="U49" s="266"/>
      <c r="V49" s="266"/>
      <c r="W49" s="266"/>
      <c r="X49" s="266"/>
      <c r="Y49" s="10"/>
      <c r="Z49" s="10"/>
      <c r="AA49" s="10"/>
      <c r="AB49" s="10"/>
      <c r="AC49" s="10"/>
      <c r="AD49" s="10"/>
      <c r="AE49" s="10"/>
      <c r="AF49" s="10"/>
      <c r="AG49" s="10"/>
      <c r="AH49" s="12"/>
      <c r="AI49" s="12"/>
      <c r="AJ49" s="12"/>
      <c r="AK49" s="12"/>
      <c r="AL49" s="12"/>
      <c r="AM49" s="12"/>
      <c r="AN49" s="12"/>
      <c r="AO49" s="12"/>
    </row>
    <row r="50" spans="1:41" s="402" customFormat="1" ht="45" customHeight="1">
      <c r="A50" s="178"/>
      <c r="B50" s="400">
        <f>B49+1</f>
        <v>2</v>
      </c>
      <c r="C50" s="401" t="s">
        <v>156</v>
      </c>
      <c r="D50" s="401" t="s">
        <v>320</v>
      </c>
      <c r="E50" s="351">
        <v>42275</v>
      </c>
      <c r="F50" s="350" t="s">
        <v>151</v>
      </c>
      <c r="G50" s="357" t="s">
        <v>417</v>
      </c>
      <c r="H50" s="351">
        <v>42291</v>
      </c>
      <c r="I50" s="350" t="s">
        <v>151</v>
      </c>
      <c r="J50" s="357" t="s">
        <v>417</v>
      </c>
      <c r="K50" s="351">
        <v>42311</v>
      </c>
      <c r="L50" s="350" t="s">
        <v>151</v>
      </c>
      <c r="M50" s="571" t="s">
        <v>417</v>
      </c>
      <c r="N50" s="572"/>
      <c r="O50" s="266"/>
      <c r="P50" s="266"/>
      <c r="Q50" s="266"/>
      <c r="R50" s="266"/>
      <c r="S50" s="266"/>
      <c r="T50" s="266"/>
      <c r="U50" s="266"/>
      <c r="V50" s="266"/>
      <c r="W50" s="266"/>
      <c r="X50" s="266"/>
      <c r="Y50" s="10"/>
      <c r="Z50" s="10"/>
      <c r="AA50" s="10"/>
      <c r="AB50" s="10"/>
      <c r="AC50" s="10"/>
      <c r="AD50" s="10"/>
      <c r="AE50" s="10"/>
      <c r="AF50" s="10"/>
      <c r="AG50" s="10"/>
      <c r="AH50" s="12"/>
      <c r="AI50" s="12"/>
      <c r="AJ50" s="12"/>
      <c r="AK50" s="12"/>
      <c r="AL50" s="12"/>
      <c r="AM50" s="12"/>
      <c r="AN50" s="12"/>
      <c r="AO50" s="12"/>
    </row>
    <row r="51" spans="1:41" s="402" customFormat="1" ht="45" customHeight="1">
      <c r="A51" s="178"/>
      <c r="B51" s="400">
        <f t="shared" ref="B51:B53" si="5">B50+1</f>
        <v>3</v>
      </c>
      <c r="C51" s="401" t="s">
        <v>156</v>
      </c>
      <c r="D51" s="401" t="s">
        <v>321</v>
      </c>
      <c r="E51" s="351">
        <v>42275</v>
      </c>
      <c r="F51" s="350" t="s">
        <v>151</v>
      </c>
      <c r="G51" s="357" t="s">
        <v>417</v>
      </c>
      <c r="H51" s="351">
        <v>42291</v>
      </c>
      <c r="I51" s="350" t="s">
        <v>151</v>
      </c>
      <c r="J51" s="357" t="s">
        <v>417</v>
      </c>
      <c r="K51" s="351">
        <v>42311</v>
      </c>
      <c r="L51" s="350" t="s">
        <v>151</v>
      </c>
      <c r="M51" s="571" t="s">
        <v>417</v>
      </c>
      <c r="N51" s="572"/>
      <c r="O51" s="266"/>
      <c r="P51" s="266"/>
      <c r="Q51" s="266"/>
      <c r="R51" s="266"/>
      <c r="S51" s="266"/>
      <c r="T51" s="266"/>
      <c r="U51" s="266"/>
      <c r="V51" s="266"/>
      <c r="W51" s="266"/>
      <c r="X51" s="266"/>
      <c r="Y51" s="10"/>
      <c r="Z51" s="10"/>
      <c r="AA51" s="10"/>
      <c r="AB51" s="10"/>
      <c r="AC51" s="10"/>
      <c r="AD51" s="10"/>
      <c r="AE51" s="10"/>
      <c r="AF51" s="10"/>
      <c r="AG51" s="10"/>
      <c r="AH51" s="12"/>
      <c r="AI51" s="12"/>
      <c r="AJ51" s="12"/>
      <c r="AK51" s="12"/>
      <c r="AL51" s="12"/>
      <c r="AM51" s="12"/>
      <c r="AN51" s="12"/>
      <c r="AO51" s="12"/>
    </row>
    <row r="52" spans="1:41" s="402" customFormat="1" ht="45" customHeight="1">
      <c r="A52" s="178"/>
      <c r="B52" s="400">
        <f t="shared" si="5"/>
        <v>4</v>
      </c>
      <c r="C52" s="401" t="s">
        <v>156</v>
      </c>
      <c r="D52" s="401" t="s">
        <v>322</v>
      </c>
      <c r="E52" s="351">
        <v>42275</v>
      </c>
      <c r="F52" s="350" t="s">
        <v>291</v>
      </c>
      <c r="G52" s="357" t="s">
        <v>347</v>
      </c>
      <c r="H52" s="351">
        <v>42291</v>
      </c>
      <c r="I52" s="350" t="s">
        <v>291</v>
      </c>
      <c r="J52" s="357" t="s">
        <v>347</v>
      </c>
      <c r="K52" s="351">
        <v>42311</v>
      </c>
      <c r="L52" s="350" t="s">
        <v>291</v>
      </c>
      <c r="M52" s="571" t="s">
        <v>347</v>
      </c>
      <c r="N52" s="572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10"/>
      <c r="Z52" s="10"/>
      <c r="AA52" s="10"/>
      <c r="AB52" s="10"/>
      <c r="AC52" s="10"/>
      <c r="AD52" s="10"/>
      <c r="AE52" s="10"/>
      <c r="AF52" s="10"/>
      <c r="AG52" s="10"/>
      <c r="AH52" s="12"/>
      <c r="AI52" s="12"/>
      <c r="AJ52" s="12"/>
      <c r="AK52" s="12"/>
      <c r="AL52" s="12"/>
      <c r="AM52" s="12"/>
      <c r="AN52" s="12"/>
      <c r="AO52" s="12"/>
    </row>
    <row r="53" spans="1:41" s="402" customFormat="1" ht="45" customHeight="1">
      <c r="A53" s="178"/>
      <c r="B53" s="400">
        <f t="shared" si="5"/>
        <v>5</v>
      </c>
      <c r="C53" s="401" t="s">
        <v>156</v>
      </c>
      <c r="D53" s="401" t="s">
        <v>323</v>
      </c>
      <c r="E53" s="351">
        <v>42275</v>
      </c>
      <c r="F53" s="350" t="s">
        <v>151</v>
      </c>
      <c r="G53" s="357" t="s">
        <v>417</v>
      </c>
      <c r="H53" s="351">
        <v>42291</v>
      </c>
      <c r="I53" s="350" t="s">
        <v>151</v>
      </c>
      <c r="J53" s="357" t="s">
        <v>417</v>
      </c>
      <c r="K53" s="351">
        <v>42311</v>
      </c>
      <c r="L53" s="350" t="s">
        <v>151</v>
      </c>
      <c r="M53" s="571" t="s">
        <v>417</v>
      </c>
      <c r="N53" s="572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10"/>
      <c r="Z53" s="10"/>
      <c r="AA53" s="10"/>
      <c r="AB53" s="10"/>
      <c r="AC53" s="10"/>
      <c r="AD53" s="10"/>
      <c r="AE53" s="10"/>
      <c r="AF53" s="10"/>
      <c r="AG53" s="10"/>
      <c r="AH53" s="12"/>
      <c r="AI53" s="12"/>
      <c r="AJ53" s="12"/>
      <c r="AK53" s="12"/>
      <c r="AL53" s="12"/>
      <c r="AM53" s="12"/>
      <c r="AN53" s="12"/>
      <c r="AO53" s="12"/>
    </row>
    <row r="54" spans="1:41" ht="60" customHeight="1">
      <c r="B54" s="569" t="s">
        <v>473</v>
      </c>
      <c r="C54" s="569"/>
      <c r="D54" s="569"/>
      <c r="E54" s="570"/>
      <c r="F54" s="429"/>
      <c r="G54" s="429"/>
      <c r="H54" s="429"/>
      <c r="I54" s="429"/>
      <c r="J54" s="429"/>
      <c r="K54" s="429"/>
      <c r="L54" s="429"/>
      <c r="M54" s="429"/>
      <c r="N54" s="430"/>
      <c r="O54" s="326"/>
      <c r="P54" s="326"/>
      <c r="Q54" s="326"/>
      <c r="R54" s="326"/>
      <c r="S54" s="326"/>
      <c r="T54" s="326"/>
      <c r="U54" s="326"/>
      <c r="V54" s="326"/>
      <c r="W54" s="326"/>
      <c r="X54" s="326"/>
    </row>
    <row r="55" spans="1:41" s="402" customFormat="1" ht="45" customHeight="1">
      <c r="A55" s="178"/>
      <c r="B55" s="400">
        <v>1</v>
      </c>
      <c r="C55" s="401" t="s">
        <v>156</v>
      </c>
      <c r="D55" s="401" t="s">
        <v>319</v>
      </c>
      <c r="E55" s="351">
        <v>42276</v>
      </c>
      <c r="F55" s="350" t="s">
        <v>151</v>
      </c>
      <c r="G55" s="357" t="s">
        <v>417</v>
      </c>
      <c r="H55" s="351">
        <v>42291</v>
      </c>
      <c r="I55" s="350" t="s">
        <v>151</v>
      </c>
      <c r="J55" s="357" t="s">
        <v>417</v>
      </c>
      <c r="K55" s="351">
        <v>42311</v>
      </c>
      <c r="L55" s="350" t="s">
        <v>151</v>
      </c>
      <c r="M55" s="571" t="s">
        <v>417</v>
      </c>
      <c r="N55" s="572"/>
      <c r="O55" s="266"/>
      <c r="P55" s="266"/>
      <c r="Q55" s="266"/>
      <c r="R55" s="266"/>
      <c r="S55" s="266"/>
      <c r="T55" s="266"/>
      <c r="U55" s="266"/>
      <c r="V55" s="266"/>
      <c r="W55" s="266"/>
      <c r="X55" s="266"/>
      <c r="Y55" s="10"/>
      <c r="Z55" s="10"/>
      <c r="AA55" s="10"/>
      <c r="AB55" s="10"/>
      <c r="AC55" s="10"/>
      <c r="AD55" s="10"/>
      <c r="AE55" s="10"/>
      <c r="AF55" s="10"/>
      <c r="AG55" s="10"/>
      <c r="AH55" s="12"/>
      <c r="AI55" s="12"/>
      <c r="AJ55" s="12"/>
      <c r="AK55" s="12"/>
      <c r="AL55" s="12"/>
      <c r="AM55" s="12"/>
      <c r="AN55" s="12"/>
      <c r="AO55" s="12"/>
    </row>
    <row r="56" spans="1:41" s="402" customFormat="1" ht="45" customHeight="1">
      <c r="A56" s="178"/>
      <c r="B56" s="400">
        <f>B55+1</f>
        <v>2</v>
      </c>
      <c r="C56" s="401" t="s">
        <v>156</v>
      </c>
      <c r="D56" s="401" t="s">
        <v>320</v>
      </c>
      <c r="E56" s="351">
        <v>42276</v>
      </c>
      <c r="F56" s="350" t="s">
        <v>151</v>
      </c>
      <c r="G56" s="357" t="s">
        <v>417</v>
      </c>
      <c r="H56" s="351">
        <v>42291</v>
      </c>
      <c r="I56" s="350" t="s">
        <v>151</v>
      </c>
      <c r="J56" s="357" t="s">
        <v>417</v>
      </c>
      <c r="K56" s="351">
        <v>42311</v>
      </c>
      <c r="L56" s="350" t="s">
        <v>151</v>
      </c>
      <c r="M56" s="571" t="s">
        <v>417</v>
      </c>
      <c r="N56" s="572"/>
      <c r="O56" s="266"/>
      <c r="P56" s="266"/>
      <c r="Q56" s="266"/>
      <c r="R56" s="266"/>
      <c r="S56" s="266"/>
      <c r="T56" s="266"/>
      <c r="U56" s="266"/>
      <c r="V56" s="266"/>
      <c r="W56" s="266"/>
      <c r="X56" s="266"/>
      <c r="Y56" s="10"/>
      <c r="Z56" s="10"/>
      <c r="AA56" s="10"/>
      <c r="AB56" s="10"/>
      <c r="AC56" s="10"/>
      <c r="AD56" s="10"/>
      <c r="AE56" s="10"/>
      <c r="AF56" s="10"/>
      <c r="AG56" s="10"/>
      <c r="AH56" s="12"/>
      <c r="AI56" s="12"/>
      <c r="AJ56" s="12"/>
      <c r="AK56" s="12"/>
      <c r="AL56" s="12"/>
      <c r="AM56" s="12"/>
      <c r="AN56" s="12"/>
      <c r="AO56" s="12"/>
    </row>
    <row r="57" spans="1:41" s="402" customFormat="1" ht="45" customHeight="1">
      <c r="A57" s="178"/>
      <c r="B57" s="400">
        <f t="shared" ref="B57:B59" si="6">B56+1</f>
        <v>3</v>
      </c>
      <c r="C57" s="401" t="s">
        <v>156</v>
      </c>
      <c r="D57" s="401" t="s">
        <v>321</v>
      </c>
      <c r="E57" s="351">
        <v>42276</v>
      </c>
      <c r="F57" s="350" t="s">
        <v>151</v>
      </c>
      <c r="G57" s="357" t="s">
        <v>417</v>
      </c>
      <c r="H57" s="351">
        <v>42291</v>
      </c>
      <c r="I57" s="350" t="s">
        <v>151</v>
      </c>
      <c r="J57" s="357" t="s">
        <v>417</v>
      </c>
      <c r="K57" s="351">
        <v>42311</v>
      </c>
      <c r="L57" s="350" t="s">
        <v>151</v>
      </c>
      <c r="M57" s="571" t="s">
        <v>417</v>
      </c>
      <c r="N57" s="572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10"/>
      <c r="Z57" s="10"/>
      <c r="AA57" s="10"/>
      <c r="AB57" s="10"/>
      <c r="AC57" s="10"/>
      <c r="AD57" s="10"/>
      <c r="AE57" s="10"/>
      <c r="AF57" s="10"/>
      <c r="AG57" s="10"/>
      <c r="AH57" s="12"/>
      <c r="AI57" s="12"/>
      <c r="AJ57" s="12"/>
      <c r="AK57" s="12"/>
      <c r="AL57" s="12"/>
      <c r="AM57" s="12"/>
      <c r="AN57" s="12"/>
      <c r="AO57" s="12"/>
    </row>
    <row r="58" spans="1:41" s="402" customFormat="1" ht="45" customHeight="1">
      <c r="A58" s="178"/>
      <c r="B58" s="400">
        <f t="shared" si="6"/>
        <v>4</v>
      </c>
      <c r="C58" s="401" t="s">
        <v>156</v>
      </c>
      <c r="D58" s="401" t="s">
        <v>322</v>
      </c>
      <c r="E58" s="351">
        <v>42276</v>
      </c>
      <c r="F58" s="350" t="s">
        <v>291</v>
      </c>
      <c r="G58" s="357" t="s">
        <v>347</v>
      </c>
      <c r="H58" s="351">
        <v>42291</v>
      </c>
      <c r="I58" s="350" t="s">
        <v>291</v>
      </c>
      <c r="J58" s="357" t="s">
        <v>347</v>
      </c>
      <c r="K58" s="351">
        <v>42311</v>
      </c>
      <c r="L58" s="350" t="s">
        <v>291</v>
      </c>
      <c r="M58" s="571" t="s">
        <v>417</v>
      </c>
      <c r="N58" s="572"/>
      <c r="O58" s="266"/>
      <c r="P58" s="266"/>
      <c r="Q58" s="266"/>
      <c r="R58" s="266"/>
      <c r="S58" s="266"/>
      <c r="T58" s="266"/>
      <c r="U58" s="266"/>
      <c r="V58" s="266"/>
      <c r="W58" s="266"/>
      <c r="X58" s="266"/>
      <c r="Y58" s="10"/>
      <c r="Z58" s="10"/>
      <c r="AA58" s="10"/>
      <c r="AB58" s="10"/>
      <c r="AC58" s="10"/>
      <c r="AD58" s="10"/>
      <c r="AE58" s="10"/>
      <c r="AF58" s="10"/>
      <c r="AG58" s="10"/>
      <c r="AH58" s="12"/>
      <c r="AI58" s="12"/>
      <c r="AJ58" s="12"/>
      <c r="AK58" s="12"/>
      <c r="AL58" s="12"/>
      <c r="AM58" s="12"/>
      <c r="AN58" s="12"/>
      <c r="AO58" s="12"/>
    </row>
    <row r="59" spans="1:41" s="402" customFormat="1" ht="45" customHeight="1">
      <c r="A59" s="178"/>
      <c r="B59" s="400">
        <f t="shared" si="6"/>
        <v>5</v>
      </c>
      <c r="C59" s="401" t="s">
        <v>156</v>
      </c>
      <c r="D59" s="401" t="s">
        <v>323</v>
      </c>
      <c r="E59" s="351">
        <v>42276</v>
      </c>
      <c r="F59" s="350" t="s">
        <v>151</v>
      </c>
      <c r="G59" s="357" t="s">
        <v>417</v>
      </c>
      <c r="H59" s="351">
        <v>42291</v>
      </c>
      <c r="I59" s="350" t="s">
        <v>151</v>
      </c>
      <c r="J59" s="357" t="s">
        <v>417</v>
      </c>
      <c r="K59" s="351">
        <v>42311</v>
      </c>
      <c r="L59" s="350" t="s">
        <v>151</v>
      </c>
      <c r="M59" s="571" t="s">
        <v>417</v>
      </c>
      <c r="N59" s="572"/>
      <c r="O59" s="266"/>
      <c r="P59" s="266"/>
      <c r="Q59" s="266"/>
      <c r="R59" s="266"/>
      <c r="S59" s="266"/>
      <c r="T59" s="266"/>
      <c r="U59" s="266"/>
      <c r="V59" s="266"/>
      <c r="W59" s="266"/>
      <c r="X59" s="266"/>
      <c r="Y59" s="10"/>
      <c r="Z59" s="10"/>
      <c r="AA59" s="10"/>
      <c r="AB59" s="10"/>
      <c r="AC59" s="10"/>
      <c r="AD59" s="10"/>
      <c r="AE59" s="10"/>
      <c r="AF59" s="10"/>
      <c r="AG59" s="10"/>
      <c r="AH59" s="12"/>
      <c r="AI59" s="12"/>
      <c r="AJ59" s="12"/>
      <c r="AK59" s="12"/>
      <c r="AL59" s="12"/>
      <c r="AM59" s="12"/>
      <c r="AN59" s="12"/>
      <c r="AO59" s="12"/>
    </row>
    <row r="60" spans="1:41" ht="20.100000000000001" customHeight="1">
      <c r="B60" s="573" t="s">
        <v>288</v>
      </c>
      <c r="C60" s="574"/>
      <c r="D60" s="574"/>
      <c r="E60" s="574"/>
      <c r="F60" s="441"/>
      <c r="G60" s="359"/>
      <c r="H60" s="359"/>
      <c r="I60" s="359"/>
      <c r="J60" s="359"/>
      <c r="K60" s="359"/>
      <c r="L60" s="359"/>
      <c r="M60" s="359"/>
      <c r="N60" s="440"/>
      <c r="O60" s="326"/>
      <c r="P60" s="326"/>
      <c r="Q60" s="326"/>
      <c r="R60" s="326"/>
      <c r="S60" s="326"/>
      <c r="T60" s="326"/>
      <c r="U60" s="326"/>
      <c r="V60" s="326"/>
      <c r="W60" s="326"/>
      <c r="X60" s="326"/>
    </row>
    <row r="61" spans="1:41" ht="60" customHeight="1">
      <c r="B61" s="569" t="s">
        <v>296</v>
      </c>
      <c r="C61" s="569"/>
      <c r="D61" s="569"/>
      <c r="E61" s="570"/>
      <c r="F61" s="437"/>
      <c r="G61" s="437"/>
      <c r="H61" s="437"/>
      <c r="I61" s="437"/>
      <c r="J61" s="437"/>
      <c r="K61" s="437"/>
      <c r="L61" s="437"/>
      <c r="M61" s="437"/>
      <c r="N61" s="438"/>
      <c r="O61" s="326"/>
      <c r="P61" s="326"/>
      <c r="Q61" s="326"/>
      <c r="R61" s="326"/>
      <c r="S61" s="326"/>
      <c r="T61" s="326"/>
      <c r="U61" s="326"/>
      <c r="V61" s="326"/>
      <c r="W61" s="326"/>
      <c r="X61" s="326"/>
    </row>
    <row r="62" spans="1:41" s="402" customFormat="1" ht="45" customHeight="1">
      <c r="A62" s="178"/>
      <c r="B62" s="400">
        <v>1</v>
      </c>
      <c r="C62" s="401" t="s">
        <v>156</v>
      </c>
      <c r="D62" s="401" t="s">
        <v>319</v>
      </c>
      <c r="E62" s="350" t="s">
        <v>309</v>
      </c>
      <c r="F62" s="350" t="s">
        <v>291</v>
      </c>
      <c r="G62" s="347" t="s">
        <v>310</v>
      </c>
      <c r="H62" s="351">
        <v>42292</v>
      </c>
      <c r="I62" s="350" t="s">
        <v>151</v>
      </c>
      <c r="J62" s="357" t="s">
        <v>417</v>
      </c>
      <c r="K62" s="351">
        <v>42312</v>
      </c>
      <c r="L62" s="350" t="s">
        <v>151</v>
      </c>
      <c r="M62" s="571" t="s">
        <v>417</v>
      </c>
      <c r="N62" s="572"/>
      <c r="O62" s="266"/>
      <c r="P62" s="266"/>
      <c r="Q62" s="266"/>
      <c r="R62" s="266"/>
      <c r="S62" s="266"/>
      <c r="T62" s="266"/>
      <c r="U62" s="266"/>
      <c r="V62" s="266"/>
      <c r="W62" s="266"/>
      <c r="X62" s="266"/>
      <c r="Y62" s="10"/>
      <c r="Z62" s="10"/>
      <c r="AA62" s="10"/>
      <c r="AB62" s="10"/>
      <c r="AC62" s="10"/>
      <c r="AD62" s="10"/>
      <c r="AE62" s="10"/>
      <c r="AF62" s="10"/>
      <c r="AG62" s="10"/>
      <c r="AH62" s="12"/>
      <c r="AI62" s="12"/>
      <c r="AJ62" s="12"/>
      <c r="AK62" s="12"/>
      <c r="AL62" s="12"/>
      <c r="AM62" s="12"/>
      <c r="AN62" s="12"/>
      <c r="AO62" s="12"/>
    </row>
    <row r="63" spans="1:41" s="402" customFormat="1" ht="45" customHeight="1">
      <c r="A63" s="178"/>
      <c r="B63" s="400">
        <f>B62+1</f>
        <v>2</v>
      </c>
      <c r="C63" s="401" t="s">
        <v>156</v>
      </c>
      <c r="D63" s="401" t="s">
        <v>320</v>
      </c>
      <c r="E63" s="350" t="s">
        <v>309</v>
      </c>
      <c r="F63" s="350" t="s">
        <v>291</v>
      </c>
      <c r="G63" s="347" t="s">
        <v>310</v>
      </c>
      <c r="H63" s="351">
        <v>42292</v>
      </c>
      <c r="I63" s="350" t="s">
        <v>151</v>
      </c>
      <c r="J63" s="357" t="s">
        <v>417</v>
      </c>
      <c r="K63" s="351">
        <v>42312</v>
      </c>
      <c r="L63" s="350" t="s">
        <v>151</v>
      </c>
      <c r="M63" s="571" t="s">
        <v>417</v>
      </c>
      <c r="N63" s="572"/>
      <c r="O63" s="266"/>
      <c r="P63" s="266"/>
      <c r="Q63" s="266"/>
      <c r="R63" s="266"/>
      <c r="S63" s="266"/>
      <c r="T63" s="266"/>
      <c r="U63" s="266"/>
      <c r="V63" s="266"/>
      <c r="W63" s="266"/>
      <c r="X63" s="266"/>
      <c r="Y63" s="10"/>
      <c r="Z63" s="10"/>
      <c r="AA63" s="10"/>
      <c r="AB63" s="10"/>
      <c r="AC63" s="10"/>
      <c r="AD63" s="10"/>
      <c r="AE63" s="10"/>
      <c r="AF63" s="10"/>
      <c r="AG63" s="10"/>
      <c r="AH63" s="12"/>
      <c r="AI63" s="12"/>
      <c r="AJ63" s="12"/>
      <c r="AK63" s="12"/>
      <c r="AL63" s="12"/>
      <c r="AM63" s="12"/>
      <c r="AN63" s="12"/>
      <c r="AO63" s="12"/>
    </row>
    <row r="64" spans="1:41" s="402" customFormat="1" ht="45" customHeight="1">
      <c r="A64" s="178"/>
      <c r="B64" s="400">
        <f t="shared" ref="B64:B66" si="7">B63+1</f>
        <v>3</v>
      </c>
      <c r="C64" s="401" t="s">
        <v>156</v>
      </c>
      <c r="D64" s="401" t="s">
        <v>321</v>
      </c>
      <c r="E64" s="350" t="s">
        <v>309</v>
      </c>
      <c r="F64" s="350" t="s">
        <v>291</v>
      </c>
      <c r="G64" s="347" t="s">
        <v>310</v>
      </c>
      <c r="H64" s="351">
        <v>42292</v>
      </c>
      <c r="I64" s="350" t="s">
        <v>151</v>
      </c>
      <c r="J64" s="357" t="s">
        <v>417</v>
      </c>
      <c r="K64" s="351">
        <v>42312</v>
      </c>
      <c r="L64" s="350" t="s">
        <v>151</v>
      </c>
      <c r="M64" s="571" t="s">
        <v>417</v>
      </c>
      <c r="N64" s="572"/>
      <c r="O64" s="266"/>
      <c r="P64" s="266"/>
      <c r="Q64" s="266"/>
      <c r="R64" s="266"/>
      <c r="S64" s="266"/>
      <c r="T64" s="266"/>
      <c r="U64" s="266"/>
      <c r="V64" s="266"/>
      <c r="W64" s="266"/>
      <c r="X64" s="266"/>
      <c r="Y64" s="10"/>
      <c r="Z64" s="10"/>
      <c r="AA64" s="10"/>
      <c r="AB64" s="10"/>
      <c r="AC64" s="10"/>
      <c r="AD64" s="10"/>
      <c r="AE64" s="10"/>
      <c r="AF64" s="10"/>
      <c r="AG64" s="10"/>
      <c r="AH64" s="12"/>
      <c r="AI64" s="12"/>
      <c r="AJ64" s="12"/>
      <c r="AK64" s="12"/>
      <c r="AL64" s="12"/>
      <c r="AM64" s="12"/>
      <c r="AN64" s="12"/>
      <c r="AO64" s="12"/>
    </row>
    <row r="65" spans="1:41" s="402" customFormat="1" ht="45" customHeight="1">
      <c r="A65" s="178"/>
      <c r="B65" s="400">
        <f t="shared" si="7"/>
        <v>4</v>
      </c>
      <c r="C65" s="401" t="s">
        <v>156</v>
      </c>
      <c r="D65" s="401" t="s">
        <v>322</v>
      </c>
      <c r="E65" s="350" t="s">
        <v>309</v>
      </c>
      <c r="F65" s="350" t="s">
        <v>291</v>
      </c>
      <c r="G65" s="347" t="s">
        <v>310</v>
      </c>
      <c r="H65" s="351">
        <v>42292</v>
      </c>
      <c r="I65" s="350" t="s">
        <v>151</v>
      </c>
      <c r="J65" s="357" t="s">
        <v>417</v>
      </c>
      <c r="K65" s="351">
        <v>42312</v>
      </c>
      <c r="L65" s="350" t="s">
        <v>151</v>
      </c>
      <c r="M65" s="571" t="s">
        <v>417</v>
      </c>
      <c r="N65" s="572"/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10"/>
      <c r="Z65" s="10"/>
      <c r="AA65" s="10"/>
      <c r="AB65" s="10"/>
      <c r="AC65" s="10"/>
      <c r="AD65" s="10"/>
      <c r="AE65" s="10"/>
      <c r="AF65" s="10"/>
      <c r="AG65" s="10"/>
      <c r="AH65" s="12"/>
      <c r="AI65" s="12"/>
      <c r="AJ65" s="12"/>
      <c r="AK65" s="12"/>
      <c r="AL65" s="12"/>
      <c r="AM65" s="12"/>
      <c r="AN65" s="12"/>
      <c r="AO65" s="12"/>
    </row>
    <row r="66" spans="1:41" s="402" customFormat="1" ht="45" customHeight="1">
      <c r="A66" s="178"/>
      <c r="B66" s="400">
        <f t="shared" si="7"/>
        <v>5</v>
      </c>
      <c r="C66" s="401" t="s">
        <v>156</v>
      </c>
      <c r="D66" s="401" t="s">
        <v>323</v>
      </c>
      <c r="E66" s="350" t="s">
        <v>309</v>
      </c>
      <c r="F66" s="350" t="s">
        <v>291</v>
      </c>
      <c r="G66" s="347" t="s">
        <v>310</v>
      </c>
      <c r="H66" s="351">
        <v>42292</v>
      </c>
      <c r="I66" s="350" t="s">
        <v>151</v>
      </c>
      <c r="J66" s="403" t="s">
        <v>355</v>
      </c>
      <c r="K66" s="351">
        <v>42312</v>
      </c>
      <c r="L66" s="350" t="s">
        <v>151</v>
      </c>
      <c r="M66" s="571" t="s">
        <v>417</v>
      </c>
      <c r="N66" s="572"/>
      <c r="O66" s="266"/>
      <c r="P66" s="266"/>
      <c r="Q66" s="266"/>
      <c r="R66" s="266"/>
      <c r="S66" s="266"/>
      <c r="T66" s="266"/>
      <c r="U66" s="266"/>
      <c r="V66" s="266"/>
      <c r="W66" s="266"/>
      <c r="X66" s="266"/>
      <c r="Y66" s="10"/>
      <c r="Z66" s="10"/>
      <c r="AA66" s="10"/>
      <c r="AB66" s="10"/>
      <c r="AC66" s="10"/>
      <c r="AD66" s="10"/>
      <c r="AE66" s="10"/>
      <c r="AF66" s="10"/>
      <c r="AG66" s="10"/>
      <c r="AH66" s="12"/>
      <c r="AI66" s="12"/>
      <c r="AJ66" s="12"/>
      <c r="AK66" s="12"/>
      <c r="AL66" s="12"/>
      <c r="AM66" s="12"/>
      <c r="AN66" s="12"/>
      <c r="AO66" s="12"/>
    </row>
    <row r="67" spans="1:41" ht="60" customHeight="1">
      <c r="B67" s="569" t="s">
        <v>295</v>
      </c>
      <c r="C67" s="569"/>
      <c r="D67" s="569"/>
      <c r="E67" s="570"/>
      <c r="F67" s="429"/>
      <c r="G67" s="429"/>
      <c r="H67" s="429"/>
      <c r="I67" s="429"/>
      <c r="J67" s="429"/>
      <c r="K67" s="429"/>
      <c r="L67" s="429"/>
      <c r="M67" s="429"/>
      <c r="N67" s="430"/>
      <c r="O67" s="326"/>
      <c r="P67" s="326"/>
      <c r="Q67" s="326"/>
      <c r="R67" s="326"/>
      <c r="S67" s="326"/>
      <c r="T67" s="326"/>
      <c r="U67" s="326"/>
      <c r="V67" s="326"/>
      <c r="W67" s="326"/>
      <c r="X67" s="326"/>
    </row>
    <row r="68" spans="1:41" s="402" customFormat="1" ht="45" customHeight="1">
      <c r="A68" s="178"/>
      <c r="B68" s="400">
        <v>1</v>
      </c>
      <c r="C68" s="401" t="s">
        <v>156</v>
      </c>
      <c r="D68" s="401" t="s">
        <v>319</v>
      </c>
      <c r="E68" s="404" t="s">
        <v>309</v>
      </c>
      <c r="F68" s="404" t="s">
        <v>291</v>
      </c>
      <c r="G68" s="401" t="s">
        <v>310</v>
      </c>
      <c r="H68" s="351">
        <v>42292</v>
      </c>
      <c r="I68" s="350" t="s">
        <v>151</v>
      </c>
      <c r="J68" s="357" t="s">
        <v>417</v>
      </c>
      <c r="K68" s="351">
        <v>42312</v>
      </c>
      <c r="L68" s="350" t="s">
        <v>151</v>
      </c>
      <c r="M68" s="571" t="s">
        <v>417</v>
      </c>
      <c r="N68" s="572"/>
      <c r="O68" s="266"/>
      <c r="P68" s="266"/>
      <c r="Q68" s="266"/>
      <c r="R68" s="266"/>
      <c r="S68" s="266"/>
      <c r="T68" s="266"/>
      <c r="U68" s="266"/>
      <c r="V68" s="266"/>
      <c r="W68" s="266"/>
      <c r="X68" s="266"/>
      <c r="Y68" s="10"/>
      <c r="Z68" s="10"/>
      <c r="AA68" s="10"/>
      <c r="AB68" s="10"/>
      <c r="AC68" s="10"/>
      <c r="AD68" s="10"/>
      <c r="AE68" s="10"/>
      <c r="AF68" s="10"/>
      <c r="AG68" s="10"/>
      <c r="AH68" s="12"/>
      <c r="AI68" s="12"/>
      <c r="AJ68" s="12"/>
      <c r="AK68" s="12"/>
      <c r="AL68" s="12"/>
      <c r="AM68" s="12"/>
      <c r="AN68" s="12"/>
      <c r="AO68" s="12"/>
    </row>
    <row r="69" spans="1:41" s="402" customFormat="1" ht="45" customHeight="1">
      <c r="A69" s="178"/>
      <c r="B69" s="400">
        <f>B68+1</f>
        <v>2</v>
      </c>
      <c r="C69" s="401" t="s">
        <v>156</v>
      </c>
      <c r="D69" s="401" t="s">
        <v>320</v>
      </c>
      <c r="E69" s="350" t="s">
        <v>309</v>
      </c>
      <c r="F69" s="350" t="s">
        <v>291</v>
      </c>
      <c r="G69" s="347" t="s">
        <v>310</v>
      </c>
      <c r="H69" s="351">
        <v>42292</v>
      </c>
      <c r="I69" s="350" t="s">
        <v>151</v>
      </c>
      <c r="J69" s="357" t="s">
        <v>417</v>
      </c>
      <c r="K69" s="351">
        <v>42312</v>
      </c>
      <c r="L69" s="350" t="s">
        <v>151</v>
      </c>
      <c r="M69" s="571" t="s">
        <v>417</v>
      </c>
      <c r="N69" s="572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10"/>
      <c r="Z69" s="10"/>
      <c r="AA69" s="10"/>
      <c r="AB69" s="10"/>
      <c r="AC69" s="10"/>
      <c r="AD69" s="10"/>
      <c r="AE69" s="10"/>
      <c r="AF69" s="10"/>
      <c r="AG69" s="10"/>
      <c r="AH69" s="12"/>
      <c r="AI69" s="12"/>
      <c r="AJ69" s="12"/>
      <c r="AK69" s="12"/>
      <c r="AL69" s="12"/>
      <c r="AM69" s="12"/>
      <c r="AN69" s="12"/>
      <c r="AO69" s="12"/>
    </row>
    <row r="70" spans="1:41" s="402" customFormat="1" ht="45" customHeight="1">
      <c r="A70" s="178"/>
      <c r="B70" s="400">
        <f t="shared" ref="B70:B72" si="8">B69+1</f>
        <v>3</v>
      </c>
      <c r="C70" s="401" t="s">
        <v>156</v>
      </c>
      <c r="D70" s="401" t="s">
        <v>321</v>
      </c>
      <c r="E70" s="350" t="s">
        <v>309</v>
      </c>
      <c r="F70" s="350" t="s">
        <v>291</v>
      </c>
      <c r="G70" s="347" t="s">
        <v>310</v>
      </c>
      <c r="H70" s="351">
        <v>42292</v>
      </c>
      <c r="I70" s="350" t="s">
        <v>151</v>
      </c>
      <c r="J70" s="357" t="s">
        <v>417</v>
      </c>
      <c r="K70" s="351">
        <v>42312</v>
      </c>
      <c r="L70" s="350" t="s">
        <v>151</v>
      </c>
      <c r="M70" s="571" t="s">
        <v>417</v>
      </c>
      <c r="N70" s="572"/>
      <c r="O70" s="266"/>
      <c r="P70" s="266"/>
      <c r="Q70" s="266"/>
      <c r="R70" s="266"/>
      <c r="S70" s="266"/>
      <c r="T70" s="266"/>
      <c r="U70" s="266"/>
      <c r="V70" s="266"/>
      <c r="W70" s="266"/>
      <c r="X70" s="266"/>
      <c r="Y70" s="10"/>
      <c r="Z70" s="10"/>
      <c r="AA70" s="10"/>
      <c r="AB70" s="10"/>
      <c r="AC70" s="10"/>
      <c r="AD70" s="10"/>
      <c r="AE70" s="10"/>
      <c r="AF70" s="10"/>
      <c r="AG70" s="10"/>
      <c r="AH70" s="12"/>
      <c r="AI70" s="12"/>
      <c r="AJ70" s="12"/>
      <c r="AK70" s="12"/>
      <c r="AL70" s="12"/>
      <c r="AM70" s="12"/>
      <c r="AN70" s="12"/>
      <c r="AO70" s="12"/>
    </row>
    <row r="71" spans="1:41" s="402" customFormat="1" ht="45" customHeight="1">
      <c r="A71" s="178"/>
      <c r="B71" s="400">
        <f t="shared" si="8"/>
        <v>4</v>
      </c>
      <c r="C71" s="401" t="s">
        <v>156</v>
      </c>
      <c r="D71" s="401" t="s">
        <v>322</v>
      </c>
      <c r="E71" s="350" t="s">
        <v>309</v>
      </c>
      <c r="F71" s="350" t="s">
        <v>291</v>
      </c>
      <c r="G71" s="347" t="s">
        <v>310</v>
      </c>
      <c r="H71" s="351">
        <v>42292</v>
      </c>
      <c r="I71" s="350" t="s">
        <v>151</v>
      </c>
      <c r="J71" s="357" t="s">
        <v>417</v>
      </c>
      <c r="K71" s="351">
        <v>42312</v>
      </c>
      <c r="L71" s="350" t="s">
        <v>151</v>
      </c>
      <c r="M71" s="571" t="s">
        <v>417</v>
      </c>
      <c r="N71" s="572"/>
      <c r="O71" s="266"/>
      <c r="P71" s="266"/>
      <c r="Q71" s="266"/>
      <c r="R71" s="266"/>
      <c r="S71" s="266"/>
      <c r="T71" s="266"/>
      <c r="U71" s="266"/>
      <c r="V71" s="266"/>
      <c r="W71" s="266"/>
      <c r="X71" s="266"/>
      <c r="Y71" s="10"/>
      <c r="Z71" s="10"/>
      <c r="AA71" s="10"/>
      <c r="AB71" s="10"/>
      <c r="AC71" s="10"/>
      <c r="AD71" s="10"/>
      <c r="AE71" s="10"/>
      <c r="AF71" s="10"/>
      <c r="AG71" s="10"/>
      <c r="AH71" s="12"/>
      <c r="AI71" s="12"/>
      <c r="AJ71" s="12"/>
      <c r="AK71" s="12"/>
      <c r="AL71" s="12"/>
      <c r="AM71" s="12"/>
      <c r="AN71" s="12"/>
      <c r="AO71" s="12"/>
    </row>
    <row r="72" spans="1:41" s="402" customFormat="1" ht="45" customHeight="1">
      <c r="A72" s="178"/>
      <c r="B72" s="400">
        <f t="shared" si="8"/>
        <v>5</v>
      </c>
      <c r="C72" s="401" t="s">
        <v>156</v>
      </c>
      <c r="D72" s="401" t="s">
        <v>323</v>
      </c>
      <c r="E72" s="350" t="s">
        <v>309</v>
      </c>
      <c r="F72" s="350" t="s">
        <v>291</v>
      </c>
      <c r="G72" s="347" t="s">
        <v>310</v>
      </c>
      <c r="H72" s="351">
        <v>42292</v>
      </c>
      <c r="I72" s="350" t="s">
        <v>151</v>
      </c>
      <c r="J72" s="357" t="s">
        <v>417</v>
      </c>
      <c r="K72" s="351">
        <v>42312</v>
      </c>
      <c r="L72" s="350" t="s">
        <v>151</v>
      </c>
      <c r="M72" s="571" t="s">
        <v>417</v>
      </c>
      <c r="N72" s="572"/>
      <c r="O72" s="266"/>
      <c r="P72" s="266"/>
      <c r="Q72" s="266"/>
      <c r="R72" s="266"/>
      <c r="S72" s="266"/>
      <c r="T72" s="266"/>
      <c r="U72" s="266"/>
      <c r="V72" s="266"/>
      <c r="W72" s="266"/>
      <c r="X72" s="266"/>
      <c r="Y72" s="10"/>
      <c r="Z72" s="10"/>
      <c r="AA72" s="10"/>
      <c r="AB72" s="10"/>
      <c r="AC72" s="10"/>
      <c r="AD72" s="10"/>
      <c r="AE72" s="10"/>
      <c r="AF72" s="10"/>
      <c r="AG72" s="10"/>
      <c r="AH72" s="12"/>
      <c r="AI72" s="12"/>
      <c r="AJ72" s="12"/>
      <c r="AK72" s="12"/>
      <c r="AL72" s="12"/>
      <c r="AM72" s="12"/>
      <c r="AN72" s="12"/>
      <c r="AO72" s="12"/>
    </row>
    <row r="73" spans="1:41" ht="60" customHeight="1">
      <c r="B73" s="569" t="s">
        <v>294</v>
      </c>
      <c r="C73" s="569"/>
      <c r="D73" s="569"/>
      <c r="E73" s="570"/>
      <c r="F73" s="429"/>
      <c r="G73" s="429"/>
      <c r="H73" s="429"/>
      <c r="I73" s="429"/>
      <c r="J73" s="429"/>
      <c r="K73" s="429"/>
      <c r="L73" s="429"/>
      <c r="M73" s="429"/>
      <c r="N73" s="430"/>
      <c r="O73" s="326"/>
      <c r="P73" s="326"/>
      <c r="Q73" s="326"/>
      <c r="R73" s="326"/>
      <c r="S73" s="326"/>
      <c r="T73" s="326"/>
      <c r="U73" s="326"/>
      <c r="V73" s="326"/>
      <c r="W73" s="326"/>
      <c r="X73" s="326"/>
    </row>
    <row r="74" spans="1:41" s="402" customFormat="1" ht="45" customHeight="1">
      <c r="A74" s="178"/>
      <c r="B74" s="400">
        <v>1</v>
      </c>
      <c r="C74" s="401" t="s">
        <v>156</v>
      </c>
      <c r="D74" s="401" t="s">
        <v>319</v>
      </c>
      <c r="E74" s="350" t="s">
        <v>309</v>
      </c>
      <c r="F74" s="350" t="s">
        <v>291</v>
      </c>
      <c r="G74" s="347" t="s">
        <v>310</v>
      </c>
      <c r="H74" s="351">
        <v>42292</v>
      </c>
      <c r="I74" s="350" t="s">
        <v>151</v>
      </c>
      <c r="J74" s="357" t="s">
        <v>417</v>
      </c>
      <c r="K74" s="351">
        <v>42322</v>
      </c>
      <c r="L74" s="350" t="s">
        <v>151</v>
      </c>
      <c r="M74" s="571" t="s">
        <v>417</v>
      </c>
      <c r="N74" s="572"/>
      <c r="O74" s="266"/>
      <c r="P74" s="266"/>
      <c r="Q74" s="266"/>
      <c r="R74" s="266"/>
      <c r="S74" s="266"/>
      <c r="T74" s="266"/>
      <c r="U74" s="266"/>
      <c r="V74" s="266"/>
      <c r="W74" s="266"/>
      <c r="X74" s="266"/>
      <c r="Y74" s="10"/>
      <c r="Z74" s="10"/>
      <c r="AA74" s="10"/>
      <c r="AB74" s="10"/>
      <c r="AC74" s="10"/>
      <c r="AD74" s="10"/>
      <c r="AE74" s="10"/>
      <c r="AF74" s="10"/>
      <c r="AG74" s="10"/>
      <c r="AH74" s="12"/>
      <c r="AI74" s="12"/>
      <c r="AJ74" s="12"/>
      <c r="AK74" s="12"/>
      <c r="AL74" s="12"/>
      <c r="AM74" s="12"/>
      <c r="AN74" s="12"/>
      <c r="AO74" s="12"/>
    </row>
    <row r="75" spans="1:41" s="402" customFormat="1" ht="45" customHeight="1">
      <c r="A75" s="178"/>
      <c r="B75" s="400">
        <f>B74+1</f>
        <v>2</v>
      </c>
      <c r="C75" s="401" t="s">
        <v>156</v>
      </c>
      <c r="D75" s="401" t="s">
        <v>320</v>
      </c>
      <c r="E75" s="350" t="s">
        <v>309</v>
      </c>
      <c r="F75" s="350" t="s">
        <v>291</v>
      </c>
      <c r="G75" s="347" t="s">
        <v>310</v>
      </c>
      <c r="H75" s="351">
        <v>42292</v>
      </c>
      <c r="I75" s="350" t="s">
        <v>151</v>
      </c>
      <c r="J75" s="357" t="s">
        <v>417</v>
      </c>
      <c r="K75" s="351">
        <v>42322</v>
      </c>
      <c r="L75" s="350" t="s">
        <v>151</v>
      </c>
      <c r="M75" s="571" t="s">
        <v>417</v>
      </c>
      <c r="N75" s="572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10"/>
      <c r="Z75" s="10"/>
      <c r="AA75" s="10"/>
      <c r="AB75" s="10"/>
      <c r="AC75" s="10"/>
      <c r="AD75" s="10"/>
      <c r="AE75" s="10"/>
      <c r="AF75" s="10"/>
      <c r="AG75" s="10"/>
      <c r="AH75" s="12"/>
      <c r="AI75" s="12"/>
      <c r="AJ75" s="12"/>
      <c r="AK75" s="12"/>
      <c r="AL75" s="12"/>
      <c r="AM75" s="12"/>
      <c r="AN75" s="12"/>
      <c r="AO75" s="12"/>
    </row>
    <row r="76" spans="1:41" s="402" customFormat="1" ht="45" customHeight="1">
      <c r="A76" s="178"/>
      <c r="B76" s="400">
        <f t="shared" ref="B76:B78" si="9">B75+1</f>
        <v>3</v>
      </c>
      <c r="C76" s="401" t="s">
        <v>156</v>
      </c>
      <c r="D76" s="401" t="s">
        <v>321</v>
      </c>
      <c r="E76" s="350" t="s">
        <v>309</v>
      </c>
      <c r="F76" s="350" t="s">
        <v>291</v>
      </c>
      <c r="G76" s="347" t="s">
        <v>310</v>
      </c>
      <c r="H76" s="351">
        <v>42292</v>
      </c>
      <c r="I76" s="350" t="s">
        <v>151</v>
      </c>
      <c r="J76" s="357" t="s">
        <v>417</v>
      </c>
      <c r="K76" s="351">
        <v>42322</v>
      </c>
      <c r="L76" s="350" t="s">
        <v>151</v>
      </c>
      <c r="M76" s="571" t="s">
        <v>417</v>
      </c>
      <c r="N76" s="572"/>
      <c r="O76" s="266"/>
      <c r="P76" s="266"/>
      <c r="Q76" s="266"/>
      <c r="R76" s="266"/>
      <c r="S76" s="266"/>
      <c r="T76" s="266"/>
      <c r="U76" s="266"/>
      <c r="V76" s="266"/>
      <c r="W76" s="266"/>
      <c r="X76" s="266"/>
      <c r="Y76" s="10"/>
      <c r="Z76" s="10"/>
      <c r="AA76" s="10"/>
      <c r="AB76" s="10"/>
      <c r="AC76" s="10"/>
      <c r="AD76" s="10"/>
      <c r="AE76" s="10"/>
      <c r="AF76" s="10"/>
      <c r="AG76" s="10"/>
      <c r="AH76" s="12"/>
      <c r="AI76" s="12"/>
      <c r="AJ76" s="12"/>
      <c r="AK76" s="12"/>
      <c r="AL76" s="12"/>
      <c r="AM76" s="12"/>
      <c r="AN76" s="12"/>
      <c r="AO76" s="12"/>
    </row>
    <row r="77" spans="1:41" s="402" customFormat="1" ht="45" customHeight="1">
      <c r="A77" s="178"/>
      <c r="B77" s="400">
        <f t="shared" si="9"/>
        <v>4</v>
      </c>
      <c r="C77" s="401" t="s">
        <v>156</v>
      </c>
      <c r="D77" s="401" t="s">
        <v>322</v>
      </c>
      <c r="E77" s="350" t="s">
        <v>309</v>
      </c>
      <c r="F77" s="350" t="s">
        <v>291</v>
      </c>
      <c r="G77" s="347" t="s">
        <v>310</v>
      </c>
      <c r="H77" s="351">
        <v>42292</v>
      </c>
      <c r="I77" s="350" t="s">
        <v>151</v>
      </c>
      <c r="J77" s="357" t="s">
        <v>417</v>
      </c>
      <c r="K77" s="351">
        <v>42322</v>
      </c>
      <c r="L77" s="350" t="s">
        <v>151</v>
      </c>
      <c r="M77" s="571" t="s">
        <v>417</v>
      </c>
      <c r="N77" s="572"/>
      <c r="O77" s="266"/>
      <c r="P77" s="266"/>
      <c r="Q77" s="266"/>
      <c r="R77" s="266"/>
      <c r="S77" s="266"/>
      <c r="T77" s="266"/>
      <c r="U77" s="266"/>
      <c r="V77" s="266"/>
      <c r="W77" s="266"/>
      <c r="X77" s="266"/>
      <c r="Y77" s="10"/>
      <c r="Z77" s="10"/>
      <c r="AA77" s="10"/>
      <c r="AB77" s="10"/>
      <c r="AC77" s="10"/>
      <c r="AD77" s="10"/>
      <c r="AE77" s="10"/>
      <c r="AF77" s="10"/>
      <c r="AG77" s="10"/>
      <c r="AH77" s="12"/>
      <c r="AI77" s="12"/>
      <c r="AJ77" s="12"/>
      <c r="AK77" s="12"/>
      <c r="AL77" s="12"/>
      <c r="AM77" s="12"/>
      <c r="AN77" s="12"/>
      <c r="AO77" s="12"/>
    </row>
    <row r="78" spans="1:41" s="402" customFormat="1" ht="45" customHeight="1">
      <c r="A78" s="178"/>
      <c r="B78" s="400">
        <f t="shared" si="9"/>
        <v>5</v>
      </c>
      <c r="C78" s="401" t="s">
        <v>156</v>
      </c>
      <c r="D78" s="401" t="s">
        <v>323</v>
      </c>
      <c r="E78" s="350" t="s">
        <v>309</v>
      </c>
      <c r="F78" s="350" t="s">
        <v>291</v>
      </c>
      <c r="G78" s="347" t="s">
        <v>310</v>
      </c>
      <c r="H78" s="351">
        <v>42292</v>
      </c>
      <c r="I78" s="350" t="s">
        <v>151</v>
      </c>
      <c r="J78" s="357" t="s">
        <v>417</v>
      </c>
      <c r="K78" s="351">
        <v>42322</v>
      </c>
      <c r="L78" s="350" t="s">
        <v>151</v>
      </c>
      <c r="M78" s="571" t="s">
        <v>417</v>
      </c>
      <c r="N78" s="572"/>
      <c r="O78" s="266"/>
      <c r="P78" s="266"/>
      <c r="Q78" s="266"/>
      <c r="R78" s="266"/>
      <c r="S78" s="266"/>
      <c r="T78" s="266"/>
      <c r="U78" s="266"/>
      <c r="V78" s="266"/>
      <c r="W78" s="266"/>
      <c r="X78" s="266"/>
      <c r="Y78" s="10"/>
      <c r="Z78" s="10"/>
      <c r="AA78" s="10"/>
      <c r="AB78" s="10"/>
      <c r="AC78" s="10"/>
      <c r="AD78" s="10"/>
      <c r="AE78" s="10"/>
      <c r="AF78" s="10"/>
      <c r="AG78" s="10"/>
      <c r="AH78" s="12"/>
      <c r="AI78" s="12"/>
      <c r="AJ78" s="12"/>
      <c r="AK78" s="12"/>
      <c r="AL78" s="12"/>
      <c r="AM78" s="12"/>
      <c r="AN78" s="12"/>
      <c r="AO78" s="12"/>
    </row>
    <row r="79" spans="1:41" ht="60" customHeight="1">
      <c r="B79" s="569" t="s">
        <v>293</v>
      </c>
      <c r="C79" s="569"/>
      <c r="D79" s="569"/>
      <c r="E79" s="570"/>
      <c r="F79" s="429"/>
      <c r="G79" s="429"/>
      <c r="H79" s="429"/>
      <c r="I79" s="429"/>
      <c r="J79" s="429"/>
      <c r="K79" s="429"/>
      <c r="L79" s="429"/>
      <c r="M79" s="429"/>
      <c r="N79" s="430"/>
      <c r="O79" s="326"/>
      <c r="P79" s="326"/>
      <c r="Q79" s="326"/>
      <c r="R79" s="326"/>
      <c r="S79" s="326"/>
      <c r="T79" s="326"/>
      <c r="U79" s="326"/>
      <c r="V79" s="326"/>
      <c r="W79" s="326"/>
      <c r="X79" s="326"/>
    </row>
    <row r="80" spans="1:41" s="402" customFormat="1" ht="45" customHeight="1">
      <c r="A80" s="178"/>
      <c r="B80" s="400">
        <v>1</v>
      </c>
      <c r="C80" s="401" t="s">
        <v>156</v>
      </c>
      <c r="D80" s="401" t="s">
        <v>319</v>
      </c>
      <c r="E80" s="350" t="s">
        <v>309</v>
      </c>
      <c r="F80" s="350" t="s">
        <v>291</v>
      </c>
      <c r="G80" s="347" t="s">
        <v>310</v>
      </c>
      <c r="H80" s="351">
        <v>42292</v>
      </c>
      <c r="I80" s="350" t="s">
        <v>151</v>
      </c>
      <c r="J80" s="357" t="s">
        <v>417</v>
      </c>
      <c r="K80" s="351">
        <v>42312</v>
      </c>
      <c r="L80" s="350" t="s">
        <v>151</v>
      </c>
      <c r="M80" s="571" t="s">
        <v>417</v>
      </c>
      <c r="N80" s="572"/>
      <c r="O80" s="266"/>
      <c r="P80" s="266"/>
      <c r="Q80" s="266"/>
      <c r="R80" s="266"/>
      <c r="S80" s="266"/>
      <c r="T80" s="266"/>
      <c r="U80" s="266"/>
      <c r="V80" s="266"/>
      <c r="W80" s="266"/>
      <c r="X80" s="266"/>
      <c r="Y80" s="10"/>
      <c r="Z80" s="10"/>
      <c r="AA80" s="10"/>
      <c r="AB80" s="10"/>
      <c r="AC80" s="10"/>
      <c r="AD80" s="10"/>
      <c r="AE80" s="10"/>
      <c r="AF80" s="10"/>
      <c r="AG80" s="10"/>
      <c r="AH80" s="12"/>
      <c r="AI80" s="12"/>
      <c r="AJ80" s="12"/>
      <c r="AK80" s="12"/>
      <c r="AL80" s="12"/>
      <c r="AM80" s="12"/>
      <c r="AN80" s="12"/>
      <c r="AO80" s="12"/>
    </row>
    <row r="81" spans="1:41" s="402" customFormat="1" ht="45" customHeight="1">
      <c r="A81" s="178"/>
      <c r="B81" s="400">
        <f>B80+1</f>
        <v>2</v>
      </c>
      <c r="C81" s="401" t="s">
        <v>156</v>
      </c>
      <c r="D81" s="401" t="s">
        <v>320</v>
      </c>
      <c r="E81" s="350" t="s">
        <v>309</v>
      </c>
      <c r="F81" s="350" t="s">
        <v>291</v>
      </c>
      <c r="G81" s="347" t="s">
        <v>310</v>
      </c>
      <c r="H81" s="351">
        <v>42292</v>
      </c>
      <c r="I81" s="350" t="s">
        <v>151</v>
      </c>
      <c r="J81" s="357" t="s">
        <v>417</v>
      </c>
      <c r="K81" s="351">
        <v>42312</v>
      </c>
      <c r="L81" s="350" t="s">
        <v>151</v>
      </c>
      <c r="M81" s="571" t="s">
        <v>417</v>
      </c>
      <c r="N81" s="572"/>
      <c r="O81" s="266"/>
      <c r="P81" s="266"/>
      <c r="Q81" s="266"/>
      <c r="R81" s="266"/>
      <c r="S81" s="266"/>
      <c r="T81" s="266"/>
      <c r="U81" s="266"/>
      <c r="V81" s="266"/>
      <c r="W81" s="266"/>
      <c r="X81" s="266"/>
      <c r="Y81" s="10"/>
      <c r="Z81" s="10"/>
      <c r="AA81" s="10"/>
      <c r="AB81" s="10"/>
      <c r="AC81" s="10"/>
      <c r="AD81" s="10"/>
      <c r="AE81" s="10"/>
      <c r="AF81" s="10"/>
      <c r="AG81" s="10"/>
      <c r="AH81" s="12"/>
      <c r="AI81" s="12"/>
      <c r="AJ81" s="12"/>
      <c r="AK81" s="12"/>
      <c r="AL81" s="12"/>
      <c r="AM81" s="12"/>
      <c r="AN81" s="12"/>
      <c r="AO81" s="12"/>
    </row>
    <row r="82" spans="1:41" s="402" customFormat="1" ht="45" customHeight="1">
      <c r="A82" s="178"/>
      <c r="B82" s="400">
        <f t="shared" ref="B82:B84" si="10">B81+1</f>
        <v>3</v>
      </c>
      <c r="C82" s="401" t="s">
        <v>156</v>
      </c>
      <c r="D82" s="401" t="s">
        <v>321</v>
      </c>
      <c r="E82" s="350" t="s">
        <v>309</v>
      </c>
      <c r="F82" s="350" t="s">
        <v>291</v>
      </c>
      <c r="G82" s="347" t="s">
        <v>310</v>
      </c>
      <c r="H82" s="351">
        <v>42292</v>
      </c>
      <c r="I82" s="350" t="s">
        <v>151</v>
      </c>
      <c r="J82" s="357" t="s">
        <v>417</v>
      </c>
      <c r="K82" s="351">
        <v>42312</v>
      </c>
      <c r="L82" s="350" t="s">
        <v>151</v>
      </c>
      <c r="M82" s="571" t="s">
        <v>417</v>
      </c>
      <c r="N82" s="572"/>
      <c r="O82" s="266"/>
      <c r="P82" s="266"/>
      <c r="Q82" s="266"/>
      <c r="R82" s="266"/>
      <c r="S82" s="266"/>
      <c r="T82" s="266"/>
      <c r="U82" s="266"/>
      <c r="V82" s="266"/>
      <c r="W82" s="266"/>
      <c r="X82" s="266"/>
      <c r="Y82" s="10"/>
      <c r="Z82" s="10"/>
      <c r="AA82" s="10"/>
      <c r="AB82" s="10"/>
      <c r="AC82" s="10"/>
      <c r="AD82" s="10"/>
      <c r="AE82" s="10"/>
      <c r="AF82" s="10"/>
      <c r="AG82" s="10"/>
      <c r="AH82" s="12"/>
      <c r="AI82" s="12"/>
      <c r="AJ82" s="12"/>
      <c r="AK82" s="12"/>
      <c r="AL82" s="12"/>
      <c r="AM82" s="12"/>
      <c r="AN82" s="12"/>
      <c r="AO82" s="12"/>
    </row>
    <row r="83" spans="1:41" s="402" customFormat="1" ht="45" customHeight="1">
      <c r="A83" s="178"/>
      <c r="B83" s="400">
        <f t="shared" si="10"/>
        <v>4</v>
      </c>
      <c r="C83" s="401" t="s">
        <v>156</v>
      </c>
      <c r="D83" s="401" t="s">
        <v>322</v>
      </c>
      <c r="E83" s="350" t="s">
        <v>309</v>
      </c>
      <c r="F83" s="350" t="s">
        <v>291</v>
      </c>
      <c r="G83" s="347" t="s">
        <v>310</v>
      </c>
      <c r="H83" s="351">
        <v>42292</v>
      </c>
      <c r="I83" s="350" t="s">
        <v>151</v>
      </c>
      <c r="J83" s="357" t="s">
        <v>417</v>
      </c>
      <c r="K83" s="351">
        <v>42313</v>
      </c>
      <c r="L83" s="350" t="s">
        <v>151</v>
      </c>
      <c r="M83" s="571" t="s">
        <v>417</v>
      </c>
      <c r="N83" s="572"/>
      <c r="O83" s="266"/>
      <c r="P83" s="266"/>
      <c r="Q83" s="266"/>
      <c r="R83" s="266"/>
      <c r="S83" s="266"/>
      <c r="T83" s="266"/>
      <c r="U83" s="266"/>
      <c r="V83" s="266"/>
      <c r="W83" s="266"/>
      <c r="X83" s="266"/>
      <c r="Y83" s="10"/>
      <c r="Z83" s="10"/>
      <c r="AA83" s="10"/>
      <c r="AB83" s="10"/>
      <c r="AC83" s="10"/>
      <c r="AD83" s="10"/>
      <c r="AE83" s="10"/>
      <c r="AF83" s="10"/>
      <c r="AG83" s="10"/>
      <c r="AH83" s="12"/>
      <c r="AI83" s="12"/>
      <c r="AJ83" s="12"/>
      <c r="AK83" s="12"/>
      <c r="AL83" s="12"/>
      <c r="AM83" s="12"/>
      <c r="AN83" s="12"/>
      <c r="AO83" s="12"/>
    </row>
    <row r="84" spans="1:41" s="402" customFormat="1" ht="45" customHeight="1">
      <c r="A84" s="178"/>
      <c r="B84" s="400">
        <f t="shared" si="10"/>
        <v>5</v>
      </c>
      <c r="C84" s="401" t="s">
        <v>156</v>
      </c>
      <c r="D84" s="401" t="s">
        <v>323</v>
      </c>
      <c r="E84" s="350" t="s">
        <v>309</v>
      </c>
      <c r="F84" s="350" t="s">
        <v>291</v>
      </c>
      <c r="G84" s="347" t="s">
        <v>310</v>
      </c>
      <c r="H84" s="351">
        <v>42292</v>
      </c>
      <c r="I84" s="350" t="s">
        <v>151</v>
      </c>
      <c r="J84" s="357" t="s">
        <v>417</v>
      </c>
      <c r="K84" s="351">
        <v>42313</v>
      </c>
      <c r="L84" s="350" t="s">
        <v>151</v>
      </c>
      <c r="M84" s="571" t="s">
        <v>417</v>
      </c>
      <c r="N84" s="572"/>
      <c r="O84" s="266"/>
      <c r="P84" s="266"/>
      <c r="Q84" s="266"/>
      <c r="R84" s="266"/>
      <c r="S84" s="266"/>
      <c r="T84" s="266"/>
      <c r="U84" s="266"/>
      <c r="V84" s="266"/>
      <c r="W84" s="266"/>
      <c r="X84" s="266"/>
      <c r="Y84" s="10"/>
      <c r="Z84" s="10"/>
      <c r="AA84" s="10"/>
      <c r="AB84" s="10"/>
      <c r="AC84" s="10"/>
      <c r="AD84" s="10"/>
      <c r="AE84" s="10"/>
      <c r="AF84" s="10"/>
      <c r="AG84" s="10"/>
      <c r="AH84" s="12"/>
      <c r="AI84" s="12"/>
      <c r="AJ84" s="12"/>
      <c r="AK84" s="12"/>
      <c r="AL84" s="12"/>
      <c r="AM84" s="12"/>
      <c r="AN84" s="12"/>
      <c r="AO84" s="12"/>
    </row>
    <row r="85" spans="1:41" ht="60" customHeight="1">
      <c r="B85" s="569" t="s">
        <v>471</v>
      </c>
      <c r="C85" s="569"/>
      <c r="D85" s="569"/>
      <c r="E85" s="570"/>
      <c r="F85" s="429"/>
      <c r="G85" s="429"/>
      <c r="H85" s="429"/>
      <c r="I85" s="429"/>
      <c r="J85" s="429"/>
      <c r="K85" s="429"/>
      <c r="L85" s="429"/>
      <c r="M85" s="429"/>
      <c r="N85" s="430"/>
      <c r="O85" s="326"/>
      <c r="P85" s="326"/>
      <c r="Q85" s="326"/>
      <c r="R85" s="326"/>
      <c r="S85" s="326"/>
      <c r="T85" s="326"/>
      <c r="U85" s="326"/>
      <c r="V85" s="326"/>
      <c r="W85" s="326"/>
      <c r="X85" s="326"/>
    </row>
    <row r="86" spans="1:41" s="402" customFormat="1" ht="45" customHeight="1">
      <c r="A86" s="178"/>
      <c r="B86" s="400">
        <v>1</v>
      </c>
      <c r="C86" s="401" t="s">
        <v>156</v>
      </c>
      <c r="D86" s="401" t="s">
        <v>319</v>
      </c>
      <c r="E86" s="350" t="s">
        <v>309</v>
      </c>
      <c r="F86" s="350" t="s">
        <v>291</v>
      </c>
      <c r="G86" s="347" t="s">
        <v>310</v>
      </c>
      <c r="H86" s="351">
        <v>42293</v>
      </c>
      <c r="I86" s="350" t="s">
        <v>151</v>
      </c>
      <c r="J86" s="357" t="s">
        <v>417</v>
      </c>
      <c r="K86" s="351">
        <v>42313</v>
      </c>
      <c r="L86" s="350" t="s">
        <v>151</v>
      </c>
      <c r="M86" s="571" t="s">
        <v>417</v>
      </c>
      <c r="N86" s="572"/>
      <c r="O86" s="266"/>
      <c r="P86" s="266"/>
      <c r="Q86" s="266"/>
      <c r="R86" s="266"/>
      <c r="S86" s="266"/>
      <c r="T86" s="266"/>
      <c r="U86" s="266"/>
      <c r="V86" s="266"/>
      <c r="W86" s="266"/>
      <c r="X86" s="266"/>
      <c r="Y86" s="10"/>
      <c r="Z86" s="10"/>
      <c r="AA86" s="10"/>
      <c r="AB86" s="10"/>
      <c r="AC86" s="10"/>
      <c r="AD86" s="10"/>
      <c r="AE86" s="10"/>
      <c r="AF86" s="10"/>
      <c r="AG86" s="10"/>
      <c r="AH86" s="12"/>
      <c r="AI86" s="12"/>
      <c r="AJ86" s="12"/>
      <c r="AK86" s="12"/>
      <c r="AL86" s="12"/>
      <c r="AM86" s="12"/>
      <c r="AN86" s="12"/>
      <c r="AO86" s="12"/>
    </row>
    <row r="87" spans="1:41" s="402" customFormat="1" ht="45" customHeight="1">
      <c r="A87" s="178"/>
      <c r="B87" s="400">
        <f>B86+1</f>
        <v>2</v>
      </c>
      <c r="C87" s="401" t="s">
        <v>156</v>
      </c>
      <c r="D87" s="401" t="s">
        <v>320</v>
      </c>
      <c r="E87" s="350" t="s">
        <v>309</v>
      </c>
      <c r="F87" s="350" t="s">
        <v>291</v>
      </c>
      <c r="G87" s="347" t="s">
        <v>310</v>
      </c>
      <c r="H87" s="351">
        <v>42293</v>
      </c>
      <c r="I87" s="350" t="s">
        <v>151</v>
      </c>
      <c r="J87" s="357" t="s">
        <v>417</v>
      </c>
      <c r="K87" s="351">
        <v>42313</v>
      </c>
      <c r="L87" s="350" t="s">
        <v>151</v>
      </c>
      <c r="M87" s="571" t="s">
        <v>417</v>
      </c>
      <c r="N87" s="572"/>
      <c r="O87" s="266"/>
      <c r="P87" s="266"/>
      <c r="Q87" s="266"/>
      <c r="R87" s="266"/>
      <c r="S87" s="266"/>
      <c r="T87" s="266"/>
      <c r="U87" s="266"/>
      <c r="V87" s="266"/>
      <c r="W87" s="266"/>
      <c r="X87" s="266"/>
      <c r="Y87" s="10"/>
      <c r="Z87" s="10"/>
      <c r="AA87" s="10"/>
      <c r="AB87" s="10"/>
      <c r="AC87" s="10"/>
      <c r="AD87" s="10"/>
      <c r="AE87" s="10"/>
      <c r="AF87" s="10"/>
      <c r="AG87" s="10"/>
      <c r="AH87" s="12"/>
      <c r="AI87" s="12"/>
      <c r="AJ87" s="12"/>
      <c r="AK87" s="12"/>
      <c r="AL87" s="12"/>
      <c r="AM87" s="12"/>
      <c r="AN87" s="12"/>
      <c r="AO87" s="12"/>
    </row>
    <row r="88" spans="1:41" s="402" customFormat="1" ht="45" customHeight="1">
      <c r="A88" s="178"/>
      <c r="B88" s="400">
        <f t="shared" ref="B88:B90" si="11">B87+1</f>
        <v>3</v>
      </c>
      <c r="C88" s="401" t="s">
        <v>156</v>
      </c>
      <c r="D88" s="401" t="s">
        <v>321</v>
      </c>
      <c r="E88" s="350" t="s">
        <v>309</v>
      </c>
      <c r="F88" s="350" t="s">
        <v>291</v>
      </c>
      <c r="G88" s="347" t="s">
        <v>310</v>
      </c>
      <c r="H88" s="351">
        <v>42293</v>
      </c>
      <c r="I88" s="350" t="s">
        <v>151</v>
      </c>
      <c r="J88" s="357" t="s">
        <v>417</v>
      </c>
      <c r="K88" s="351">
        <v>42313</v>
      </c>
      <c r="L88" s="350" t="s">
        <v>151</v>
      </c>
      <c r="M88" s="571" t="s">
        <v>417</v>
      </c>
      <c r="N88" s="572"/>
      <c r="O88" s="266"/>
      <c r="P88" s="266"/>
      <c r="Q88" s="266"/>
      <c r="R88" s="266"/>
      <c r="S88" s="266"/>
      <c r="T88" s="266"/>
      <c r="U88" s="266"/>
      <c r="V88" s="266"/>
      <c r="W88" s="266"/>
      <c r="X88" s="266"/>
      <c r="Y88" s="10"/>
      <c r="Z88" s="10"/>
      <c r="AA88" s="10"/>
      <c r="AB88" s="10"/>
      <c r="AC88" s="10"/>
      <c r="AD88" s="10"/>
      <c r="AE88" s="10"/>
      <c r="AF88" s="10"/>
      <c r="AG88" s="10"/>
      <c r="AH88" s="12"/>
      <c r="AI88" s="12"/>
      <c r="AJ88" s="12"/>
      <c r="AK88" s="12"/>
      <c r="AL88" s="12"/>
      <c r="AM88" s="12"/>
      <c r="AN88" s="12"/>
      <c r="AO88" s="12"/>
    </row>
    <row r="89" spans="1:41" s="402" customFormat="1" ht="45" customHeight="1">
      <c r="A89" s="178"/>
      <c r="B89" s="400">
        <f t="shared" si="11"/>
        <v>4</v>
      </c>
      <c r="C89" s="401" t="s">
        <v>156</v>
      </c>
      <c r="D89" s="401" t="s">
        <v>322</v>
      </c>
      <c r="E89" s="350" t="s">
        <v>309</v>
      </c>
      <c r="F89" s="350" t="s">
        <v>291</v>
      </c>
      <c r="G89" s="347" t="s">
        <v>310</v>
      </c>
      <c r="H89" s="351">
        <v>42293</v>
      </c>
      <c r="I89" s="350" t="s">
        <v>291</v>
      </c>
      <c r="J89" s="357" t="s">
        <v>347</v>
      </c>
      <c r="K89" s="351">
        <v>42313</v>
      </c>
      <c r="L89" s="350" t="s">
        <v>291</v>
      </c>
      <c r="M89" s="571" t="s">
        <v>347</v>
      </c>
      <c r="N89" s="572"/>
      <c r="O89" s="266"/>
      <c r="P89" s="266"/>
      <c r="Q89" s="266"/>
      <c r="R89" s="266"/>
      <c r="S89" s="266"/>
      <c r="T89" s="266"/>
      <c r="U89" s="266"/>
      <c r="V89" s="266"/>
      <c r="W89" s="266"/>
      <c r="X89" s="266"/>
      <c r="Y89" s="10"/>
      <c r="Z89" s="10"/>
      <c r="AA89" s="10"/>
      <c r="AB89" s="10"/>
      <c r="AC89" s="10"/>
      <c r="AD89" s="10"/>
      <c r="AE89" s="10"/>
      <c r="AF89" s="10"/>
      <c r="AG89" s="10"/>
      <c r="AH89" s="12"/>
      <c r="AI89" s="12"/>
      <c r="AJ89" s="12"/>
      <c r="AK89" s="12"/>
      <c r="AL89" s="12"/>
      <c r="AM89" s="12"/>
      <c r="AN89" s="12"/>
      <c r="AO89" s="12"/>
    </row>
    <row r="90" spans="1:41" s="402" customFormat="1" ht="45" customHeight="1">
      <c r="A90" s="178"/>
      <c r="B90" s="400">
        <f t="shared" si="11"/>
        <v>5</v>
      </c>
      <c r="C90" s="401" t="s">
        <v>156</v>
      </c>
      <c r="D90" s="401" t="s">
        <v>323</v>
      </c>
      <c r="E90" s="350" t="s">
        <v>309</v>
      </c>
      <c r="F90" s="350" t="s">
        <v>291</v>
      </c>
      <c r="G90" s="347" t="s">
        <v>310</v>
      </c>
      <c r="H90" s="351">
        <v>42293</v>
      </c>
      <c r="I90" s="350" t="s">
        <v>151</v>
      </c>
      <c r="J90" s="357" t="s">
        <v>417</v>
      </c>
      <c r="K90" s="351">
        <v>42313</v>
      </c>
      <c r="L90" s="350" t="s">
        <v>151</v>
      </c>
      <c r="M90" s="571" t="s">
        <v>417</v>
      </c>
      <c r="N90" s="572"/>
      <c r="O90" s="266"/>
      <c r="P90" s="266"/>
      <c r="Q90" s="266"/>
      <c r="R90" s="266"/>
      <c r="S90" s="266"/>
      <c r="T90" s="266"/>
      <c r="U90" s="266"/>
      <c r="V90" s="266"/>
      <c r="W90" s="266"/>
      <c r="X90" s="266"/>
      <c r="Y90" s="10"/>
      <c r="Z90" s="10"/>
      <c r="AA90" s="10"/>
      <c r="AB90" s="10"/>
      <c r="AC90" s="10"/>
      <c r="AD90" s="10"/>
      <c r="AE90" s="10"/>
      <c r="AF90" s="10"/>
      <c r="AG90" s="10"/>
      <c r="AH90" s="12"/>
      <c r="AI90" s="12"/>
      <c r="AJ90" s="12"/>
      <c r="AK90" s="12"/>
      <c r="AL90" s="12"/>
      <c r="AM90" s="12"/>
      <c r="AN90" s="12"/>
      <c r="AO90" s="12"/>
    </row>
    <row r="91" spans="1:41" ht="60" customHeight="1">
      <c r="B91" s="569" t="s">
        <v>292</v>
      </c>
      <c r="C91" s="569"/>
      <c r="D91" s="569"/>
      <c r="E91" s="570"/>
      <c r="F91" s="429"/>
      <c r="G91" s="429"/>
      <c r="H91" s="429"/>
      <c r="I91" s="429"/>
      <c r="J91" s="429"/>
      <c r="K91" s="429"/>
      <c r="L91" s="429"/>
      <c r="M91" s="429"/>
      <c r="N91" s="430"/>
      <c r="O91" s="326"/>
      <c r="P91" s="326"/>
      <c r="Q91" s="326"/>
      <c r="R91" s="326"/>
      <c r="S91" s="326"/>
      <c r="T91" s="326"/>
      <c r="U91" s="326"/>
      <c r="V91" s="326"/>
      <c r="W91" s="326"/>
      <c r="X91" s="326"/>
    </row>
    <row r="92" spans="1:41" s="402" customFormat="1" ht="45" customHeight="1">
      <c r="A92" s="178"/>
      <c r="B92" s="400">
        <v>1</v>
      </c>
      <c r="C92" s="401" t="s">
        <v>156</v>
      </c>
      <c r="D92" s="401" t="s">
        <v>319</v>
      </c>
      <c r="E92" s="350" t="s">
        <v>309</v>
      </c>
      <c r="F92" s="350" t="s">
        <v>291</v>
      </c>
      <c r="G92" s="347" t="s">
        <v>310</v>
      </c>
      <c r="H92" s="351">
        <v>42293</v>
      </c>
      <c r="I92" s="350" t="s">
        <v>151</v>
      </c>
      <c r="J92" s="357" t="s">
        <v>417</v>
      </c>
      <c r="K92" s="351">
        <v>42313</v>
      </c>
      <c r="L92" s="350" t="s">
        <v>151</v>
      </c>
      <c r="M92" s="571" t="s">
        <v>417</v>
      </c>
      <c r="N92" s="572"/>
      <c r="O92" s="266"/>
      <c r="P92" s="266"/>
      <c r="Q92" s="266"/>
      <c r="R92" s="266"/>
      <c r="S92" s="266"/>
      <c r="T92" s="266"/>
      <c r="U92" s="266"/>
      <c r="V92" s="266"/>
      <c r="W92" s="266"/>
      <c r="X92" s="266"/>
      <c r="Y92" s="10"/>
      <c r="Z92" s="10"/>
      <c r="AA92" s="10"/>
      <c r="AB92" s="10"/>
      <c r="AC92" s="10"/>
      <c r="AD92" s="10"/>
      <c r="AE92" s="10"/>
      <c r="AF92" s="10"/>
      <c r="AG92" s="10"/>
      <c r="AH92" s="12"/>
      <c r="AI92" s="12"/>
      <c r="AJ92" s="12"/>
      <c r="AK92" s="12"/>
      <c r="AL92" s="12"/>
      <c r="AM92" s="12"/>
      <c r="AN92" s="12"/>
      <c r="AO92" s="12"/>
    </row>
    <row r="93" spans="1:41" s="402" customFormat="1" ht="45" customHeight="1">
      <c r="A93" s="178"/>
      <c r="B93" s="400">
        <f>B92+1</f>
        <v>2</v>
      </c>
      <c r="C93" s="401" t="s">
        <v>156</v>
      </c>
      <c r="D93" s="401" t="s">
        <v>320</v>
      </c>
      <c r="E93" s="350" t="s">
        <v>309</v>
      </c>
      <c r="F93" s="350" t="s">
        <v>291</v>
      </c>
      <c r="G93" s="347" t="s">
        <v>310</v>
      </c>
      <c r="H93" s="351">
        <v>42293</v>
      </c>
      <c r="I93" s="350" t="s">
        <v>151</v>
      </c>
      <c r="J93" s="357" t="s">
        <v>417</v>
      </c>
      <c r="K93" s="351">
        <v>42313</v>
      </c>
      <c r="L93" s="350" t="s">
        <v>151</v>
      </c>
      <c r="M93" s="571" t="s">
        <v>417</v>
      </c>
      <c r="N93" s="572"/>
      <c r="O93" s="266"/>
      <c r="P93" s="266"/>
      <c r="Q93" s="266"/>
      <c r="R93" s="266"/>
      <c r="S93" s="266"/>
      <c r="T93" s="266"/>
      <c r="U93" s="266"/>
      <c r="V93" s="266"/>
      <c r="W93" s="266"/>
      <c r="X93" s="266"/>
      <c r="Y93" s="10"/>
      <c r="Z93" s="10"/>
      <c r="AA93" s="10"/>
      <c r="AB93" s="10"/>
      <c r="AC93" s="10"/>
      <c r="AD93" s="10"/>
      <c r="AE93" s="10"/>
      <c r="AF93" s="10"/>
      <c r="AG93" s="10"/>
      <c r="AH93" s="12"/>
      <c r="AI93" s="12"/>
      <c r="AJ93" s="12"/>
      <c r="AK93" s="12"/>
      <c r="AL93" s="12"/>
      <c r="AM93" s="12"/>
      <c r="AN93" s="12"/>
      <c r="AO93" s="12"/>
    </row>
    <row r="94" spans="1:41" s="402" customFormat="1" ht="45" customHeight="1">
      <c r="A94" s="178"/>
      <c r="B94" s="400">
        <f t="shared" ref="B94:B96" si="12">B93+1</f>
        <v>3</v>
      </c>
      <c r="C94" s="401" t="s">
        <v>156</v>
      </c>
      <c r="D94" s="401" t="s">
        <v>321</v>
      </c>
      <c r="E94" s="350" t="s">
        <v>309</v>
      </c>
      <c r="F94" s="350" t="s">
        <v>291</v>
      </c>
      <c r="G94" s="347" t="s">
        <v>310</v>
      </c>
      <c r="H94" s="351">
        <v>42293</v>
      </c>
      <c r="I94" s="350" t="s">
        <v>151</v>
      </c>
      <c r="J94" s="357" t="s">
        <v>417</v>
      </c>
      <c r="K94" s="351">
        <v>42313</v>
      </c>
      <c r="L94" s="350" t="s">
        <v>151</v>
      </c>
      <c r="M94" s="571" t="s">
        <v>417</v>
      </c>
      <c r="N94" s="572"/>
      <c r="O94" s="266"/>
      <c r="P94" s="266"/>
      <c r="Q94" s="266"/>
      <c r="R94" s="266"/>
      <c r="S94" s="266"/>
      <c r="T94" s="266"/>
      <c r="U94" s="266"/>
      <c r="V94" s="266"/>
      <c r="W94" s="266"/>
      <c r="X94" s="266"/>
      <c r="Y94" s="10"/>
      <c r="Z94" s="10"/>
      <c r="AA94" s="10"/>
      <c r="AB94" s="10"/>
      <c r="AC94" s="10"/>
      <c r="AD94" s="10"/>
      <c r="AE94" s="10"/>
      <c r="AF94" s="10"/>
      <c r="AG94" s="10"/>
      <c r="AH94" s="12"/>
      <c r="AI94" s="12"/>
      <c r="AJ94" s="12"/>
      <c r="AK94" s="12"/>
      <c r="AL94" s="12"/>
      <c r="AM94" s="12"/>
      <c r="AN94" s="12"/>
      <c r="AO94" s="12"/>
    </row>
    <row r="95" spans="1:41" s="402" customFormat="1" ht="45" customHeight="1">
      <c r="A95" s="178"/>
      <c r="B95" s="400">
        <f t="shared" si="12"/>
        <v>4</v>
      </c>
      <c r="C95" s="401" t="s">
        <v>156</v>
      </c>
      <c r="D95" s="401" t="s">
        <v>322</v>
      </c>
      <c r="E95" s="350" t="s">
        <v>309</v>
      </c>
      <c r="F95" s="350" t="s">
        <v>291</v>
      </c>
      <c r="G95" s="347" t="s">
        <v>310</v>
      </c>
      <c r="H95" s="351">
        <v>42293</v>
      </c>
      <c r="I95" s="350" t="s">
        <v>151</v>
      </c>
      <c r="J95" s="357" t="s">
        <v>417</v>
      </c>
      <c r="K95" s="351">
        <v>42313</v>
      </c>
      <c r="L95" s="350" t="s">
        <v>151</v>
      </c>
      <c r="M95" s="571" t="s">
        <v>417</v>
      </c>
      <c r="N95" s="572"/>
      <c r="O95" s="266"/>
      <c r="P95" s="266"/>
      <c r="Q95" s="266"/>
      <c r="R95" s="266"/>
      <c r="S95" s="266"/>
      <c r="T95" s="266"/>
      <c r="U95" s="266"/>
      <c r="V95" s="266"/>
      <c r="W95" s="266"/>
      <c r="X95" s="266"/>
      <c r="Y95" s="10"/>
      <c r="Z95" s="10"/>
      <c r="AA95" s="10"/>
      <c r="AB95" s="10"/>
      <c r="AC95" s="10"/>
      <c r="AD95" s="10"/>
      <c r="AE95" s="10"/>
      <c r="AF95" s="10"/>
      <c r="AG95" s="10"/>
      <c r="AH95" s="12"/>
      <c r="AI95" s="12"/>
      <c r="AJ95" s="12"/>
      <c r="AK95" s="12"/>
      <c r="AL95" s="12"/>
      <c r="AM95" s="12"/>
      <c r="AN95" s="12"/>
      <c r="AO95" s="12"/>
    </row>
    <row r="96" spans="1:41" s="402" customFormat="1" ht="45" customHeight="1">
      <c r="A96" s="178"/>
      <c r="B96" s="400">
        <f t="shared" si="12"/>
        <v>5</v>
      </c>
      <c r="C96" s="401" t="s">
        <v>156</v>
      </c>
      <c r="D96" s="401" t="s">
        <v>323</v>
      </c>
      <c r="E96" s="350" t="s">
        <v>309</v>
      </c>
      <c r="F96" s="350" t="s">
        <v>291</v>
      </c>
      <c r="G96" s="347" t="s">
        <v>310</v>
      </c>
      <c r="H96" s="351">
        <v>42293</v>
      </c>
      <c r="I96" s="350" t="s">
        <v>151</v>
      </c>
      <c r="J96" s="357" t="s">
        <v>417</v>
      </c>
      <c r="K96" s="351">
        <v>42313</v>
      </c>
      <c r="L96" s="350" t="s">
        <v>151</v>
      </c>
      <c r="M96" s="571" t="s">
        <v>417</v>
      </c>
      <c r="N96" s="572"/>
      <c r="O96" s="266"/>
      <c r="P96" s="266"/>
      <c r="Q96" s="266"/>
      <c r="R96" s="266"/>
      <c r="S96" s="266"/>
      <c r="T96" s="266"/>
      <c r="U96" s="266"/>
      <c r="V96" s="266"/>
      <c r="W96" s="266"/>
      <c r="X96" s="266"/>
      <c r="Y96" s="10"/>
      <c r="Z96" s="10"/>
      <c r="AA96" s="10"/>
      <c r="AB96" s="10"/>
      <c r="AC96" s="10"/>
      <c r="AD96" s="10"/>
      <c r="AE96" s="10"/>
      <c r="AF96" s="10"/>
      <c r="AG96" s="10"/>
      <c r="AH96" s="12"/>
      <c r="AI96" s="12"/>
      <c r="AJ96" s="12"/>
      <c r="AK96" s="12"/>
      <c r="AL96" s="12"/>
      <c r="AM96" s="12"/>
      <c r="AN96" s="12"/>
      <c r="AO96" s="12"/>
    </row>
    <row r="97" spans="1:41" ht="60" customHeight="1">
      <c r="B97" s="569" t="s">
        <v>425</v>
      </c>
      <c r="C97" s="569"/>
      <c r="D97" s="569"/>
      <c r="E97" s="570"/>
      <c r="F97" s="429"/>
      <c r="G97" s="429"/>
      <c r="H97" s="429"/>
      <c r="I97" s="429"/>
      <c r="J97" s="429"/>
      <c r="K97" s="429"/>
      <c r="L97" s="429"/>
      <c r="M97" s="429"/>
      <c r="N97" s="430"/>
      <c r="O97" s="326"/>
      <c r="P97" s="326"/>
      <c r="Q97" s="326"/>
      <c r="R97" s="326"/>
      <c r="S97" s="326"/>
      <c r="T97" s="326"/>
      <c r="U97" s="326"/>
      <c r="V97" s="326"/>
      <c r="W97" s="326"/>
      <c r="X97" s="326"/>
    </row>
    <row r="98" spans="1:41" s="402" customFormat="1" ht="45" customHeight="1">
      <c r="A98" s="178"/>
      <c r="B98" s="400">
        <v>1</v>
      </c>
      <c r="C98" s="401" t="s">
        <v>156</v>
      </c>
      <c r="D98" s="401" t="s">
        <v>319</v>
      </c>
      <c r="E98" s="350" t="s">
        <v>309</v>
      </c>
      <c r="F98" s="350" t="s">
        <v>291</v>
      </c>
      <c r="G98" s="347" t="s">
        <v>310</v>
      </c>
      <c r="H98" s="351">
        <v>42293</v>
      </c>
      <c r="I98" s="350" t="s">
        <v>151</v>
      </c>
      <c r="J98" s="357" t="s">
        <v>417</v>
      </c>
      <c r="K98" s="351">
        <v>42313</v>
      </c>
      <c r="L98" s="350" t="s">
        <v>151</v>
      </c>
      <c r="M98" s="571" t="s">
        <v>417</v>
      </c>
      <c r="N98" s="572"/>
      <c r="O98" s="266"/>
      <c r="P98" s="266"/>
      <c r="Q98" s="266"/>
      <c r="R98" s="266"/>
      <c r="S98" s="266"/>
      <c r="T98" s="266"/>
      <c r="U98" s="266"/>
      <c r="V98" s="266"/>
      <c r="W98" s="266"/>
      <c r="X98" s="266"/>
      <c r="Y98" s="10"/>
      <c r="Z98" s="10"/>
      <c r="AA98" s="10"/>
      <c r="AB98" s="10"/>
      <c r="AC98" s="10"/>
      <c r="AD98" s="10"/>
      <c r="AE98" s="10"/>
      <c r="AF98" s="10"/>
      <c r="AG98" s="10"/>
      <c r="AH98" s="12"/>
      <c r="AI98" s="12"/>
      <c r="AJ98" s="12"/>
      <c r="AK98" s="12"/>
      <c r="AL98" s="12"/>
      <c r="AM98" s="12"/>
      <c r="AN98" s="12"/>
      <c r="AO98" s="12"/>
    </row>
    <row r="99" spans="1:41" s="402" customFormat="1" ht="45" customHeight="1">
      <c r="A99" s="178"/>
      <c r="B99" s="400">
        <f>B98+1</f>
        <v>2</v>
      </c>
      <c r="C99" s="401" t="s">
        <v>156</v>
      </c>
      <c r="D99" s="401" t="s">
        <v>320</v>
      </c>
      <c r="E99" s="350" t="s">
        <v>309</v>
      </c>
      <c r="F99" s="350" t="s">
        <v>291</v>
      </c>
      <c r="G99" s="347" t="s">
        <v>310</v>
      </c>
      <c r="H99" s="351">
        <v>42293</v>
      </c>
      <c r="I99" s="350" t="s">
        <v>151</v>
      </c>
      <c r="J99" s="357" t="s">
        <v>417</v>
      </c>
      <c r="K99" s="351">
        <v>42313</v>
      </c>
      <c r="L99" s="350" t="s">
        <v>151</v>
      </c>
      <c r="M99" s="571" t="s">
        <v>417</v>
      </c>
      <c r="N99" s="572"/>
      <c r="O99" s="266"/>
      <c r="P99" s="266"/>
      <c r="Q99" s="266"/>
      <c r="R99" s="266"/>
      <c r="S99" s="266"/>
      <c r="T99" s="266"/>
      <c r="U99" s="266"/>
      <c r="V99" s="266"/>
      <c r="W99" s="266"/>
      <c r="X99" s="266"/>
      <c r="Y99" s="10"/>
      <c r="Z99" s="10"/>
      <c r="AA99" s="10"/>
      <c r="AB99" s="10"/>
      <c r="AC99" s="10"/>
      <c r="AD99" s="10"/>
      <c r="AE99" s="10"/>
      <c r="AF99" s="10"/>
      <c r="AG99" s="10"/>
      <c r="AH99" s="12"/>
      <c r="AI99" s="12"/>
      <c r="AJ99" s="12"/>
      <c r="AK99" s="12"/>
      <c r="AL99" s="12"/>
      <c r="AM99" s="12"/>
      <c r="AN99" s="12"/>
      <c r="AO99" s="12"/>
    </row>
    <row r="100" spans="1:41" s="402" customFormat="1" ht="45" customHeight="1">
      <c r="A100" s="178"/>
      <c r="B100" s="400">
        <f t="shared" ref="B100:B102" si="13">B99+1</f>
        <v>3</v>
      </c>
      <c r="C100" s="401" t="s">
        <v>156</v>
      </c>
      <c r="D100" s="401" t="s">
        <v>321</v>
      </c>
      <c r="E100" s="350" t="s">
        <v>309</v>
      </c>
      <c r="F100" s="350" t="s">
        <v>291</v>
      </c>
      <c r="G100" s="347" t="s">
        <v>310</v>
      </c>
      <c r="H100" s="351">
        <v>42293</v>
      </c>
      <c r="I100" s="350" t="s">
        <v>151</v>
      </c>
      <c r="J100" s="357" t="s">
        <v>417</v>
      </c>
      <c r="K100" s="351">
        <v>42313</v>
      </c>
      <c r="L100" s="350" t="s">
        <v>151</v>
      </c>
      <c r="M100" s="571" t="s">
        <v>417</v>
      </c>
      <c r="N100" s="572"/>
      <c r="O100" s="266"/>
      <c r="P100" s="266"/>
      <c r="Q100" s="266"/>
      <c r="R100" s="266"/>
      <c r="S100" s="266"/>
      <c r="T100" s="266"/>
      <c r="U100" s="266"/>
      <c r="V100" s="266"/>
      <c r="W100" s="266"/>
      <c r="X100" s="266"/>
      <c r="Y100" s="10"/>
      <c r="Z100" s="10"/>
      <c r="AA100" s="10"/>
      <c r="AB100" s="10"/>
      <c r="AC100" s="10"/>
      <c r="AD100" s="10"/>
      <c r="AE100" s="10"/>
      <c r="AF100" s="10"/>
      <c r="AG100" s="10"/>
      <c r="AH100" s="12"/>
      <c r="AI100" s="12"/>
      <c r="AJ100" s="12"/>
      <c r="AK100" s="12"/>
      <c r="AL100" s="12"/>
      <c r="AM100" s="12"/>
      <c r="AN100" s="12"/>
      <c r="AO100" s="12"/>
    </row>
    <row r="101" spans="1:41" s="402" customFormat="1" ht="45" customHeight="1">
      <c r="A101" s="178"/>
      <c r="B101" s="400">
        <f t="shared" si="13"/>
        <v>4</v>
      </c>
      <c r="C101" s="401" t="s">
        <v>156</v>
      </c>
      <c r="D101" s="401" t="s">
        <v>322</v>
      </c>
      <c r="E101" s="350" t="s">
        <v>309</v>
      </c>
      <c r="F101" s="350" t="s">
        <v>291</v>
      </c>
      <c r="G101" s="347" t="s">
        <v>310</v>
      </c>
      <c r="H101" s="351">
        <v>42293</v>
      </c>
      <c r="I101" s="350" t="s">
        <v>151</v>
      </c>
      <c r="J101" s="357" t="s">
        <v>417</v>
      </c>
      <c r="K101" s="351">
        <v>42313</v>
      </c>
      <c r="L101" s="350" t="s">
        <v>151</v>
      </c>
      <c r="M101" s="571" t="s">
        <v>417</v>
      </c>
      <c r="N101" s="572"/>
      <c r="O101" s="266"/>
      <c r="P101" s="266"/>
      <c r="Q101" s="266"/>
      <c r="R101" s="266"/>
      <c r="S101" s="266"/>
      <c r="T101" s="266"/>
      <c r="U101" s="266"/>
      <c r="V101" s="266"/>
      <c r="W101" s="266"/>
      <c r="X101" s="266"/>
      <c r="Y101" s="10"/>
      <c r="Z101" s="10"/>
      <c r="AA101" s="10"/>
      <c r="AB101" s="10"/>
      <c r="AC101" s="10"/>
      <c r="AD101" s="10"/>
      <c r="AE101" s="10"/>
      <c r="AF101" s="10"/>
      <c r="AG101" s="10"/>
      <c r="AH101" s="12"/>
      <c r="AI101" s="12"/>
      <c r="AJ101" s="12"/>
      <c r="AK101" s="12"/>
      <c r="AL101" s="12"/>
      <c r="AM101" s="12"/>
      <c r="AN101" s="12"/>
      <c r="AO101" s="12"/>
    </row>
    <row r="102" spans="1:41" s="402" customFormat="1" ht="45" customHeight="1">
      <c r="A102" s="178"/>
      <c r="B102" s="400">
        <f t="shared" si="13"/>
        <v>5</v>
      </c>
      <c r="C102" s="401" t="s">
        <v>156</v>
      </c>
      <c r="D102" s="401" t="s">
        <v>323</v>
      </c>
      <c r="E102" s="350" t="s">
        <v>309</v>
      </c>
      <c r="F102" s="350" t="s">
        <v>291</v>
      </c>
      <c r="G102" s="347" t="s">
        <v>310</v>
      </c>
      <c r="H102" s="351">
        <v>42293</v>
      </c>
      <c r="I102" s="350" t="s">
        <v>151</v>
      </c>
      <c r="J102" s="403" t="s">
        <v>426</v>
      </c>
      <c r="K102" s="351">
        <v>42313</v>
      </c>
      <c r="L102" s="350" t="s">
        <v>151</v>
      </c>
      <c r="M102" s="571" t="s">
        <v>417</v>
      </c>
      <c r="N102" s="572"/>
      <c r="O102" s="266"/>
      <c r="P102" s="266"/>
      <c r="Q102" s="266"/>
      <c r="R102" s="266"/>
      <c r="S102" s="266"/>
      <c r="T102" s="266"/>
      <c r="U102" s="266"/>
      <c r="V102" s="266"/>
      <c r="W102" s="266"/>
      <c r="X102" s="266"/>
      <c r="Y102" s="10"/>
      <c r="Z102" s="10"/>
      <c r="AA102" s="10"/>
      <c r="AB102" s="10"/>
      <c r="AC102" s="10"/>
      <c r="AD102" s="10"/>
      <c r="AE102" s="10"/>
      <c r="AF102" s="10"/>
      <c r="AG102" s="10"/>
      <c r="AH102" s="12"/>
      <c r="AI102" s="12"/>
      <c r="AJ102" s="12"/>
      <c r="AK102" s="12"/>
      <c r="AL102" s="12"/>
      <c r="AM102" s="12"/>
      <c r="AN102" s="12"/>
      <c r="AO102" s="12"/>
    </row>
    <row r="103" spans="1:41" ht="60" customHeight="1">
      <c r="B103" s="569" t="s">
        <v>427</v>
      </c>
      <c r="C103" s="569"/>
      <c r="D103" s="569"/>
      <c r="E103" s="570"/>
      <c r="F103" s="429"/>
      <c r="G103" s="429"/>
      <c r="H103" s="429"/>
      <c r="I103" s="429"/>
      <c r="J103" s="429"/>
      <c r="K103" s="429"/>
      <c r="L103" s="429"/>
      <c r="M103" s="429"/>
      <c r="N103" s="430"/>
      <c r="O103" s="326"/>
      <c r="P103" s="326"/>
      <c r="Q103" s="326"/>
      <c r="R103" s="326"/>
      <c r="S103" s="326"/>
      <c r="T103" s="326"/>
      <c r="U103" s="326"/>
      <c r="V103" s="326"/>
      <c r="W103" s="326"/>
      <c r="X103" s="326"/>
    </row>
    <row r="104" spans="1:41" s="402" customFormat="1" ht="45" customHeight="1">
      <c r="A104" s="178"/>
      <c r="B104" s="400">
        <v>1</v>
      </c>
      <c r="C104" s="401" t="s">
        <v>156</v>
      </c>
      <c r="D104" s="401" t="s">
        <v>319</v>
      </c>
      <c r="E104" s="350" t="s">
        <v>309</v>
      </c>
      <c r="F104" s="350" t="s">
        <v>291</v>
      </c>
      <c r="G104" s="347" t="s">
        <v>310</v>
      </c>
      <c r="H104" s="351">
        <v>42293</v>
      </c>
      <c r="I104" s="350" t="s">
        <v>151</v>
      </c>
      <c r="J104" s="357" t="s">
        <v>417</v>
      </c>
      <c r="K104" s="351">
        <v>42314</v>
      </c>
      <c r="L104" s="350" t="s">
        <v>151</v>
      </c>
      <c r="M104" s="571" t="s">
        <v>417</v>
      </c>
      <c r="N104" s="572"/>
      <c r="O104" s="266"/>
      <c r="P104" s="266"/>
      <c r="Q104" s="266"/>
      <c r="R104" s="266"/>
      <c r="S104" s="266"/>
      <c r="T104" s="266"/>
      <c r="U104" s="266"/>
      <c r="V104" s="266"/>
      <c r="W104" s="266"/>
      <c r="X104" s="266"/>
      <c r="Y104" s="10"/>
      <c r="Z104" s="10"/>
      <c r="AA104" s="10"/>
      <c r="AB104" s="10"/>
      <c r="AC104" s="10"/>
      <c r="AD104" s="10"/>
      <c r="AE104" s="10"/>
      <c r="AF104" s="10"/>
      <c r="AG104" s="10"/>
      <c r="AH104" s="12"/>
      <c r="AI104" s="12"/>
      <c r="AJ104" s="12"/>
      <c r="AK104" s="12"/>
      <c r="AL104" s="12"/>
      <c r="AM104" s="12"/>
      <c r="AN104" s="12"/>
      <c r="AO104" s="12"/>
    </row>
    <row r="105" spans="1:41" s="402" customFormat="1" ht="45" customHeight="1">
      <c r="A105" s="178"/>
      <c r="B105" s="400">
        <f>B104+1</f>
        <v>2</v>
      </c>
      <c r="C105" s="401" t="s">
        <v>156</v>
      </c>
      <c r="D105" s="401" t="s">
        <v>320</v>
      </c>
      <c r="E105" s="350" t="s">
        <v>309</v>
      </c>
      <c r="F105" s="350" t="s">
        <v>291</v>
      </c>
      <c r="G105" s="347" t="s">
        <v>310</v>
      </c>
      <c r="H105" s="351">
        <v>42293</v>
      </c>
      <c r="I105" s="350" t="s">
        <v>151</v>
      </c>
      <c r="J105" s="357" t="s">
        <v>417</v>
      </c>
      <c r="K105" s="351">
        <v>42314</v>
      </c>
      <c r="L105" s="350" t="s">
        <v>151</v>
      </c>
      <c r="M105" s="571" t="s">
        <v>417</v>
      </c>
      <c r="N105" s="572"/>
      <c r="O105" s="266"/>
      <c r="P105" s="266"/>
      <c r="Q105" s="266"/>
      <c r="R105" s="266"/>
      <c r="S105" s="266"/>
      <c r="T105" s="266"/>
      <c r="U105" s="266"/>
      <c r="V105" s="266"/>
      <c r="W105" s="266"/>
      <c r="X105" s="266"/>
      <c r="Y105" s="10"/>
      <c r="Z105" s="10"/>
      <c r="AA105" s="10"/>
      <c r="AB105" s="10"/>
      <c r="AC105" s="10"/>
      <c r="AD105" s="10"/>
      <c r="AE105" s="10"/>
      <c r="AF105" s="10"/>
      <c r="AG105" s="10"/>
      <c r="AH105" s="12"/>
      <c r="AI105" s="12"/>
      <c r="AJ105" s="12"/>
      <c r="AK105" s="12"/>
      <c r="AL105" s="12"/>
      <c r="AM105" s="12"/>
      <c r="AN105" s="12"/>
      <c r="AO105" s="12"/>
    </row>
    <row r="106" spans="1:41" s="402" customFormat="1" ht="45" customHeight="1">
      <c r="A106" s="178"/>
      <c r="B106" s="400">
        <f t="shared" ref="B106:B108" si="14">B105+1</f>
        <v>3</v>
      </c>
      <c r="C106" s="401" t="s">
        <v>156</v>
      </c>
      <c r="D106" s="401" t="s">
        <v>321</v>
      </c>
      <c r="E106" s="350" t="s">
        <v>309</v>
      </c>
      <c r="F106" s="350" t="s">
        <v>291</v>
      </c>
      <c r="G106" s="347" t="s">
        <v>310</v>
      </c>
      <c r="H106" s="351">
        <v>42293</v>
      </c>
      <c r="I106" s="350" t="s">
        <v>151</v>
      </c>
      <c r="J106" s="357" t="s">
        <v>417</v>
      </c>
      <c r="K106" s="351">
        <v>42314</v>
      </c>
      <c r="L106" s="350" t="s">
        <v>151</v>
      </c>
      <c r="M106" s="571" t="s">
        <v>417</v>
      </c>
      <c r="N106" s="572"/>
      <c r="O106" s="266"/>
      <c r="P106" s="266"/>
      <c r="Q106" s="266"/>
      <c r="R106" s="266"/>
      <c r="S106" s="266"/>
      <c r="T106" s="266"/>
      <c r="U106" s="266"/>
      <c r="V106" s="266"/>
      <c r="W106" s="266"/>
      <c r="X106" s="266"/>
      <c r="Y106" s="10"/>
      <c r="Z106" s="10"/>
      <c r="AA106" s="10"/>
      <c r="AB106" s="10"/>
      <c r="AC106" s="10"/>
      <c r="AD106" s="10"/>
      <c r="AE106" s="10"/>
      <c r="AF106" s="10"/>
      <c r="AG106" s="10"/>
      <c r="AH106" s="12"/>
      <c r="AI106" s="12"/>
      <c r="AJ106" s="12"/>
      <c r="AK106" s="12"/>
      <c r="AL106" s="12"/>
      <c r="AM106" s="12"/>
      <c r="AN106" s="12"/>
      <c r="AO106" s="12"/>
    </row>
    <row r="107" spans="1:41" s="402" customFormat="1" ht="45" customHeight="1">
      <c r="A107" s="178"/>
      <c r="B107" s="400">
        <f t="shared" si="14"/>
        <v>4</v>
      </c>
      <c r="C107" s="401" t="s">
        <v>156</v>
      </c>
      <c r="D107" s="401" t="s">
        <v>322</v>
      </c>
      <c r="E107" s="350" t="s">
        <v>309</v>
      </c>
      <c r="F107" s="350" t="s">
        <v>291</v>
      </c>
      <c r="G107" s="347" t="s">
        <v>310</v>
      </c>
      <c r="H107" s="351">
        <v>42293</v>
      </c>
      <c r="I107" s="350" t="s">
        <v>151</v>
      </c>
      <c r="J107" s="357" t="s">
        <v>417</v>
      </c>
      <c r="K107" s="351">
        <v>42314</v>
      </c>
      <c r="L107" s="350" t="s">
        <v>151</v>
      </c>
      <c r="M107" s="571" t="s">
        <v>417</v>
      </c>
      <c r="N107" s="572"/>
      <c r="O107" s="266"/>
      <c r="P107" s="266"/>
      <c r="Q107" s="266"/>
      <c r="R107" s="266"/>
      <c r="S107" s="266"/>
      <c r="T107" s="266"/>
      <c r="U107" s="266"/>
      <c r="V107" s="266"/>
      <c r="W107" s="266"/>
      <c r="X107" s="266"/>
      <c r="Y107" s="10"/>
      <c r="Z107" s="10"/>
      <c r="AA107" s="10"/>
      <c r="AB107" s="10"/>
      <c r="AC107" s="10"/>
      <c r="AD107" s="10"/>
      <c r="AE107" s="10"/>
      <c r="AF107" s="10"/>
      <c r="AG107" s="10"/>
      <c r="AH107" s="12"/>
      <c r="AI107" s="12"/>
      <c r="AJ107" s="12"/>
      <c r="AK107" s="12"/>
      <c r="AL107" s="12"/>
      <c r="AM107" s="12"/>
      <c r="AN107" s="12"/>
      <c r="AO107" s="12"/>
    </row>
    <row r="108" spans="1:41" s="402" customFormat="1" ht="45" customHeight="1">
      <c r="A108" s="178"/>
      <c r="B108" s="400">
        <f t="shared" si="14"/>
        <v>5</v>
      </c>
      <c r="C108" s="401" t="s">
        <v>156</v>
      </c>
      <c r="D108" s="401" t="s">
        <v>323</v>
      </c>
      <c r="E108" s="350" t="s">
        <v>309</v>
      </c>
      <c r="F108" s="350" t="s">
        <v>291</v>
      </c>
      <c r="G108" s="347" t="s">
        <v>310</v>
      </c>
      <c r="H108" s="351">
        <v>42293</v>
      </c>
      <c r="I108" s="350" t="s">
        <v>151</v>
      </c>
      <c r="J108" s="403" t="s">
        <v>426</v>
      </c>
      <c r="K108" s="351">
        <v>42314</v>
      </c>
      <c r="L108" s="350" t="s">
        <v>151</v>
      </c>
      <c r="M108" s="571" t="s">
        <v>417</v>
      </c>
      <c r="N108" s="572"/>
      <c r="O108" s="266"/>
      <c r="P108" s="266"/>
      <c r="Q108" s="266"/>
      <c r="R108" s="266"/>
      <c r="S108" s="266"/>
      <c r="T108" s="266"/>
      <c r="U108" s="266"/>
      <c r="V108" s="266"/>
      <c r="W108" s="266"/>
      <c r="X108" s="266"/>
      <c r="Y108" s="10"/>
      <c r="Z108" s="10"/>
      <c r="AA108" s="10"/>
      <c r="AB108" s="10"/>
      <c r="AC108" s="10"/>
      <c r="AD108" s="10"/>
      <c r="AE108" s="10"/>
      <c r="AF108" s="10"/>
      <c r="AG108" s="10"/>
      <c r="AH108" s="12"/>
      <c r="AI108" s="12"/>
      <c r="AJ108" s="12"/>
      <c r="AK108" s="12"/>
      <c r="AL108" s="12"/>
      <c r="AM108" s="12"/>
      <c r="AN108" s="12"/>
      <c r="AO108" s="12"/>
    </row>
    <row r="109" spans="1:41" ht="60" customHeight="1">
      <c r="B109" s="569" t="s">
        <v>428</v>
      </c>
      <c r="C109" s="569"/>
      <c r="D109" s="569"/>
      <c r="E109" s="570"/>
      <c r="F109" s="429"/>
      <c r="G109" s="429"/>
      <c r="H109" s="429"/>
      <c r="I109" s="429"/>
      <c r="J109" s="429"/>
      <c r="K109" s="429"/>
      <c r="L109" s="429"/>
      <c r="M109" s="429"/>
      <c r="N109" s="430"/>
      <c r="O109" s="326"/>
      <c r="P109" s="326"/>
      <c r="Q109" s="326"/>
      <c r="R109" s="326"/>
      <c r="S109" s="326"/>
      <c r="T109" s="326"/>
      <c r="U109" s="326"/>
      <c r="V109" s="326"/>
      <c r="W109" s="326"/>
      <c r="X109" s="326"/>
    </row>
    <row r="110" spans="1:41" s="402" customFormat="1" ht="45" customHeight="1">
      <c r="A110" s="178"/>
      <c r="B110" s="400">
        <v>1</v>
      </c>
      <c r="C110" s="401" t="s">
        <v>156</v>
      </c>
      <c r="D110" s="401" t="s">
        <v>319</v>
      </c>
      <c r="E110" s="350" t="s">
        <v>309</v>
      </c>
      <c r="F110" s="350" t="s">
        <v>291</v>
      </c>
      <c r="G110" s="347" t="s">
        <v>310</v>
      </c>
      <c r="H110" s="351">
        <v>42294</v>
      </c>
      <c r="I110" s="350" t="s">
        <v>291</v>
      </c>
      <c r="J110" s="347" t="s">
        <v>310</v>
      </c>
      <c r="K110" s="351">
        <v>42324</v>
      </c>
      <c r="L110" s="350" t="s">
        <v>151</v>
      </c>
      <c r="M110" s="571" t="s">
        <v>417</v>
      </c>
      <c r="N110" s="572"/>
      <c r="O110" s="266"/>
      <c r="P110" s="266"/>
      <c r="Q110" s="266"/>
      <c r="R110" s="266"/>
      <c r="S110" s="266"/>
      <c r="T110" s="266"/>
      <c r="U110" s="266"/>
      <c r="V110" s="266"/>
      <c r="W110" s="266"/>
      <c r="X110" s="266"/>
      <c r="Y110" s="10"/>
      <c r="Z110" s="10"/>
      <c r="AA110" s="10"/>
      <c r="AB110" s="10"/>
      <c r="AC110" s="10"/>
      <c r="AD110" s="10"/>
      <c r="AE110" s="10"/>
      <c r="AF110" s="10"/>
      <c r="AG110" s="10"/>
      <c r="AH110" s="12"/>
      <c r="AI110" s="12"/>
      <c r="AJ110" s="12"/>
      <c r="AK110" s="12"/>
      <c r="AL110" s="12"/>
      <c r="AM110" s="12"/>
      <c r="AN110" s="12"/>
      <c r="AO110" s="12"/>
    </row>
    <row r="111" spans="1:41" s="402" customFormat="1" ht="45" customHeight="1">
      <c r="A111" s="178"/>
      <c r="B111" s="400">
        <f>B110+1</f>
        <v>2</v>
      </c>
      <c r="C111" s="401" t="s">
        <v>156</v>
      </c>
      <c r="D111" s="401" t="s">
        <v>320</v>
      </c>
      <c r="E111" s="350" t="s">
        <v>309</v>
      </c>
      <c r="F111" s="350" t="s">
        <v>291</v>
      </c>
      <c r="G111" s="347" t="s">
        <v>310</v>
      </c>
      <c r="H111" s="351">
        <v>42294</v>
      </c>
      <c r="I111" s="350" t="s">
        <v>291</v>
      </c>
      <c r="J111" s="347" t="s">
        <v>310</v>
      </c>
      <c r="K111" s="351">
        <v>42324</v>
      </c>
      <c r="L111" s="350" t="s">
        <v>151</v>
      </c>
      <c r="M111" s="587" t="s">
        <v>460</v>
      </c>
      <c r="N111" s="588"/>
      <c r="O111" s="266"/>
      <c r="P111" s="266"/>
      <c r="Q111" s="266"/>
      <c r="R111" s="266"/>
      <c r="S111" s="266"/>
      <c r="T111" s="266"/>
      <c r="U111" s="266"/>
      <c r="V111" s="266"/>
      <c r="W111" s="266"/>
      <c r="X111" s="266"/>
      <c r="Y111" s="10"/>
      <c r="Z111" s="10"/>
      <c r="AA111" s="10"/>
      <c r="AB111" s="10"/>
      <c r="AC111" s="10"/>
      <c r="AD111" s="10"/>
      <c r="AE111" s="10"/>
      <c r="AF111" s="10"/>
      <c r="AG111" s="10"/>
      <c r="AH111" s="12"/>
      <c r="AI111" s="12"/>
      <c r="AJ111" s="12"/>
      <c r="AK111" s="12"/>
      <c r="AL111" s="12"/>
      <c r="AM111" s="12"/>
      <c r="AN111" s="12"/>
      <c r="AO111" s="12"/>
    </row>
    <row r="112" spans="1:41" s="402" customFormat="1" ht="45" customHeight="1">
      <c r="A112" s="178"/>
      <c r="B112" s="400">
        <f t="shared" ref="B112:B114" si="15">B111+1</f>
        <v>3</v>
      </c>
      <c r="C112" s="401" t="s">
        <v>156</v>
      </c>
      <c r="D112" s="401" t="s">
        <v>321</v>
      </c>
      <c r="E112" s="350" t="s">
        <v>309</v>
      </c>
      <c r="F112" s="350" t="s">
        <v>291</v>
      </c>
      <c r="G112" s="347" t="s">
        <v>310</v>
      </c>
      <c r="H112" s="351">
        <v>42294</v>
      </c>
      <c r="I112" s="350" t="s">
        <v>291</v>
      </c>
      <c r="J112" s="347" t="s">
        <v>310</v>
      </c>
      <c r="K112" s="351">
        <v>42324</v>
      </c>
      <c r="L112" s="350" t="s">
        <v>151</v>
      </c>
      <c r="M112" s="571" t="s">
        <v>417</v>
      </c>
      <c r="N112" s="572"/>
      <c r="O112" s="266"/>
      <c r="P112" s="266"/>
      <c r="Q112" s="266"/>
      <c r="R112" s="266"/>
      <c r="S112" s="266"/>
      <c r="T112" s="266"/>
      <c r="U112" s="266"/>
      <c r="V112" s="266"/>
      <c r="W112" s="266"/>
      <c r="X112" s="266"/>
      <c r="Y112" s="10"/>
      <c r="Z112" s="10"/>
      <c r="AA112" s="10"/>
      <c r="AB112" s="10"/>
      <c r="AC112" s="10"/>
      <c r="AD112" s="10"/>
      <c r="AE112" s="10"/>
      <c r="AF112" s="10"/>
      <c r="AG112" s="10"/>
      <c r="AH112" s="12"/>
      <c r="AI112" s="12"/>
      <c r="AJ112" s="12"/>
      <c r="AK112" s="12"/>
      <c r="AL112" s="12"/>
      <c r="AM112" s="12"/>
      <c r="AN112" s="12"/>
      <c r="AO112" s="12"/>
    </row>
    <row r="113" spans="1:41" s="402" customFormat="1" ht="45" customHeight="1">
      <c r="A113" s="178"/>
      <c r="B113" s="400">
        <f t="shared" si="15"/>
        <v>4</v>
      </c>
      <c r="C113" s="401" t="s">
        <v>156</v>
      </c>
      <c r="D113" s="401" t="s">
        <v>322</v>
      </c>
      <c r="E113" s="350" t="s">
        <v>309</v>
      </c>
      <c r="F113" s="350" t="s">
        <v>291</v>
      </c>
      <c r="G113" s="347" t="s">
        <v>310</v>
      </c>
      <c r="H113" s="351">
        <v>42294</v>
      </c>
      <c r="I113" s="350" t="s">
        <v>291</v>
      </c>
      <c r="J113" s="347" t="s">
        <v>310</v>
      </c>
      <c r="K113" s="351">
        <v>42324</v>
      </c>
      <c r="L113" s="350" t="s">
        <v>151</v>
      </c>
      <c r="M113" s="571" t="s">
        <v>417</v>
      </c>
      <c r="N113" s="572"/>
      <c r="O113" s="266"/>
      <c r="P113" s="266"/>
      <c r="Q113" s="266"/>
      <c r="R113" s="266"/>
      <c r="S113" s="266"/>
      <c r="T113" s="266"/>
      <c r="U113" s="266"/>
      <c r="V113" s="266"/>
      <c r="W113" s="266"/>
      <c r="X113" s="266"/>
      <c r="Y113" s="10"/>
      <c r="Z113" s="10"/>
      <c r="AA113" s="10"/>
      <c r="AB113" s="10"/>
      <c r="AC113" s="10"/>
      <c r="AD113" s="10"/>
      <c r="AE113" s="10"/>
      <c r="AF113" s="10"/>
      <c r="AG113" s="10"/>
      <c r="AH113" s="12"/>
      <c r="AI113" s="12"/>
      <c r="AJ113" s="12"/>
      <c r="AK113" s="12"/>
      <c r="AL113" s="12"/>
      <c r="AM113" s="12"/>
      <c r="AN113" s="12"/>
      <c r="AO113" s="12"/>
    </row>
    <row r="114" spans="1:41" s="402" customFormat="1" ht="45" customHeight="1">
      <c r="A114" s="178"/>
      <c r="B114" s="400">
        <f t="shared" si="15"/>
        <v>5</v>
      </c>
      <c r="C114" s="401" t="s">
        <v>156</v>
      </c>
      <c r="D114" s="401" t="s">
        <v>323</v>
      </c>
      <c r="E114" s="350" t="s">
        <v>309</v>
      </c>
      <c r="F114" s="350" t="s">
        <v>291</v>
      </c>
      <c r="G114" s="347" t="s">
        <v>310</v>
      </c>
      <c r="H114" s="351">
        <v>42294</v>
      </c>
      <c r="I114" s="350" t="s">
        <v>291</v>
      </c>
      <c r="J114" s="347" t="s">
        <v>310</v>
      </c>
      <c r="K114" s="351">
        <v>42324</v>
      </c>
      <c r="L114" s="350" t="s">
        <v>151</v>
      </c>
      <c r="M114" s="571" t="s">
        <v>417</v>
      </c>
      <c r="N114" s="572"/>
      <c r="O114" s="266"/>
      <c r="P114" s="266"/>
      <c r="Q114" s="266"/>
      <c r="R114" s="266"/>
      <c r="S114" s="266"/>
      <c r="T114" s="266"/>
      <c r="U114" s="266"/>
      <c r="V114" s="266"/>
      <c r="W114" s="266"/>
      <c r="X114" s="266"/>
      <c r="Y114" s="10"/>
      <c r="Z114" s="10"/>
      <c r="AA114" s="10"/>
      <c r="AB114" s="10"/>
      <c r="AC114" s="10"/>
      <c r="AD114" s="10"/>
      <c r="AE114" s="10"/>
      <c r="AF114" s="10"/>
      <c r="AG114" s="10"/>
      <c r="AH114" s="12"/>
      <c r="AI114" s="12"/>
      <c r="AJ114" s="12"/>
      <c r="AK114" s="12"/>
      <c r="AL114" s="12"/>
      <c r="AM114" s="12"/>
      <c r="AN114" s="12"/>
      <c r="AO114" s="12"/>
    </row>
    <row r="115" spans="1:41" ht="60" customHeight="1">
      <c r="B115" s="569" t="s">
        <v>470</v>
      </c>
      <c r="C115" s="569"/>
      <c r="D115" s="569"/>
      <c r="E115" s="570"/>
      <c r="F115" s="429"/>
      <c r="G115" s="429"/>
      <c r="H115" s="429"/>
      <c r="I115" s="429"/>
      <c r="J115" s="429"/>
      <c r="K115" s="429"/>
      <c r="L115" s="429"/>
      <c r="M115" s="429"/>
      <c r="N115" s="430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</row>
    <row r="116" spans="1:41" s="402" customFormat="1" ht="45" customHeight="1">
      <c r="A116" s="178"/>
      <c r="B116" s="400">
        <v>1</v>
      </c>
      <c r="C116" s="401" t="s">
        <v>156</v>
      </c>
      <c r="D116" s="401" t="s">
        <v>319</v>
      </c>
      <c r="E116" s="350" t="s">
        <v>309</v>
      </c>
      <c r="F116" s="350" t="s">
        <v>291</v>
      </c>
      <c r="G116" s="347" t="s">
        <v>310</v>
      </c>
      <c r="H116" s="351">
        <v>42294</v>
      </c>
      <c r="I116" s="350" t="s">
        <v>291</v>
      </c>
      <c r="J116" s="347" t="s">
        <v>310</v>
      </c>
      <c r="K116" s="351">
        <v>42322</v>
      </c>
      <c r="L116" s="350" t="s">
        <v>151</v>
      </c>
      <c r="M116" s="571" t="s">
        <v>417</v>
      </c>
      <c r="N116" s="572"/>
      <c r="O116" s="266"/>
      <c r="P116" s="266"/>
      <c r="Q116" s="266"/>
      <c r="R116" s="266"/>
      <c r="S116" s="266"/>
      <c r="T116" s="266"/>
      <c r="U116" s="266"/>
      <c r="V116" s="266"/>
      <c r="W116" s="266"/>
      <c r="X116" s="266"/>
      <c r="Y116" s="10"/>
      <c r="Z116" s="10"/>
      <c r="AA116" s="10"/>
      <c r="AB116" s="10"/>
      <c r="AC116" s="10"/>
      <c r="AD116" s="10"/>
      <c r="AE116" s="10"/>
      <c r="AF116" s="10"/>
      <c r="AG116" s="10"/>
      <c r="AH116" s="12"/>
      <c r="AI116" s="12"/>
      <c r="AJ116" s="12"/>
      <c r="AK116" s="12"/>
      <c r="AL116" s="12"/>
      <c r="AM116" s="12"/>
      <c r="AN116" s="12"/>
      <c r="AO116" s="12"/>
    </row>
    <row r="117" spans="1:41" s="402" customFormat="1" ht="45" customHeight="1">
      <c r="A117" s="178"/>
      <c r="B117" s="400">
        <f>B116+1</f>
        <v>2</v>
      </c>
      <c r="C117" s="401" t="s">
        <v>156</v>
      </c>
      <c r="D117" s="401" t="s">
        <v>320</v>
      </c>
      <c r="E117" s="350" t="s">
        <v>309</v>
      </c>
      <c r="F117" s="350" t="s">
        <v>291</v>
      </c>
      <c r="G117" s="347" t="s">
        <v>310</v>
      </c>
      <c r="H117" s="351">
        <v>42294</v>
      </c>
      <c r="I117" s="350" t="s">
        <v>291</v>
      </c>
      <c r="J117" s="347" t="s">
        <v>310</v>
      </c>
      <c r="K117" s="351">
        <v>42322</v>
      </c>
      <c r="L117" s="350" t="s">
        <v>151</v>
      </c>
      <c r="M117" s="587" t="s">
        <v>460</v>
      </c>
      <c r="N117" s="588"/>
      <c r="O117" s="266"/>
      <c r="P117" s="266"/>
      <c r="Q117" s="266"/>
      <c r="R117" s="266"/>
      <c r="S117" s="266"/>
      <c r="T117" s="266"/>
      <c r="U117" s="266"/>
      <c r="V117" s="266"/>
      <c r="W117" s="266"/>
      <c r="X117" s="266"/>
      <c r="Y117" s="10"/>
      <c r="Z117" s="10"/>
      <c r="AA117" s="10"/>
      <c r="AB117" s="10"/>
      <c r="AC117" s="10"/>
      <c r="AD117" s="10"/>
      <c r="AE117" s="10"/>
      <c r="AF117" s="10"/>
      <c r="AG117" s="10"/>
      <c r="AH117" s="12"/>
      <c r="AI117" s="12"/>
      <c r="AJ117" s="12"/>
      <c r="AK117" s="12"/>
      <c r="AL117" s="12"/>
      <c r="AM117" s="12"/>
      <c r="AN117" s="12"/>
      <c r="AO117" s="12"/>
    </row>
    <row r="118" spans="1:41" s="402" customFormat="1" ht="45" customHeight="1">
      <c r="A118" s="178"/>
      <c r="B118" s="400">
        <f t="shared" ref="B118:B120" si="16">B117+1</f>
        <v>3</v>
      </c>
      <c r="C118" s="401" t="s">
        <v>156</v>
      </c>
      <c r="D118" s="401" t="s">
        <v>321</v>
      </c>
      <c r="E118" s="350" t="s">
        <v>309</v>
      </c>
      <c r="F118" s="350" t="s">
        <v>291</v>
      </c>
      <c r="G118" s="347" t="s">
        <v>310</v>
      </c>
      <c r="H118" s="351">
        <v>42294</v>
      </c>
      <c r="I118" s="350" t="s">
        <v>291</v>
      </c>
      <c r="J118" s="347" t="s">
        <v>310</v>
      </c>
      <c r="K118" s="351">
        <v>42322</v>
      </c>
      <c r="L118" s="350" t="s">
        <v>151</v>
      </c>
      <c r="M118" s="571" t="s">
        <v>417</v>
      </c>
      <c r="N118" s="572"/>
      <c r="O118" s="266"/>
      <c r="P118" s="266"/>
      <c r="Q118" s="266"/>
      <c r="R118" s="266"/>
      <c r="S118" s="266"/>
      <c r="T118" s="266"/>
      <c r="U118" s="266"/>
      <c r="V118" s="266"/>
      <c r="W118" s="266"/>
      <c r="X118" s="266"/>
      <c r="Y118" s="10"/>
      <c r="Z118" s="10"/>
      <c r="AA118" s="10"/>
      <c r="AB118" s="10"/>
      <c r="AC118" s="10"/>
      <c r="AD118" s="10"/>
      <c r="AE118" s="10"/>
      <c r="AF118" s="10"/>
      <c r="AG118" s="10"/>
      <c r="AH118" s="12"/>
      <c r="AI118" s="12"/>
      <c r="AJ118" s="12"/>
      <c r="AK118" s="12"/>
      <c r="AL118" s="12"/>
      <c r="AM118" s="12"/>
      <c r="AN118" s="12"/>
      <c r="AO118" s="12"/>
    </row>
    <row r="119" spans="1:41" s="402" customFormat="1" ht="45" customHeight="1">
      <c r="A119" s="178"/>
      <c r="B119" s="400">
        <f t="shared" si="16"/>
        <v>4</v>
      </c>
      <c r="C119" s="401" t="s">
        <v>156</v>
      </c>
      <c r="D119" s="401" t="s">
        <v>322</v>
      </c>
      <c r="E119" s="350" t="s">
        <v>309</v>
      </c>
      <c r="F119" s="350" t="s">
        <v>291</v>
      </c>
      <c r="G119" s="347" t="s">
        <v>310</v>
      </c>
      <c r="H119" s="351">
        <v>42294</v>
      </c>
      <c r="I119" s="350" t="s">
        <v>291</v>
      </c>
      <c r="J119" s="357" t="s">
        <v>347</v>
      </c>
      <c r="K119" s="351">
        <v>42322</v>
      </c>
      <c r="L119" s="350" t="s">
        <v>291</v>
      </c>
      <c r="M119" s="571" t="s">
        <v>347</v>
      </c>
      <c r="N119" s="572"/>
      <c r="O119" s="266"/>
      <c r="P119" s="266"/>
      <c r="Q119" s="266"/>
      <c r="R119" s="266"/>
      <c r="S119" s="266"/>
      <c r="T119" s="266"/>
      <c r="U119" s="266"/>
      <c r="V119" s="266"/>
      <c r="W119" s="266"/>
      <c r="X119" s="266"/>
      <c r="Y119" s="10"/>
      <c r="Z119" s="10"/>
      <c r="AA119" s="10"/>
      <c r="AB119" s="10"/>
      <c r="AC119" s="10"/>
      <c r="AD119" s="10"/>
      <c r="AE119" s="10"/>
      <c r="AF119" s="10"/>
      <c r="AG119" s="10"/>
      <c r="AH119" s="12"/>
      <c r="AI119" s="12"/>
      <c r="AJ119" s="12"/>
      <c r="AK119" s="12"/>
      <c r="AL119" s="12"/>
      <c r="AM119" s="12"/>
      <c r="AN119" s="12"/>
      <c r="AO119" s="12"/>
    </row>
    <row r="120" spans="1:41" s="402" customFormat="1" ht="45" customHeight="1">
      <c r="A120" s="178"/>
      <c r="B120" s="400">
        <f t="shared" si="16"/>
        <v>5</v>
      </c>
      <c r="C120" s="401" t="s">
        <v>156</v>
      </c>
      <c r="D120" s="401" t="s">
        <v>323</v>
      </c>
      <c r="E120" s="350" t="s">
        <v>309</v>
      </c>
      <c r="F120" s="350" t="s">
        <v>291</v>
      </c>
      <c r="G120" s="347" t="s">
        <v>310</v>
      </c>
      <c r="H120" s="351">
        <v>42294</v>
      </c>
      <c r="I120" s="350" t="s">
        <v>291</v>
      </c>
      <c r="J120" s="347" t="s">
        <v>310</v>
      </c>
      <c r="K120" s="351">
        <v>42322</v>
      </c>
      <c r="L120" s="350" t="s">
        <v>151</v>
      </c>
      <c r="M120" s="571" t="s">
        <v>417</v>
      </c>
      <c r="N120" s="572"/>
      <c r="O120" s="266"/>
      <c r="P120" s="266"/>
      <c r="Q120" s="266"/>
      <c r="R120" s="266"/>
      <c r="S120" s="266"/>
      <c r="T120" s="266"/>
      <c r="U120" s="266"/>
      <c r="V120" s="266"/>
      <c r="W120" s="266"/>
      <c r="X120" s="266"/>
      <c r="Y120" s="10"/>
      <c r="Z120" s="10"/>
      <c r="AA120" s="10"/>
      <c r="AB120" s="10"/>
      <c r="AC120" s="10"/>
      <c r="AD120" s="10"/>
      <c r="AE120" s="10"/>
      <c r="AF120" s="10"/>
      <c r="AG120" s="10"/>
      <c r="AH120" s="12"/>
      <c r="AI120" s="12"/>
      <c r="AJ120" s="12"/>
      <c r="AK120" s="12"/>
      <c r="AL120" s="12"/>
      <c r="AM120" s="12"/>
      <c r="AN120" s="12"/>
      <c r="AO120" s="12"/>
    </row>
    <row r="121" spans="1:41" ht="60" customHeight="1">
      <c r="B121" s="569" t="s">
        <v>469</v>
      </c>
      <c r="C121" s="569"/>
      <c r="D121" s="569"/>
      <c r="E121" s="570"/>
      <c r="F121" s="429"/>
      <c r="G121" s="429"/>
      <c r="H121" s="429"/>
      <c r="I121" s="429"/>
      <c r="J121" s="429"/>
      <c r="K121" s="429"/>
      <c r="L121" s="429"/>
      <c r="M121" s="429"/>
      <c r="N121" s="430"/>
      <c r="O121" s="326"/>
      <c r="P121" s="326"/>
      <c r="Q121" s="326"/>
      <c r="R121" s="326"/>
      <c r="S121" s="326"/>
      <c r="T121" s="326"/>
      <c r="U121" s="326"/>
      <c r="V121" s="326"/>
      <c r="W121" s="326"/>
      <c r="X121" s="326"/>
    </row>
    <row r="122" spans="1:41" s="402" customFormat="1" ht="45" customHeight="1">
      <c r="A122" s="178"/>
      <c r="B122" s="400">
        <v>1</v>
      </c>
      <c r="C122" s="401" t="s">
        <v>156</v>
      </c>
      <c r="D122" s="401" t="s">
        <v>319</v>
      </c>
      <c r="E122" s="350" t="s">
        <v>309</v>
      </c>
      <c r="F122" s="350" t="s">
        <v>291</v>
      </c>
      <c r="G122" s="347" t="s">
        <v>310</v>
      </c>
      <c r="H122" s="351">
        <v>42294</v>
      </c>
      <c r="I122" s="350" t="s">
        <v>291</v>
      </c>
      <c r="J122" s="347" t="s">
        <v>310</v>
      </c>
      <c r="K122" s="351">
        <v>42322</v>
      </c>
      <c r="L122" s="350" t="s">
        <v>151</v>
      </c>
      <c r="M122" s="571" t="s">
        <v>417</v>
      </c>
      <c r="N122" s="572"/>
      <c r="O122" s="266"/>
      <c r="P122" s="266"/>
      <c r="Q122" s="266"/>
      <c r="R122" s="266"/>
      <c r="S122" s="266"/>
      <c r="T122" s="266"/>
      <c r="U122" s="266"/>
      <c r="V122" s="266"/>
      <c r="W122" s="266"/>
      <c r="X122" s="266"/>
      <c r="Y122" s="10"/>
      <c r="Z122" s="10"/>
      <c r="AA122" s="10"/>
      <c r="AB122" s="10"/>
      <c r="AC122" s="10"/>
      <c r="AD122" s="10"/>
      <c r="AE122" s="10"/>
      <c r="AF122" s="10"/>
      <c r="AG122" s="10"/>
      <c r="AH122" s="12"/>
      <c r="AI122" s="12"/>
      <c r="AJ122" s="12"/>
      <c r="AK122" s="12"/>
      <c r="AL122" s="12"/>
      <c r="AM122" s="12"/>
      <c r="AN122" s="12"/>
      <c r="AO122" s="12"/>
    </row>
    <row r="123" spans="1:41" s="402" customFormat="1" ht="45" customHeight="1">
      <c r="A123" s="178"/>
      <c r="B123" s="400">
        <f>B122+1</f>
        <v>2</v>
      </c>
      <c r="C123" s="401" t="s">
        <v>156</v>
      </c>
      <c r="D123" s="401" t="s">
        <v>320</v>
      </c>
      <c r="E123" s="350" t="s">
        <v>309</v>
      </c>
      <c r="F123" s="350" t="s">
        <v>291</v>
      </c>
      <c r="G123" s="347" t="s">
        <v>310</v>
      </c>
      <c r="H123" s="351">
        <v>42294</v>
      </c>
      <c r="I123" s="350" t="s">
        <v>291</v>
      </c>
      <c r="J123" s="347" t="s">
        <v>310</v>
      </c>
      <c r="K123" s="351">
        <v>42322</v>
      </c>
      <c r="L123" s="350" t="s">
        <v>151</v>
      </c>
      <c r="M123" s="587" t="s">
        <v>460</v>
      </c>
      <c r="N123" s="588"/>
      <c r="O123" s="266"/>
      <c r="P123" s="266"/>
      <c r="Q123" s="266"/>
      <c r="R123" s="266"/>
      <c r="S123" s="266"/>
      <c r="T123" s="266"/>
      <c r="U123" s="266"/>
      <c r="V123" s="266"/>
      <c r="W123" s="266"/>
      <c r="X123" s="266"/>
      <c r="Y123" s="10"/>
      <c r="Z123" s="10"/>
      <c r="AA123" s="10"/>
      <c r="AB123" s="10"/>
      <c r="AC123" s="10"/>
      <c r="AD123" s="10"/>
      <c r="AE123" s="10"/>
      <c r="AF123" s="10"/>
      <c r="AG123" s="10"/>
      <c r="AH123" s="12"/>
      <c r="AI123" s="12"/>
      <c r="AJ123" s="12"/>
      <c r="AK123" s="12"/>
      <c r="AL123" s="12"/>
      <c r="AM123" s="12"/>
      <c r="AN123" s="12"/>
      <c r="AO123" s="12"/>
    </row>
    <row r="124" spans="1:41" s="402" customFormat="1" ht="45" customHeight="1">
      <c r="A124" s="178"/>
      <c r="B124" s="400">
        <f t="shared" ref="B124:B126" si="17">B123+1</f>
        <v>3</v>
      </c>
      <c r="C124" s="401" t="s">
        <v>156</v>
      </c>
      <c r="D124" s="401" t="s">
        <v>321</v>
      </c>
      <c r="E124" s="350" t="s">
        <v>309</v>
      </c>
      <c r="F124" s="350" t="s">
        <v>291</v>
      </c>
      <c r="G124" s="347" t="s">
        <v>310</v>
      </c>
      <c r="H124" s="351">
        <v>42294</v>
      </c>
      <c r="I124" s="350" t="s">
        <v>291</v>
      </c>
      <c r="J124" s="347" t="s">
        <v>310</v>
      </c>
      <c r="K124" s="351">
        <v>42322</v>
      </c>
      <c r="L124" s="350" t="s">
        <v>151</v>
      </c>
      <c r="M124" s="571" t="s">
        <v>417</v>
      </c>
      <c r="N124" s="572"/>
      <c r="O124" s="266"/>
      <c r="P124" s="266"/>
      <c r="Q124" s="266"/>
      <c r="R124" s="266"/>
      <c r="S124" s="266"/>
      <c r="T124" s="266"/>
      <c r="U124" s="266"/>
      <c r="V124" s="266"/>
      <c r="W124" s="266"/>
      <c r="X124" s="266"/>
      <c r="Y124" s="10"/>
      <c r="Z124" s="10"/>
      <c r="AA124" s="10"/>
      <c r="AB124" s="10"/>
      <c r="AC124" s="10"/>
      <c r="AD124" s="10"/>
      <c r="AE124" s="10"/>
      <c r="AF124" s="10"/>
      <c r="AG124" s="10"/>
      <c r="AH124" s="12"/>
      <c r="AI124" s="12"/>
      <c r="AJ124" s="12"/>
      <c r="AK124" s="12"/>
      <c r="AL124" s="12"/>
      <c r="AM124" s="12"/>
      <c r="AN124" s="12"/>
      <c r="AO124" s="12"/>
    </row>
    <row r="125" spans="1:41" s="402" customFormat="1" ht="45" customHeight="1">
      <c r="A125" s="178"/>
      <c r="B125" s="400">
        <f t="shared" si="17"/>
        <v>4</v>
      </c>
      <c r="C125" s="401" t="s">
        <v>156</v>
      </c>
      <c r="D125" s="401" t="s">
        <v>322</v>
      </c>
      <c r="E125" s="350" t="s">
        <v>309</v>
      </c>
      <c r="F125" s="350" t="s">
        <v>291</v>
      </c>
      <c r="G125" s="347" t="s">
        <v>310</v>
      </c>
      <c r="H125" s="351">
        <v>42294</v>
      </c>
      <c r="I125" s="350" t="s">
        <v>291</v>
      </c>
      <c r="J125" s="347" t="s">
        <v>310</v>
      </c>
      <c r="K125" s="351">
        <v>42322</v>
      </c>
      <c r="L125" s="350" t="s">
        <v>291</v>
      </c>
      <c r="M125" s="571" t="s">
        <v>347</v>
      </c>
      <c r="N125" s="572"/>
      <c r="O125" s="266"/>
      <c r="P125" s="266"/>
      <c r="Q125" s="266"/>
      <c r="R125" s="266"/>
      <c r="S125" s="266"/>
      <c r="T125" s="266"/>
      <c r="U125" s="266"/>
      <c r="V125" s="266"/>
      <c r="W125" s="266"/>
      <c r="X125" s="266"/>
      <c r="Y125" s="10"/>
      <c r="Z125" s="10"/>
      <c r="AA125" s="10"/>
      <c r="AB125" s="10"/>
      <c r="AC125" s="10"/>
      <c r="AD125" s="10"/>
      <c r="AE125" s="10"/>
      <c r="AF125" s="10"/>
      <c r="AG125" s="10"/>
      <c r="AH125" s="12"/>
      <c r="AI125" s="12"/>
      <c r="AJ125" s="12"/>
      <c r="AK125" s="12"/>
      <c r="AL125" s="12"/>
      <c r="AM125" s="12"/>
      <c r="AN125" s="12"/>
      <c r="AO125" s="12"/>
    </row>
    <row r="126" spans="1:41" s="402" customFormat="1" ht="45" customHeight="1">
      <c r="A126" s="178"/>
      <c r="B126" s="400">
        <f t="shared" si="17"/>
        <v>5</v>
      </c>
      <c r="C126" s="401" t="s">
        <v>156</v>
      </c>
      <c r="D126" s="401" t="s">
        <v>323</v>
      </c>
      <c r="E126" s="350" t="s">
        <v>309</v>
      </c>
      <c r="F126" s="350" t="s">
        <v>291</v>
      </c>
      <c r="G126" s="347" t="s">
        <v>310</v>
      </c>
      <c r="H126" s="351">
        <v>42294</v>
      </c>
      <c r="I126" s="350" t="s">
        <v>291</v>
      </c>
      <c r="J126" s="347" t="s">
        <v>310</v>
      </c>
      <c r="K126" s="351">
        <v>42322</v>
      </c>
      <c r="L126" s="350" t="s">
        <v>151</v>
      </c>
      <c r="M126" s="571" t="s">
        <v>417</v>
      </c>
      <c r="N126" s="572"/>
      <c r="O126" s="266"/>
      <c r="P126" s="266"/>
      <c r="Q126" s="266"/>
      <c r="R126" s="266"/>
      <c r="S126" s="266"/>
      <c r="T126" s="266"/>
      <c r="U126" s="266"/>
      <c r="V126" s="266"/>
      <c r="W126" s="266"/>
      <c r="X126" s="266"/>
      <c r="Y126" s="10"/>
      <c r="Z126" s="10"/>
      <c r="AA126" s="10"/>
      <c r="AB126" s="10"/>
      <c r="AC126" s="10"/>
      <c r="AD126" s="10"/>
      <c r="AE126" s="10"/>
      <c r="AF126" s="10"/>
      <c r="AG126" s="10"/>
      <c r="AH126" s="12"/>
      <c r="AI126" s="12"/>
      <c r="AJ126" s="12"/>
      <c r="AK126" s="12"/>
      <c r="AL126" s="12"/>
      <c r="AM126" s="12"/>
      <c r="AN126" s="12"/>
      <c r="AO126" s="12"/>
    </row>
    <row r="127" spans="1:41" ht="60" customHeight="1">
      <c r="B127" s="569" t="s">
        <v>432</v>
      </c>
      <c r="C127" s="569"/>
      <c r="D127" s="569"/>
      <c r="E127" s="570"/>
      <c r="F127" s="429"/>
      <c r="G127" s="429"/>
      <c r="H127" s="429"/>
      <c r="I127" s="429"/>
      <c r="J127" s="429"/>
      <c r="K127" s="429"/>
      <c r="L127" s="429"/>
      <c r="M127" s="429"/>
      <c r="N127" s="430"/>
      <c r="O127" s="326"/>
      <c r="P127" s="326"/>
      <c r="Q127" s="326"/>
      <c r="R127" s="326"/>
      <c r="S127" s="326"/>
      <c r="T127" s="326"/>
      <c r="U127" s="326"/>
      <c r="V127" s="326"/>
      <c r="W127" s="326"/>
      <c r="X127" s="326"/>
    </row>
    <row r="128" spans="1:41" s="402" customFormat="1" ht="45" customHeight="1">
      <c r="A128" s="178"/>
      <c r="B128" s="400">
        <v>1</v>
      </c>
      <c r="C128" s="401" t="s">
        <v>156</v>
      </c>
      <c r="D128" s="401" t="s">
        <v>319</v>
      </c>
      <c r="E128" s="350" t="s">
        <v>309</v>
      </c>
      <c r="F128" s="350" t="s">
        <v>291</v>
      </c>
      <c r="G128" s="347" t="s">
        <v>310</v>
      </c>
      <c r="H128" s="351">
        <v>42294</v>
      </c>
      <c r="I128" s="350" t="s">
        <v>291</v>
      </c>
      <c r="J128" s="347" t="s">
        <v>310</v>
      </c>
      <c r="K128" s="351">
        <v>42324</v>
      </c>
      <c r="L128" s="350" t="s">
        <v>151</v>
      </c>
      <c r="M128" s="571" t="s">
        <v>417</v>
      </c>
      <c r="N128" s="572"/>
      <c r="O128" s="266"/>
      <c r="P128" s="266"/>
      <c r="Q128" s="266"/>
      <c r="R128" s="266"/>
      <c r="S128" s="266"/>
      <c r="T128" s="266"/>
      <c r="U128" s="266"/>
      <c r="V128" s="266"/>
      <c r="W128" s="266"/>
      <c r="X128" s="266"/>
      <c r="Y128" s="10"/>
      <c r="Z128" s="10"/>
      <c r="AA128" s="10"/>
      <c r="AB128" s="10"/>
      <c r="AC128" s="10"/>
      <c r="AD128" s="10"/>
      <c r="AE128" s="10"/>
      <c r="AF128" s="10"/>
      <c r="AG128" s="10"/>
      <c r="AH128" s="12"/>
      <c r="AI128" s="12"/>
      <c r="AJ128" s="12"/>
      <c r="AK128" s="12"/>
      <c r="AL128" s="12"/>
      <c r="AM128" s="12"/>
      <c r="AN128" s="12"/>
      <c r="AO128" s="12"/>
    </row>
    <row r="129" spans="1:41" s="402" customFormat="1" ht="45" customHeight="1">
      <c r="A129" s="178"/>
      <c r="B129" s="400">
        <f>B128+1</f>
        <v>2</v>
      </c>
      <c r="C129" s="401" t="s">
        <v>156</v>
      </c>
      <c r="D129" s="401" t="s">
        <v>320</v>
      </c>
      <c r="E129" s="350" t="s">
        <v>309</v>
      </c>
      <c r="F129" s="350" t="s">
        <v>291</v>
      </c>
      <c r="G129" s="347" t="s">
        <v>310</v>
      </c>
      <c r="H129" s="351">
        <v>42294</v>
      </c>
      <c r="I129" s="350" t="s">
        <v>291</v>
      </c>
      <c r="J129" s="347" t="s">
        <v>310</v>
      </c>
      <c r="K129" s="351">
        <v>42324</v>
      </c>
      <c r="L129" s="350" t="s">
        <v>151</v>
      </c>
      <c r="M129" s="587" t="s">
        <v>460</v>
      </c>
      <c r="N129" s="588"/>
      <c r="O129" s="266"/>
      <c r="P129" s="266"/>
      <c r="Q129" s="266"/>
      <c r="R129" s="266"/>
      <c r="S129" s="266"/>
      <c r="T129" s="266"/>
      <c r="U129" s="266"/>
      <c r="V129" s="266"/>
      <c r="W129" s="266"/>
      <c r="X129" s="266"/>
      <c r="Y129" s="10"/>
      <c r="Z129" s="10"/>
      <c r="AA129" s="10"/>
      <c r="AB129" s="10"/>
      <c r="AC129" s="10"/>
      <c r="AD129" s="10"/>
      <c r="AE129" s="10"/>
      <c r="AF129" s="10"/>
      <c r="AG129" s="10"/>
      <c r="AH129" s="12"/>
      <c r="AI129" s="12"/>
      <c r="AJ129" s="12"/>
      <c r="AK129" s="12"/>
      <c r="AL129" s="12"/>
      <c r="AM129" s="12"/>
      <c r="AN129" s="12"/>
      <c r="AO129" s="12"/>
    </row>
    <row r="130" spans="1:41" s="402" customFormat="1" ht="45" customHeight="1">
      <c r="A130" s="178"/>
      <c r="B130" s="400">
        <f t="shared" ref="B130:B132" si="18">B129+1</f>
        <v>3</v>
      </c>
      <c r="C130" s="401" t="s">
        <v>156</v>
      </c>
      <c r="D130" s="401" t="s">
        <v>321</v>
      </c>
      <c r="E130" s="350" t="s">
        <v>309</v>
      </c>
      <c r="F130" s="350" t="s">
        <v>291</v>
      </c>
      <c r="G130" s="347" t="s">
        <v>310</v>
      </c>
      <c r="H130" s="351">
        <v>42294</v>
      </c>
      <c r="I130" s="350" t="s">
        <v>291</v>
      </c>
      <c r="J130" s="347" t="s">
        <v>310</v>
      </c>
      <c r="K130" s="351">
        <v>42324</v>
      </c>
      <c r="L130" s="350" t="s">
        <v>151</v>
      </c>
      <c r="M130" s="571" t="s">
        <v>417</v>
      </c>
      <c r="N130" s="572"/>
      <c r="O130" s="266"/>
      <c r="P130" s="266"/>
      <c r="Q130" s="266"/>
      <c r="R130" s="266"/>
      <c r="S130" s="266"/>
      <c r="T130" s="266"/>
      <c r="U130" s="266"/>
      <c r="V130" s="266"/>
      <c r="W130" s="266"/>
      <c r="X130" s="266"/>
      <c r="Y130" s="10"/>
      <c r="Z130" s="10"/>
      <c r="AA130" s="10"/>
      <c r="AB130" s="10"/>
      <c r="AC130" s="10"/>
      <c r="AD130" s="10"/>
      <c r="AE130" s="10"/>
      <c r="AF130" s="10"/>
      <c r="AG130" s="10"/>
      <c r="AH130" s="12"/>
      <c r="AI130" s="12"/>
      <c r="AJ130" s="12"/>
      <c r="AK130" s="12"/>
      <c r="AL130" s="12"/>
      <c r="AM130" s="12"/>
      <c r="AN130" s="12"/>
      <c r="AO130" s="12"/>
    </row>
    <row r="131" spans="1:41" s="402" customFormat="1" ht="45" customHeight="1">
      <c r="A131" s="178"/>
      <c r="B131" s="400">
        <f t="shared" si="18"/>
        <v>4</v>
      </c>
      <c r="C131" s="401" t="s">
        <v>156</v>
      </c>
      <c r="D131" s="401" t="s">
        <v>322</v>
      </c>
      <c r="E131" s="350" t="s">
        <v>309</v>
      </c>
      <c r="F131" s="350" t="s">
        <v>291</v>
      </c>
      <c r="G131" s="347" t="s">
        <v>310</v>
      </c>
      <c r="H131" s="351">
        <v>42294</v>
      </c>
      <c r="I131" s="350" t="s">
        <v>291</v>
      </c>
      <c r="J131" s="347" t="s">
        <v>310</v>
      </c>
      <c r="K131" s="351">
        <v>42324</v>
      </c>
      <c r="L131" s="350" t="s">
        <v>151</v>
      </c>
      <c r="M131" s="571" t="s">
        <v>417</v>
      </c>
      <c r="N131" s="572"/>
      <c r="O131" s="266"/>
      <c r="P131" s="266"/>
      <c r="Q131" s="266"/>
      <c r="R131" s="266"/>
      <c r="S131" s="266"/>
      <c r="T131" s="266"/>
      <c r="U131" s="266"/>
      <c r="V131" s="266"/>
      <c r="W131" s="266"/>
      <c r="X131" s="266"/>
      <c r="Y131" s="10"/>
      <c r="Z131" s="10"/>
      <c r="AA131" s="10"/>
      <c r="AB131" s="10"/>
      <c r="AC131" s="10"/>
      <c r="AD131" s="10"/>
      <c r="AE131" s="10"/>
      <c r="AF131" s="10"/>
      <c r="AG131" s="10"/>
      <c r="AH131" s="12"/>
      <c r="AI131" s="12"/>
      <c r="AJ131" s="12"/>
      <c r="AK131" s="12"/>
      <c r="AL131" s="12"/>
      <c r="AM131" s="12"/>
      <c r="AN131" s="12"/>
      <c r="AO131" s="12"/>
    </row>
    <row r="132" spans="1:41" s="402" customFormat="1" ht="45" customHeight="1">
      <c r="A132" s="178"/>
      <c r="B132" s="400">
        <f t="shared" si="18"/>
        <v>5</v>
      </c>
      <c r="C132" s="401" t="s">
        <v>156</v>
      </c>
      <c r="D132" s="401" t="s">
        <v>323</v>
      </c>
      <c r="E132" s="350" t="s">
        <v>309</v>
      </c>
      <c r="F132" s="350" t="s">
        <v>291</v>
      </c>
      <c r="G132" s="347" t="s">
        <v>310</v>
      </c>
      <c r="H132" s="351">
        <v>42294</v>
      </c>
      <c r="I132" s="350" t="s">
        <v>291</v>
      </c>
      <c r="J132" s="347" t="s">
        <v>310</v>
      </c>
      <c r="K132" s="351">
        <v>42324</v>
      </c>
      <c r="L132" s="350" t="s">
        <v>151</v>
      </c>
      <c r="M132" s="571" t="s">
        <v>417</v>
      </c>
      <c r="N132" s="572"/>
      <c r="O132" s="266"/>
      <c r="P132" s="266"/>
      <c r="Q132" s="266"/>
      <c r="R132" s="266"/>
      <c r="S132" s="266"/>
      <c r="T132" s="266"/>
      <c r="U132" s="266"/>
      <c r="V132" s="266"/>
      <c r="W132" s="266"/>
      <c r="X132" s="266"/>
      <c r="Y132" s="10"/>
      <c r="Z132" s="10"/>
      <c r="AA132" s="10"/>
      <c r="AB132" s="10"/>
      <c r="AC132" s="10"/>
      <c r="AD132" s="10"/>
      <c r="AE132" s="10"/>
      <c r="AF132" s="10"/>
      <c r="AG132" s="10"/>
      <c r="AH132" s="12"/>
      <c r="AI132" s="12"/>
      <c r="AJ132" s="12"/>
      <c r="AK132" s="12"/>
      <c r="AL132" s="12"/>
      <c r="AM132" s="12"/>
      <c r="AN132" s="12"/>
      <c r="AO132" s="12"/>
    </row>
    <row r="133" spans="1:41" ht="20.100000000000001" customHeight="1">
      <c r="B133" s="573" t="s">
        <v>297</v>
      </c>
      <c r="C133" s="574"/>
      <c r="D133" s="574"/>
      <c r="E133" s="574"/>
      <c r="F133" s="441"/>
      <c r="G133" s="359"/>
      <c r="H133" s="359"/>
      <c r="I133" s="359"/>
      <c r="J133" s="359"/>
      <c r="K133" s="359"/>
      <c r="L133" s="359"/>
      <c r="M133" s="359"/>
      <c r="N133" s="440"/>
      <c r="O133" s="326"/>
      <c r="P133" s="326"/>
      <c r="Q133" s="326"/>
      <c r="R133" s="326"/>
      <c r="S133" s="326"/>
      <c r="T133" s="326"/>
      <c r="U133" s="326"/>
      <c r="V133" s="326"/>
      <c r="W133" s="326"/>
      <c r="X133" s="326"/>
    </row>
    <row r="134" spans="1:41" ht="60" customHeight="1">
      <c r="B134" s="569" t="s">
        <v>434</v>
      </c>
      <c r="C134" s="569"/>
      <c r="D134" s="569"/>
      <c r="E134" s="570"/>
      <c r="F134" s="437"/>
      <c r="G134" s="437"/>
      <c r="H134" s="437"/>
      <c r="I134" s="437"/>
      <c r="J134" s="437"/>
      <c r="K134" s="437"/>
      <c r="L134" s="437"/>
      <c r="M134" s="437"/>
      <c r="N134" s="438"/>
      <c r="O134" s="326"/>
      <c r="P134" s="326"/>
      <c r="Q134" s="326"/>
      <c r="R134" s="326"/>
      <c r="S134" s="326"/>
      <c r="T134" s="326"/>
      <c r="U134" s="326"/>
      <c r="V134" s="326"/>
      <c r="W134" s="326"/>
      <c r="X134" s="326"/>
    </row>
    <row r="135" spans="1:41" s="402" customFormat="1" ht="45" customHeight="1">
      <c r="A135" s="178"/>
      <c r="B135" s="400">
        <v>1</v>
      </c>
      <c r="C135" s="401" t="s">
        <v>156</v>
      </c>
      <c r="D135" s="401" t="s">
        <v>319</v>
      </c>
      <c r="E135" s="350" t="s">
        <v>309</v>
      </c>
      <c r="F135" s="350" t="s">
        <v>291</v>
      </c>
      <c r="G135" s="347" t="s">
        <v>310</v>
      </c>
      <c r="H135" s="351">
        <v>42296</v>
      </c>
      <c r="I135" s="350" t="s">
        <v>151</v>
      </c>
      <c r="J135" s="357" t="s">
        <v>417</v>
      </c>
      <c r="K135" s="351">
        <v>42315</v>
      </c>
      <c r="L135" s="350" t="s">
        <v>151</v>
      </c>
      <c r="M135" s="571" t="s">
        <v>417</v>
      </c>
      <c r="N135" s="572"/>
      <c r="O135" s="266"/>
      <c r="P135" s="266"/>
      <c r="Q135" s="266"/>
      <c r="R135" s="266"/>
      <c r="S135" s="266"/>
      <c r="T135" s="266"/>
      <c r="U135" s="266"/>
      <c r="V135" s="266"/>
      <c r="W135" s="266"/>
      <c r="X135" s="266"/>
      <c r="Y135" s="10"/>
      <c r="Z135" s="10"/>
      <c r="AA135" s="10"/>
      <c r="AB135" s="10"/>
      <c r="AC135" s="10"/>
      <c r="AD135" s="10"/>
      <c r="AE135" s="10"/>
      <c r="AF135" s="10"/>
      <c r="AG135" s="10"/>
      <c r="AH135" s="12"/>
      <c r="AI135" s="12"/>
      <c r="AJ135" s="12"/>
      <c r="AK135" s="12"/>
      <c r="AL135" s="12"/>
      <c r="AM135" s="12"/>
      <c r="AN135" s="12"/>
      <c r="AO135" s="12"/>
    </row>
    <row r="136" spans="1:41" s="402" customFormat="1" ht="45" customHeight="1">
      <c r="A136" s="178"/>
      <c r="B136" s="400">
        <f>B135+1</f>
        <v>2</v>
      </c>
      <c r="C136" s="401" t="s">
        <v>156</v>
      </c>
      <c r="D136" s="401" t="s">
        <v>320</v>
      </c>
      <c r="E136" s="350" t="s">
        <v>309</v>
      </c>
      <c r="F136" s="350" t="s">
        <v>291</v>
      </c>
      <c r="G136" s="347" t="s">
        <v>310</v>
      </c>
      <c r="H136" s="351">
        <v>42296</v>
      </c>
      <c r="I136" s="350" t="s">
        <v>151</v>
      </c>
      <c r="J136" s="357" t="s">
        <v>417</v>
      </c>
      <c r="K136" s="351">
        <v>42315</v>
      </c>
      <c r="L136" s="350" t="s">
        <v>151</v>
      </c>
      <c r="M136" s="571" t="s">
        <v>417</v>
      </c>
      <c r="N136" s="572"/>
      <c r="O136" s="266"/>
      <c r="P136" s="266"/>
      <c r="Q136" s="266"/>
      <c r="R136" s="266"/>
      <c r="S136" s="266"/>
      <c r="T136" s="266"/>
      <c r="U136" s="266"/>
      <c r="V136" s="266"/>
      <c r="W136" s="266"/>
      <c r="X136" s="266"/>
      <c r="Y136" s="10"/>
      <c r="Z136" s="10"/>
      <c r="AA136" s="10"/>
      <c r="AB136" s="10"/>
      <c r="AC136" s="10"/>
      <c r="AD136" s="10"/>
      <c r="AE136" s="10"/>
      <c r="AF136" s="10"/>
      <c r="AG136" s="10"/>
      <c r="AH136" s="12"/>
      <c r="AI136" s="12"/>
      <c r="AJ136" s="12"/>
      <c r="AK136" s="12"/>
      <c r="AL136" s="12"/>
      <c r="AM136" s="12"/>
      <c r="AN136" s="12"/>
      <c r="AO136" s="12"/>
    </row>
    <row r="137" spans="1:41" s="402" customFormat="1" ht="45" customHeight="1">
      <c r="A137" s="178"/>
      <c r="B137" s="400">
        <f t="shared" ref="B137:B139" si="19">B136+1</f>
        <v>3</v>
      </c>
      <c r="C137" s="401" t="s">
        <v>156</v>
      </c>
      <c r="D137" s="401" t="s">
        <v>321</v>
      </c>
      <c r="E137" s="350" t="s">
        <v>309</v>
      </c>
      <c r="F137" s="350" t="s">
        <v>291</v>
      </c>
      <c r="G137" s="347" t="s">
        <v>310</v>
      </c>
      <c r="H137" s="351">
        <v>42296</v>
      </c>
      <c r="I137" s="350" t="s">
        <v>151</v>
      </c>
      <c r="J137" s="357" t="s">
        <v>417</v>
      </c>
      <c r="K137" s="351">
        <v>42315</v>
      </c>
      <c r="L137" s="350" t="s">
        <v>151</v>
      </c>
      <c r="M137" s="571" t="s">
        <v>417</v>
      </c>
      <c r="N137" s="572"/>
      <c r="O137" s="266"/>
      <c r="P137" s="266"/>
      <c r="Q137" s="266"/>
      <c r="R137" s="266"/>
      <c r="S137" s="266"/>
      <c r="T137" s="266"/>
      <c r="U137" s="266"/>
      <c r="V137" s="266"/>
      <c r="W137" s="266"/>
      <c r="X137" s="266"/>
      <c r="Y137" s="10"/>
      <c r="Z137" s="10"/>
      <c r="AA137" s="10"/>
      <c r="AB137" s="10"/>
      <c r="AC137" s="10"/>
      <c r="AD137" s="10"/>
      <c r="AE137" s="10"/>
      <c r="AF137" s="10"/>
      <c r="AG137" s="10"/>
      <c r="AH137" s="12"/>
      <c r="AI137" s="12"/>
      <c r="AJ137" s="12"/>
      <c r="AK137" s="12"/>
      <c r="AL137" s="12"/>
      <c r="AM137" s="12"/>
      <c r="AN137" s="12"/>
      <c r="AO137" s="12"/>
    </row>
    <row r="138" spans="1:41" s="402" customFormat="1" ht="45" customHeight="1">
      <c r="A138" s="178"/>
      <c r="B138" s="400">
        <f t="shared" si="19"/>
        <v>4</v>
      </c>
      <c r="C138" s="401" t="s">
        <v>156</v>
      </c>
      <c r="D138" s="401" t="s">
        <v>322</v>
      </c>
      <c r="E138" s="350" t="s">
        <v>309</v>
      </c>
      <c r="F138" s="350" t="s">
        <v>291</v>
      </c>
      <c r="G138" s="347" t="s">
        <v>310</v>
      </c>
      <c r="H138" s="351">
        <v>42296</v>
      </c>
      <c r="I138" s="350" t="s">
        <v>151</v>
      </c>
      <c r="J138" s="357" t="s">
        <v>417</v>
      </c>
      <c r="K138" s="351">
        <v>42315</v>
      </c>
      <c r="L138" s="350" t="s">
        <v>151</v>
      </c>
      <c r="M138" s="571" t="s">
        <v>417</v>
      </c>
      <c r="N138" s="572"/>
      <c r="O138" s="266"/>
      <c r="P138" s="266"/>
      <c r="Q138" s="266"/>
      <c r="R138" s="266"/>
      <c r="S138" s="266"/>
      <c r="T138" s="266"/>
      <c r="U138" s="266"/>
      <c r="V138" s="266"/>
      <c r="W138" s="266"/>
      <c r="X138" s="266"/>
      <c r="Y138" s="10"/>
      <c r="Z138" s="10"/>
      <c r="AA138" s="10"/>
      <c r="AB138" s="10"/>
      <c r="AC138" s="10"/>
      <c r="AD138" s="10"/>
      <c r="AE138" s="10"/>
      <c r="AF138" s="10"/>
      <c r="AG138" s="10"/>
      <c r="AH138" s="12"/>
      <c r="AI138" s="12"/>
      <c r="AJ138" s="12"/>
      <c r="AK138" s="12"/>
      <c r="AL138" s="12"/>
      <c r="AM138" s="12"/>
      <c r="AN138" s="12"/>
      <c r="AO138" s="12"/>
    </row>
    <row r="139" spans="1:41" s="402" customFormat="1" ht="45" customHeight="1">
      <c r="A139" s="178"/>
      <c r="B139" s="400">
        <f t="shared" si="19"/>
        <v>5</v>
      </c>
      <c r="C139" s="401" t="s">
        <v>156</v>
      </c>
      <c r="D139" s="401" t="s">
        <v>323</v>
      </c>
      <c r="E139" s="350" t="s">
        <v>309</v>
      </c>
      <c r="F139" s="350" t="s">
        <v>291</v>
      </c>
      <c r="G139" s="347" t="s">
        <v>310</v>
      </c>
      <c r="H139" s="351">
        <v>42296</v>
      </c>
      <c r="I139" s="350" t="s">
        <v>151</v>
      </c>
      <c r="J139" s="357" t="s">
        <v>417</v>
      </c>
      <c r="K139" s="351">
        <v>42315</v>
      </c>
      <c r="L139" s="350" t="s">
        <v>151</v>
      </c>
      <c r="M139" s="571" t="s">
        <v>417</v>
      </c>
      <c r="N139" s="572"/>
      <c r="O139" s="266"/>
      <c r="P139" s="266"/>
      <c r="Q139" s="266"/>
      <c r="R139" s="266"/>
      <c r="S139" s="266"/>
      <c r="T139" s="266"/>
      <c r="U139" s="266"/>
      <c r="V139" s="266"/>
      <c r="W139" s="266"/>
      <c r="X139" s="266"/>
      <c r="Y139" s="10"/>
      <c r="Z139" s="10"/>
      <c r="AA139" s="10"/>
      <c r="AB139" s="10"/>
      <c r="AC139" s="10"/>
      <c r="AD139" s="10"/>
      <c r="AE139" s="10"/>
      <c r="AF139" s="10"/>
      <c r="AG139" s="10"/>
      <c r="AH139" s="12"/>
      <c r="AI139" s="12"/>
      <c r="AJ139" s="12"/>
      <c r="AK139" s="12"/>
      <c r="AL139" s="12"/>
      <c r="AM139" s="12"/>
      <c r="AN139" s="12"/>
      <c r="AO139" s="12"/>
    </row>
    <row r="140" spans="1:41" ht="60" customHeight="1">
      <c r="B140" s="569" t="s">
        <v>298</v>
      </c>
      <c r="C140" s="569"/>
      <c r="D140" s="569"/>
      <c r="E140" s="570"/>
      <c r="F140" s="429"/>
      <c r="G140" s="429"/>
      <c r="H140" s="429"/>
      <c r="I140" s="429"/>
      <c r="J140" s="429"/>
      <c r="K140" s="429"/>
      <c r="L140" s="429"/>
      <c r="M140" s="429"/>
      <c r="N140" s="430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</row>
    <row r="141" spans="1:41" s="402" customFormat="1" ht="45" customHeight="1">
      <c r="A141" s="178"/>
      <c r="B141" s="400">
        <v>1</v>
      </c>
      <c r="C141" s="401" t="s">
        <v>156</v>
      </c>
      <c r="D141" s="401" t="s">
        <v>319</v>
      </c>
      <c r="E141" s="350" t="s">
        <v>309</v>
      </c>
      <c r="F141" s="350" t="s">
        <v>291</v>
      </c>
      <c r="G141" s="347" t="s">
        <v>310</v>
      </c>
      <c r="H141" s="351">
        <v>42296</v>
      </c>
      <c r="I141" s="350" t="s">
        <v>151</v>
      </c>
      <c r="J141" s="357" t="s">
        <v>417</v>
      </c>
      <c r="K141" s="351">
        <v>42315</v>
      </c>
      <c r="L141" s="350" t="s">
        <v>151</v>
      </c>
      <c r="M141" s="571" t="s">
        <v>417</v>
      </c>
      <c r="N141" s="572"/>
      <c r="O141" s="266"/>
      <c r="P141" s="266"/>
      <c r="Q141" s="266"/>
      <c r="R141" s="266"/>
      <c r="S141" s="266"/>
      <c r="T141" s="266"/>
      <c r="U141" s="266"/>
      <c r="V141" s="266"/>
      <c r="W141" s="266"/>
      <c r="X141" s="266"/>
      <c r="Y141" s="10"/>
      <c r="Z141" s="10"/>
      <c r="AA141" s="10"/>
      <c r="AB141" s="10"/>
      <c r="AC141" s="10"/>
      <c r="AD141" s="10"/>
      <c r="AE141" s="10"/>
      <c r="AF141" s="10"/>
      <c r="AG141" s="10"/>
      <c r="AH141" s="12"/>
      <c r="AI141" s="12"/>
      <c r="AJ141" s="12"/>
      <c r="AK141" s="12"/>
      <c r="AL141" s="12"/>
      <c r="AM141" s="12"/>
      <c r="AN141" s="12"/>
      <c r="AO141" s="12"/>
    </row>
    <row r="142" spans="1:41" s="402" customFormat="1" ht="45" customHeight="1">
      <c r="A142" s="178"/>
      <c r="B142" s="400">
        <f>B141+1</f>
        <v>2</v>
      </c>
      <c r="C142" s="401" t="s">
        <v>156</v>
      </c>
      <c r="D142" s="401" t="s">
        <v>320</v>
      </c>
      <c r="E142" s="350" t="s">
        <v>309</v>
      </c>
      <c r="F142" s="350" t="s">
        <v>291</v>
      </c>
      <c r="G142" s="347" t="s">
        <v>310</v>
      </c>
      <c r="H142" s="351">
        <v>42296</v>
      </c>
      <c r="I142" s="350" t="s">
        <v>151</v>
      </c>
      <c r="J142" s="357" t="s">
        <v>417</v>
      </c>
      <c r="K142" s="351">
        <v>42315</v>
      </c>
      <c r="L142" s="350" t="s">
        <v>151</v>
      </c>
      <c r="M142" s="571" t="s">
        <v>417</v>
      </c>
      <c r="N142" s="572"/>
      <c r="O142" s="266"/>
      <c r="P142" s="266"/>
      <c r="Q142" s="266"/>
      <c r="R142" s="266"/>
      <c r="S142" s="266"/>
      <c r="T142" s="266"/>
      <c r="U142" s="266"/>
      <c r="V142" s="266"/>
      <c r="W142" s="266"/>
      <c r="X142" s="266"/>
      <c r="Y142" s="10"/>
      <c r="Z142" s="10"/>
      <c r="AA142" s="10"/>
      <c r="AB142" s="10"/>
      <c r="AC142" s="10"/>
      <c r="AD142" s="10"/>
      <c r="AE142" s="10"/>
      <c r="AF142" s="10"/>
      <c r="AG142" s="10"/>
      <c r="AH142" s="12"/>
      <c r="AI142" s="12"/>
      <c r="AJ142" s="12"/>
      <c r="AK142" s="12"/>
      <c r="AL142" s="12"/>
      <c r="AM142" s="12"/>
      <c r="AN142" s="12"/>
      <c r="AO142" s="12"/>
    </row>
    <row r="143" spans="1:41" s="402" customFormat="1" ht="45" customHeight="1">
      <c r="A143" s="178"/>
      <c r="B143" s="400">
        <f t="shared" ref="B143:B145" si="20">B142+1</f>
        <v>3</v>
      </c>
      <c r="C143" s="401" t="s">
        <v>156</v>
      </c>
      <c r="D143" s="401" t="s">
        <v>321</v>
      </c>
      <c r="E143" s="350" t="s">
        <v>309</v>
      </c>
      <c r="F143" s="350" t="s">
        <v>291</v>
      </c>
      <c r="G143" s="347" t="s">
        <v>310</v>
      </c>
      <c r="H143" s="351">
        <v>42296</v>
      </c>
      <c r="I143" s="350" t="s">
        <v>151</v>
      </c>
      <c r="J143" s="357" t="s">
        <v>417</v>
      </c>
      <c r="K143" s="351">
        <v>42315</v>
      </c>
      <c r="L143" s="350" t="s">
        <v>151</v>
      </c>
      <c r="M143" s="571" t="s">
        <v>417</v>
      </c>
      <c r="N143" s="572"/>
      <c r="O143" s="266"/>
      <c r="P143" s="266"/>
      <c r="Q143" s="266"/>
      <c r="R143" s="266"/>
      <c r="S143" s="266"/>
      <c r="T143" s="266"/>
      <c r="U143" s="266"/>
      <c r="V143" s="266"/>
      <c r="W143" s="266"/>
      <c r="X143" s="266"/>
      <c r="Y143" s="10"/>
      <c r="Z143" s="10"/>
      <c r="AA143" s="10"/>
      <c r="AB143" s="10"/>
      <c r="AC143" s="10"/>
      <c r="AD143" s="10"/>
      <c r="AE143" s="10"/>
      <c r="AF143" s="10"/>
      <c r="AG143" s="10"/>
      <c r="AH143" s="12"/>
      <c r="AI143" s="12"/>
      <c r="AJ143" s="12"/>
      <c r="AK143" s="12"/>
      <c r="AL143" s="12"/>
      <c r="AM143" s="12"/>
      <c r="AN143" s="12"/>
      <c r="AO143" s="12"/>
    </row>
    <row r="144" spans="1:41" s="402" customFormat="1" ht="45" customHeight="1">
      <c r="A144" s="178"/>
      <c r="B144" s="400">
        <f t="shared" si="20"/>
        <v>4</v>
      </c>
      <c r="C144" s="401" t="s">
        <v>156</v>
      </c>
      <c r="D144" s="401" t="s">
        <v>322</v>
      </c>
      <c r="E144" s="350" t="s">
        <v>309</v>
      </c>
      <c r="F144" s="350" t="s">
        <v>291</v>
      </c>
      <c r="G144" s="347" t="s">
        <v>310</v>
      </c>
      <c r="H144" s="351">
        <v>42296</v>
      </c>
      <c r="I144" s="350" t="s">
        <v>151</v>
      </c>
      <c r="J144" s="357" t="s">
        <v>417</v>
      </c>
      <c r="K144" s="351">
        <v>42315</v>
      </c>
      <c r="L144" s="350" t="s">
        <v>151</v>
      </c>
      <c r="M144" s="571" t="s">
        <v>417</v>
      </c>
      <c r="N144" s="572"/>
      <c r="O144" s="266"/>
      <c r="P144" s="266"/>
      <c r="Q144" s="266"/>
      <c r="R144" s="266"/>
      <c r="S144" s="266"/>
      <c r="T144" s="266"/>
      <c r="U144" s="266"/>
      <c r="V144" s="266"/>
      <c r="W144" s="266"/>
      <c r="X144" s="266"/>
      <c r="Y144" s="10"/>
      <c r="Z144" s="10"/>
      <c r="AA144" s="10"/>
      <c r="AB144" s="10"/>
      <c r="AC144" s="10"/>
      <c r="AD144" s="10"/>
      <c r="AE144" s="10"/>
      <c r="AF144" s="10"/>
      <c r="AG144" s="10"/>
      <c r="AH144" s="12"/>
      <c r="AI144" s="12"/>
      <c r="AJ144" s="12"/>
      <c r="AK144" s="12"/>
      <c r="AL144" s="12"/>
      <c r="AM144" s="12"/>
      <c r="AN144" s="12"/>
      <c r="AO144" s="12"/>
    </row>
    <row r="145" spans="1:41" s="402" customFormat="1" ht="45" customHeight="1">
      <c r="A145" s="178"/>
      <c r="B145" s="400">
        <f t="shared" si="20"/>
        <v>5</v>
      </c>
      <c r="C145" s="401" t="s">
        <v>156</v>
      </c>
      <c r="D145" s="401" t="s">
        <v>323</v>
      </c>
      <c r="E145" s="350" t="s">
        <v>309</v>
      </c>
      <c r="F145" s="350" t="s">
        <v>291</v>
      </c>
      <c r="G145" s="347" t="s">
        <v>310</v>
      </c>
      <c r="H145" s="351">
        <v>42296</v>
      </c>
      <c r="I145" s="350" t="s">
        <v>151</v>
      </c>
      <c r="J145" s="403" t="s">
        <v>385</v>
      </c>
      <c r="K145" s="351">
        <v>42315</v>
      </c>
      <c r="L145" s="350" t="s">
        <v>151</v>
      </c>
      <c r="M145" s="571" t="s">
        <v>417</v>
      </c>
      <c r="N145" s="572"/>
      <c r="O145" s="266"/>
      <c r="P145" s="266"/>
      <c r="Q145" s="266"/>
      <c r="R145" s="266"/>
      <c r="S145" s="266"/>
      <c r="T145" s="266"/>
      <c r="U145" s="266"/>
      <c r="V145" s="266"/>
      <c r="W145" s="266"/>
      <c r="X145" s="266"/>
      <c r="Y145" s="10"/>
      <c r="Z145" s="10"/>
      <c r="AA145" s="10"/>
      <c r="AB145" s="10"/>
      <c r="AC145" s="10"/>
      <c r="AD145" s="10"/>
      <c r="AE145" s="10"/>
      <c r="AF145" s="10"/>
      <c r="AG145" s="10"/>
      <c r="AH145" s="12"/>
      <c r="AI145" s="12"/>
      <c r="AJ145" s="12"/>
      <c r="AK145" s="12"/>
      <c r="AL145" s="12"/>
      <c r="AM145" s="12"/>
      <c r="AN145" s="12"/>
      <c r="AO145" s="12"/>
    </row>
    <row r="146" spans="1:41" ht="60" customHeight="1">
      <c r="B146" s="569" t="s">
        <v>459</v>
      </c>
      <c r="C146" s="569"/>
      <c r="D146" s="569"/>
      <c r="E146" s="570"/>
      <c r="F146" s="437"/>
      <c r="G146" s="437"/>
      <c r="H146" s="437"/>
      <c r="I146" s="437"/>
      <c r="J146" s="437"/>
      <c r="K146" s="437"/>
      <c r="L146" s="437"/>
      <c r="M146" s="437"/>
      <c r="N146" s="438"/>
      <c r="O146" s="326"/>
      <c r="P146" s="326"/>
      <c r="Q146" s="326"/>
      <c r="R146" s="326"/>
      <c r="S146" s="326"/>
      <c r="T146" s="326"/>
      <c r="U146" s="326"/>
      <c r="V146" s="326"/>
      <c r="W146" s="326"/>
      <c r="X146" s="326"/>
    </row>
    <row r="147" spans="1:41" s="402" customFormat="1" ht="45" customHeight="1">
      <c r="A147" s="178"/>
      <c r="B147" s="400">
        <v>1</v>
      </c>
      <c r="C147" s="401" t="s">
        <v>156</v>
      </c>
      <c r="D147" s="401" t="s">
        <v>319</v>
      </c>
      <c r="E147" s="350" t="s">
        <v>309</v>
      </c>
      <c r="F147" s="350" t="s">
        <v>291</v>
      </c>
      <c r="G147" s="347" t="s">
        <v>310</v>
      </c>
      <c r="H147" s="350" t="s">
        <v>309</v>
      </c>
      <c r="I147" s="350" t="s">
        <v>291</v>
      </c>
      <c r="J147" s="347" t="s">
        <v>310</v>
      </c>
      <c r="K147" s="351">
        <v>42324</v>
      </c>
      <c r="L147" s="350" t="s">
        <v>151</v>
      </c>
      <c r="M147" s="571" t="s">
        <v>417</v>
      </c>
      <c r="N147" s="572"/>
      <c r="O147" s="266"/>
      <c r="P147" s="266"/>
      <c r="Q147" s="266"/>
      <c r="R147" s="266"/>
      <c r="S147" s="266"/>
      <c r="T147" s="266"/>
      <c r="U147" s="266"/>
      <c r="V147" s="266"/>
      <c r="W147" s="266"/>
      <c r="X147" s="266"/>
      <c r="Y147" s="10"/>
      <c r="Z147" s="10"/>
      <c r="AA147" s="10"/>
      <c r="AB147" s="10"/>
      <c r="AC147" s="10"/>
      <c r="AD147" s="10"/>
      <c r="AE147" s="10"/>
      <c r="AF147" s="10"/>
      <c r="AG147" s="10"/>
      <c r="AH147" s="12"/>
      <c r="AI147" s="12"/>
      <c r="AJ147" s="12"/>
      <c r="AK147" s="12"/>
      <c r="AL147" s="12"/>
      <c r="AM147" s="12"/>
      <c r="AN147" s="12"/>
      <c r="AO147" s="12"/>
    </row>
    <row r="148" spans="1:41" s="402" customFormat="1" ht="45" customHeight="1">
      <c r="A148" s="178"/>
      <c r="B148" s="400">
        <f>B147+1</f>
        <v>2</v>
      </c>
      <c r="C148" s="401" t="s">
        <v>156</v>
      </c>
      <c r="D148" s="401" t="s">
        <v>320</v>
      </c>
      <c r="E148" s="350" t="s">
        <v>309</v>
      </c>
      <c r="F148" s="350" t="s">
        <v>291</v>
      </c>
      <c r="G148" s="347" t="s">
        <v>310</v>
      </c>
      <c r="H148" s="350" t="s">
        <v>309</v>
      </c>
      <c r="I148" s="350" t="s">
        <v>291</v>
      </c>
      <c r="J148" s="347" t="s">
        <v>310</v>
      </c>
      <c r="K148" s="351">
        <v>42324</v>
      </c>
      <c r="L148" s="350" t="s">
        <v>151</v>
      </c>
      <c r="M148" s="587" t="s">
        <v>460</v>
      </c>
      <c r="N148" s="588"/>
      <c r="O148" s="266"/>
      <c r="P148" s="266"/>
      <c r="Q148" s="266"/>
      <c r="R148" s="266"/>
      <c r="S148" s="266"/>
      <c r="T148" s="266"/>
      <c r="U148" s="266"/>
      <c r="V148" s="266"/>
      <c r="W148" s="266"/>
      <c r="X148" s="266"/>
      <c r="Y148" s="10"/>
      <c r="Z148" s="10"/>
      <c r="AA148" s="10"/>
      <c r="AB148" s="10"/>
      <c r="AC148" s="10"/>
      <c r="AD148" s="10"/>
      <c r="AE148" s="10"/>
      <c r="AF148" s="10"/>
      <c r="AG148" s="10"/>
      <c r="AH148" s="12"/>
      <c r="AI148" s="12"/>
      <c r="AJ148" s="12"/>
      <c r="AK148" s="12"/>
      <c r="AL148" s="12"/>
      <c r="AM148" s="12"/>
      <c r="AN148" s="12"/>
      <c r="AO148" s="12"/>
    </row>
    <row r="149" spans="1:41" s="402" customFormat="1" ht="45" customHeight="1">
      <c r="A149" s="178"/>
      <c r="B149" s="400">
        <f t="shared" ref="B149:B151" si="21">B148+1</f>
        <v>3</v>
      </c>
      <c r="C149" s="401" t="s">
        <v>156</v>
      </c>
      <c r="D149" s="401" t="s">
        <v>321</v>
      </c>
      <c r="E149" s="350" t="s">
        <v>309</v>
      </c>
      <c r="F149" s="350" t="s">
        <v>291</v>
      </c>
      <c r="G149" s="347" t="s">
        <v>310</v>
      </c>
      <c r="H149" s="350" t="s">
        <v>309</v>
      </c>
      <c r="I149" s="350" t="s">
        <v>291</v>
      </c>
      <c r="J149" s="347" t="s">
        <v>310</v>
      </c>
      <c r="K149" s="351">
        <v>42324</v>
      </c>
      <c r="L149" s="350" t="s">
        <v>151</v>
      </c>
      <c r="M149" s="571" t="s">
        <v>417</v>
      </c>
      <c r="N149" s="572"/>
      <c r="O149" s="266"/>
      <c r="P149" s="266"/>
      <c r="Q149" s="266"/>
      <c r="R149" s="266"/>
      <c r="S149" s="266"/>
      <c r="T149" s="266"/>
      <c r="U149" s="266"/>
      <c r="V149" s="266"/>
      <c r="W149" s="266"/>
      <c r="X149" s="266"/>
      <c r="Y149" s="10"/>
      <c r="Z149" s="10"/>
      <c r="AA149" s="10"/>
      <c r="AB149" s="10"/>
      <c r="AC149" s="10"/>
      <c r="AD149" s="10"/>
      <c r="AE149" s="10"/>
      <c r="AF149" s="10"/>
      <c r="AG149" s="10"/>
      <c r="AH149" s="12"/>
      <c r="AI149" s="12"/>
      <c r="AJ149" s="12"/>
      <c r="AK149" s="12"/>
      <c r="AL149" s="12"/>
      <c r="AM149" s="12"/>
      <c r="AN149" s="12"/>
      <c r="AO149" s="12"/>
    </row>
    <row r="150" spans="1:41" s="402" customFormat="1" ht="45" customHeight="1">
      <c r="A150" s="178"/>
      <c r="B150" s="400">
        <f t="shared" si="21"/>
        <v>4</v>
      </c>
      <c r="C150" s="401" t="s">
        <v>156</v>
      </c>
      <c r="D150" s="401" t="s">
        <v>322</v>
      </c>
      <c r="E150" s="350" t="s">
        <v>309</v>
      </c>
      <c r="F150" s="350" t="s">
        <v>291</v>
      </c>
      <c r="G150" s="347" t="s">
        <v>310</v>
      </c>
      <c r="H150" s="350" t="s">
        <v>309</v>
      </c>
      <c r="I150" s="350" t="s">
        <v>291</v>
      </c>
      <c r="J150" s="347" t="s">
        <v>310</v>
      </c>
      <c r="K150" s="351">
        <v>42324</v>
      </c>
      <c r="L150" s="350" t="s">
        <v>151</v>
      </c>
      <c r="M150" s="571" t="s">
        <v>417</v>
      </c>
      <c r="N150" s="572"/>
      <c r="O150" s="266"/>
      <c r="P150" s="266"/>
      <c r="Q150" s="266"/>
      <c r="R150" s="266"/>
      <c r="S150" s="266"/>
      <c r="T150" s="266"/>
      <c r="U150" s="266"/>
      <c r="V150" s="266"/>
      <c r="W150" s="266"/>
      <c r="X150" s="266"/>
      <c r="Y150" s="10"/>
      <c r="Z150" s="10"/>
      <c r="AA150" s="10"/>
      <c r="AB150" s="10"/>
      <c r="AC150" s="10"/>
      <c r="AD150" s="10"/>
      <c r="AE150" s="10"/>
      <c r="AF150" s="10"/>
      <c r="AG150" s="10"/>
      <c r="AH150" s="12"/>
      <c r="AI150" s="12"/>
      <c r="AJ150" s="12"/>
      <c r="AK150" s="12"/>
      <c r="AL150" s="12"/>
      <c r="AM150" s="12"/>
      <c r="AN150" s="12"/>
      <c r="AO150" s="12"/>
    </row>
    <row r="151" spans="1:41" s="402" customFormat="1" ht="45" customHeight="1">
      <c r="A151" s="178"/>
      <c r="B151" s="400">
        <f t="shared" si="21"/>
        <v>5</v>
      </c>
      <c r="C151" s="401" t="s">
        <v>156</v>
      </c>
      <c r="D151" s="401" t="s">
        <v>323</v>
      </c>
      <c r="E151" s="350" t="s">
        <v>309</v>
      </c>
      <c r="F151" s="350" t="s">
        <v>291</v>
      </c>
      <c r="G151" s="347" t="s">
        <v>310</v>
      </c>
      <c r="H151" s="350" t="s">
        <v>309</v>
      </c>
      <c r="I151" s="350" t="s">
        <v>291</v>
      </c>
      <c r="J151" s="347" t="s">
        <v>310</v>
      </c>
      <c r="K151" s="351">
        <v>42324</v>
      </c>
      <c r="L151" s="350" t="s">
        <v>151</v>
      </c>
      <c r="M151" s="571" t="s">
        <v>417</v>
      </c>
      <c r="N151" s="572"/>
      <c r="O151" s="266"/>
      <c r="P151" s="266"/>
      <c r="Q151" s="266"/>
      <c r="R151" s="266"/>
      <c r="S151" s="266"/>
      <c r="T151" s="266"/>
      <c r="U151" s="266"/>
      <c r="V151" s="266"/>
      <c r="W151" s="266"/>
      <c r="X151" s="266"/>
      <c r="Y151" s="10"/>
      <c r="Z151" s="10"/>
      <c r="AA151" s="10"/>
      <c r="AB151" s="10"/>
      <c r="AC151" s="10"/>
      <c r="AD151" s="10"/>
      <c r="AE151" s="10"/>
      <c r="AF151" s="10"/>
      <c r="AG151" s="10"/>
      <c r="AH151" s="12"/>
      <c r="AI151" s="12"/>
      <c r="AJ151" s="12"/>
      <c r="AK151" s="12"/>
      <c r="AL151" s="12"/>
      <c r="AM151" s="12"/>
      <c r="AN151" s="12"/>
      <c r="AO151" s="12"/>
    </row>
    <row r="152" spans="1:41" ht="60" customHeight="1">
      <c r="B152" s="570" t="s">
        <v>474</v>
      </c>
      <c r="C152" s="595"/>
      <c r="D152" s="595"/>
      <c r="E152" s="595"/>
      <c r="F152" s="429"/>
      <c r="G152" s="429"/>
      <c r="H152" s="429"/>
      <c r="I152" s="429"/>
      <c r="J152" s="429"/>
      <c r="K152" s="429"/>
      <c r="L152" s="429"/>
      <c r="M152" s="429"/>
      <c r="N152" s="430"/>
      <c r="O152" s="326"/>
      <c r="P152" s="326"/>
      <c r="Q152" s="326"/>
      <c r="R152" s="326"/>
      <c r="S152" s="326"/>
      <c r="T152" s="326"/>
      <c r="U152" s="326"/>
      <c r="V152" s="326"/>
      <c r="W152" s="326"/>
      <c r="X152" s="326"/>
    </row>
    <row r="153" spans="1:41" s="402" customFormat="1" ht="45" customHeight="1">
      <c r="A153" s="178"/>
      <c r="B153" s="400">
        <v>1</v>
      </c>
      <c r="C153" s="401" t="s">
        <v>156</v>
      </c>
      <c r="D153" s="401" t="s">
        <v>319</v>
      </c>
      <c r="E153" s="350" t="s">
        <v>309</v>
      </c>
      <c r="F153" s="350" t="s">
        <v>291</v>
      </c>
      <c r="G153" s="347" t="s">
        <v>310</v>
      </c>
      <c r="H153" s="351">
        <v>42296</v>
      </c>
      <c r="I153" s="350" t="s">
        <v>151</v>
      </c>
      <c r="J153" s="357" t="s">
        <v>417</v>
      </c>
      <c r="K153" s="351">
        <v>42317</v>
      </c>
      <c r="L153" s="350" t="s">
        <v>151</v>
      </c>
      <c r="M153" s="571" t="s">
        <v>417</v>
      </c>
      <c r="N153" s="572"/>
      <c r="O153" s="266"/>
      <c r="P153" s="266"/>
      <c r="Q153" s="266"/>
      <c r="R153" s="266"/>
      <c r="S153" s="266"/>
      <c r="T153" s="266"/>
      <c r="U153" s="266"/>
      <c r="V153" s="266"/>
      <c r="W153" s="266"/>
      <c r="X153" s="266"/>
      <c r="Y153" s="10"/>
      <c r="Z153" s="10"/>
      <c r="AA153" s="10"/>
      <c r="AB153" s="10"/>
      <c r="AC153" s="10"/>
      <c r="AD153" s="10"/>
      <c r="AE153" s="10"/>
      <c r="AF153" s="10"/>
      <c r="AG153" s="10"/>
      <c r="AH153" s="12"/>
      <c r="AI153" s="12"/>
      <c r="AJ153" s="12"/>
      <c r="AK153" s="12"/>
      <c r="AL153" s="12"/>
      <c r="AM153" s="12"/>
      <c r="AN153" s="12"/>
      <c r="AO153" s="12"/>
    </row>
    <row r="154" spans="1:41" s="402" customFormat="1" ht="45" customHeight="1">
      <c r="A154" s="178"/>
      <c r="B154" s="400">
        <f>B153+1</f>
        <v>2</v>
      </c>
      <c r="C154" s="401" t="s">
        <v>156</v>
      </c>
      <c r="D154" s="401" t="s">
        <v>320</v>
      </c>
      <c r="E154" s="350" t="s">
        <v>309</v>
      </c>
      <c r="F154" s="350" t="s">
        <v>291</v>
      </c>
      <c r="G154" s="347" t="s">
        <v>310</v>
      </c>
      <c r="H154" s="351">
        <v>42296</v>
      </c>
      <c r="I154" s="350" t="s">
        <v>151</v>
      </c>
      <c r="J154" s="357" t="s">
        <v>417</v>
      </c>
      <c r="K154" s="351">
        <v>42317</v>
      </c>
      <c r="L154" s="350" t="s">
        <v>151</v>
      </c>
      <c r="M154" s="571" t="s">
        <v>417</v>
      </c>
      <c r="N154" s="572"/>
      <c r="O154" s="266"/>
      <c r="P154" s="266"/>
      <c r="Q154" s="266"/>
      <c r="R154" s="266"/>
      <c r="S154" s="266"/>
      <c r="T154" s="266"/>
      <c r="U154" s="266"/>
      <c r="V154" s="266"/>
      <c r="W154" s="266"/>
      <c r="X154" s="266"/>
      <c r="Y154" s="10"/>
      <c r="Z154" s="10"/>
      <c r="AA154" s="10"/>
      <c r="AB154" s="10"/>
      <c r="AC154" s="10"/>
      <c r="AD154" s="10"/>
      <c r="AE154" s="10"/>
      <c r="AF154" s="10"/>
      <c r="AG154" s="10"/>
      <c r="AH154" s="12"/>
      <c r="AI154" s="12"/>
      <c r="AJ154" s="12"/>
      <c r="AK154" s="12"/>
      <c r="AL154" s="12"/>
      <c r="AM154" s="12"/>
      <c r="AN154" s="12"/>
      <c r="AO154" s="12"/>
    </row>
    <row r="155" spans="1:41" s="402" customFormat="1" ht="45" customHeight="1">
      <c r="A155" s="178"/>
      <c r="B155" s="400">
        <f t="shared" ref="B155:B157" si="22">B154+1</f>
        <v>3</v>
      </c>
      <c r="C155" s="401" t="s">
        <v>156</v>
      </c>
      <c r="D155" s="401" t="s">
        <v>321</v>
      </c>
      <c r="E155" s="350" t="s">
        <v>309</v>
      </c>
      <c r="F155" s="350" t="s">
        <v>291</v>
      </c>
      <c r="G155" s="347" t="s">
        <v>310</v>
      </c>
      <c r="H155" s="351">
        <v>42296</v>
      </c>
      <c r="I155" s="350" t="s">
        <v>151</v>
      </c>
      <c r="J155" s="357" t="s">
        <v>417</v>
      </c>
      <c r="K155" s="351">
        <v>42317</v>
      </c>
      <c r="L155" s="350" t="s">
        <v>151</v>
      </c>
      <c r="M155" s="571" t="s">
        <v>417</v>
      </c>
      <c r="N155" s="572"/>
      <c r="O155" s="266"/>
      <c r="P155" s="266"/>
      <c r="Q155" s="266"/>
      <c r="R155" s="266"/>
      <c r="S155" s="266"/>
      <c r="T155" s="266"/>
      <c r="U155" s="266"/>
      <c r="V155" s="266"/>
      <c r="W155" s="266"/>
      <c r="X155" s="266"/>
      <c r="Y155" s="10"/>
      <c r="Z155" s="10"/>
      <c r="AA155" s="10"/>
      <c r="AB155" s="10"/>
      <c r="AC155" s="10"/>
      <c r="AD155" s="10"/>
      <c r="AE155" s="10"/>
      <c r="AF155" s="10"/>
      <c r="AG155" s="10"/>
      <c r="AH155" s="12"/>
      <c r="AI155" s="12"/>
      <c r="AJ155" s="12"/>
      <c r="AK155" s="12"/>
      <c r="AL155" s="12"/>
      <c r="AM155" s="12"/>
      <c r="AN155" s="12"/>
      <c r="AO155" s="12"/>
    </row>
    <row r="156" spans="1:41" s="402" customFormat="1" ht="45" customHeight="1">
      <c r="A156" s="178"/>
      <c r="B156" s="400">
        <f t="shared" si="22"/>
        <v>4</v>
      </c>
      <c r="C156" s="401" t="s">
        <v>156</v>
      </c>
      <c r="D156" s="401" t="s">
        <v>322</v>
      </c>
      <c r="E156" s="350" t="s">
        <v>309</v>
      </c>
      <c r="F156" s="350" t="s">
        <v>291</v>
      </c>
      <c r="G156" s="347" t="s">
        <v>310</v>
      </c>
      <c r="H156" s="351">
        <v>42296</v>
      </c>
      <c r="I156" s="350" t="s">
        <v>290</v>
      </c>
      <c r="J156" s="357" t="s">
        <v>347</v>
      </c>
      <c r="K156" s="351">
        <v>42317</v>
      </c>
      <c r="L156" s="350" t="s">
        <v>151</v>
      </c>
      <c r="M156" s="571" t="s">
        <v>417</v>
      </c>
      <c r="N156" s="572"/>
      <c r="O156" s="266"/>
      <c r="P156" s="266"/>
      <c r="Q156" s="266"/>
      <c r="R156" s="266"/>
      <c r="S156" s="266"/>
      <c r="T156" s="266"/>
      <c r="U156" s="266"/>
      <c r="V156" s="266"/>
      <c r="W156" s="266"/>
      <c r="X156" s="266"/>
      <c r="Y156" s="10"/>
      <c r="Z156" s="10"/>
      <c r="AA156" s="10"/>
      <c r="AB156" s="10"/>
      <c r="AC156" s="10"/>
      <c r="AD156" s="10"/>
      <c r="AE156" s="10"/>
      <c r="AF156" s="10"/>
      <c r="AG156" s="10"/>
      <c r="AH156" s="12"/>
      <c r="AI156" s="12"/>
      <c r="AJ156" s="12"/>
      <c r="AK156" s="12"/>
      <c r="AL156" s="12"/>
      <c r="AM156" s="12"/>
      <c r="AN156" s="12"/>
      <c r="AO156" s="12"/>
    </row>
    <row r="157" spans="1:41" s="402" customFormat="1" ht="45" customHeight="1">
      <c r="A157" s="178"/>
      <c r="B157" s="400">
        <f t="shared" si="22"/>
        <v>5</v>
      </c>
      <c r="C157" s="401" t="s">
        <v>156</v>
      </c>
      <c r="D157" s="401" t="s">
        <v>323</v>
      </c>
      <c r="E157" s="350" t="s">
        <v>309</v>
      </c>
      <c r="F157" s="350" t="s">
        <v>291</v>
      </c>
      <c r="G157" s="347" t="s">
        <v>310</v>
      </c>
      <c r="H157" s="351">
        <v>42296</v>
      </c>
      <c r="I157" s="350" t="s">
        <v>151</v>
      </c>
      <c r="J157" s="357" t="s">
        <v>417</v>
      </c>
      <c r="K157" s="351">
        <v>42317</v>
      </c>
      <c r="L157" s="350" t="s">
        <v>151</v>
      </c>
      <c r="M157" s="571" t="s">
        <v>417</v>
      </c>
      <c r="N157" s="572"/>
      <c r="O157" s="266"/>
      <c r="P157" s="266"/>
      <c r="Q157" s="266"/>
      <c r="R157" s="266"/>
      <c r="S157" s="266"/>
      <c r="T157" s="266"/>
      <c r="U157" s="266"/>
      <c r="V157" s="266"/>
      <c r="W157" s="266"/>
      <c r="X157" s="266"/>
      <c r="Y157" s="10"/>
      <c r="Z157" s="10"/>
      <c r="AA157" s="10"/>
      <c r="AB157" s="10"/>
      <c r="AC157" s="10"/>
      <c r="AD157" s="10"/>
      <c r="AE157" s="10"/>
      <c r="AF157" s="10"/>
      <c r="AG157" s="10"/>
      <c r="AH157" s="12"/>
      <c r="AI157" s="12"/>
      <c r="AJ157" s="12"/>
      <c r="AK157" s="12"/>
      <c r="AL157" s="12"/>
      <c r="AM157" s="12"/>
      <c r="AN157" s="12"/>
      <c r="AO157" s="12"/>
    </row>
    <row r="158" spans="1:41" ht="60" customHeight="1">
      <c r="B158" s="569" t="s">
        <v>307</v>
      </c>
      <c r="C158" s="569"/>
      <c r="D158" s="569"/>
      <c r="E158" s="570"/>
      <c r="F158" s="429"/>
      <c r="G158" s="429"/>
      <c r="H158" s="429"/>
      <c r="I158" s="429"/>
      <c r="J158" s="429"/>
      <c r="K158" s="429"/>
      <c r="L158" s="429"/>
      <c r="M158" s="429"/>
      <c r="N158" s="430"/>
      <c r="O158" s="326"/>
      <c r="P158" s="326"/>
      <c r="Q158" s="326"/>
      <c r="R158" s="326"/>
      <c r="S158" s="326"/>
      <c r="T158" s="326"/>
      <c r="U158" s="326"/>
      <c r="V158" s="326"/>
      <c r="W158" s="326"/>
      <c r="X158" s="326"/>
    </row>
    <row r="159" spans="1:41" s="402" customFormat="1" ht="45" customHeight="1">
      <c r="A159" s="178"/>
      <c r="B159" s="400">
        <v>1</v>
      </c>
      <c r="C159" s="401" t="s">
        <v>156</v>
      </c>
      <c r="D159" s="401" t="s">
        <v>319</v>
      </c>
      <c r="E159" s="350" t="s">
        <v>309</v>
      </c>
      <c r="F159" s="350" t="s">
        <v>291</v>
      </c>
      <c r="G159" s="347" t="s">
        <v>310</v>
      </c>
      <c r="H159" s="351">
        <v>42297</v>
      </c>
      <c r="I159" s="350" t="s">
        <v>151</v>
      </c>
      <c r="J159" s="357" t="s">
        <v>417</v>
      </c>
      <c r="K159" s="351">
        <v>42324</v>
      </c>
      <c r="L159" s="350" t="s">
        <v>151</v>
      </c>
      <c r="M159" s="571" t="s">
        <v>417</v>
      </c>
      <c r="N159" s="572"/>
      <c r="O159" s="266"/>
      <c r="P159" s="266"/>
      <c r="Q159" s="266"/>
      <c r="R159" s="266"/>
      <c r="S159" s="266"/>
      <c r="T159" s="266"/>
      <c r="U159" s="266"/>
      <c r="V159" s="266"/>
      <c r="W159" s="266"/>
      <c r="X159" s="266"/>
      <c r="Y159" s="10"/>
      <c r="Z159" s="10"/>
      <c r="AA159" s="10"/>
      <c r="AB159" s="10"/>
      <c r="AC159" s="10"/>
      <c r="AD159" s="10"/>
      <c r="AE159" s="10"/>
      <c r="AF159" s="10"/>
      <c r="AG159" s="10"/>
      <c r="AH159" s="12"/>
      <c r="AI159" s="12"/>
      <c r="AJ159" s="12"/>
      <c r="AK159" s="12"/>
      <c r="AL159" s="12"/>
      <c r="AM159" s="12"/>
      <c r="AN159" s="12"/>
      <c r="AO159" s="12"/>
    </row>
    <row r="160" spans="1:41" s="402" customFormat="1" ht="45" customHeight="1">
      <c r="A160" s="178"/>
      <c r="B160" s="400">
        <f>B159+1</f>
        <v>2</v>
      </c>
      <c r="C160" s="401" t="s">
        <v>156</v>
      </c>
      <c r="D160" s="401" t="s">
        <v>320</v>
      </c>
      <c r="E160" s="350" t="s">
        <v>309</v>
      </c>
      <c r="F160" s="350" t="s">
        <v>291</v>
      </c>
      <c r="G160" s="347" t="s">
        <v>310</v>
      </c>
      <c r="H160" s="351">
        <v>42297</v>
      </c>
      <c r="I160" s="350" t="s">
        <v>151</v>
      </c>
      <c r="J160" s="357" t="s">
        <v>417</v>
      </c>
      <c r="K160" s="351">
        <v>42324</v>
      </c>
      <c r="L160" s="350" t="s">
        <v>151</v>
      </c>
      <c r="M160" s="571" t="s">
        <v>417</v>
      </c>
      <c r="N160" s="572"/>
      <c r="O160" s="266"/>
      <c r="P160" s="266"/>
      <c r="Q160" s="266"/>
      <c r="R160" s="266"/>
      <c r="S160" s="266"/>
      <c r="T160" s="266"/>
      <c r="U160" s="266"/>
      <c r="V160" s="266"/>
      <c r="W160" s="266"/>
      <c r="X160" s="266"/>
      <c r="Y160" s="10"/>
      <c r="Z160" s="10"/>
      <c r="AA160" s="10"/>
      <c r="AB160" s="10"/>
      <c r="AC160" s="10"/>
      <c r="AD160" s="10"/>
      <c r="AE160" s="10"/>
      <c r="AF160" s="10"/>
      <c r="AG160" s="10"/>
      <c r="AH160" s="12"/>
      <c r="AI160" s="12"/>
      <c r="AJ160" s="12"/>
      <c r="AK160" s="12"/>
      <c r="AL160" s="12"/>
      <c r="AM160" s="12"/>
      <c r="AN160" s="12"/>
      <c r="AO160" s="12"/>
    </row>
    <row r="161" spans="1:41" s="402" customFormat="1" ht="45" customHeight="1">
      <c r="A161" s="178"/>
      <c r="B161" s="400">
        <f t="shared" ref="B161:B163" si="23">B160+1</f>
        <v>3</v>
      </c>
      <c r="C161" s="401" t="s">
        <v>156</v>
      </c>
      <c r="D161" s="401" t="s">
        <v>321</v>
      </c>
      <c r="E161" s="350" t="s">
        <v>309</v>
      </c>
      <c r="F161" s="350" t="s">
        <v>291</v>
      </c>
      <c r="G161" s="347" t="s">
        <v>310</v>
      </c>
      <c r="H161" s="351">
        <v>42297</v>
      </c>
      <c r="I161" s="350" t="s">
        <v>151</v>
      </c>
      <c r="J161" s="357" t="s">
        <v>417</v>
      </c>
      <c r="K161" s="351">
        <v>42324</v>
      </c>
      <c r="L161" s="350" t="s">
        <v>151</v>
      </c>
      <c r="M161" s="571" t="s">
        <v>417</v>
      </c>
      <c r="N161" s="572"/>
      <c r="O161" s="266"/>
      <c r="P161" s="266"/>
      <c r="Q161" s="266"/>
      <c r="R161" s="266"/>
      <c r="S161" s="266"/>
      <c r="T161" s="266"/>
      <c r="U161" s="266"/>
      <c r="V161" s="266"/>
      <c r="W161" s="266"/>
      <c r="X161" s="266"/>
      <c r="Y161" s="10"/>
      <c r="Z161" s="10"/>
      <c r="AA161" s="10"/>
      <c r="AB161" s="10"/>
      <c r="AC161" s="10"/>
      <c r="AD161" s="10"/>
      <c r="AE161" s="10"/>
      <c r="AF161" s="10"/>
      <c r="AG161" s="10"/>
      <c r="AH161" s="12"/>
      <c r="AI161" s="12"/>
      <c r="AJ161" s="12"/>
      <c r="AK161" s="12"/>
      <c r="AL161" s="12"/>
      <c r="AM161" s="12"/>
      <c r="AN161" s="12"/>
      <c r="AO161" s="12"/>
    </row>
    <row r="162" spans="1:41" s="402" customFormat="1" ht="45" customHeight="1">
      <c r="A162" s="178"/>
      <c r="B162" s="400">
        <f t="shared" si="23"/>
        <v>4</v>
      </c>
      <c r="C162" s="401" t="s">
        <v>156</v>
      </c>
      <c r="D162" s="401" t="s">
        <v>322</v>
      </c>
      <c r="E162" s="350" t="s">
        <v>309</v>
      </c>
      <c r="F162" s="350" t="s">
        <v>291</v>
      </c>
      <c r="G162" s="347" t="s">
        <v>310</v>
      </c>
      <c r="H162" s="351">
        <v>42297</v>
      </c>
      <c r="I162" s="350" t="s">
        <v>291</v>
      </c>
      <c r="J162" s="347" t="s">
        <v>310</v>
      </c>
      <c r="K162" s="351">
        <v>42324</v>
      </c>
      <c r="L162" s="350" t="s">
        <v>291</v>
      </c>
      <c r="M162" s="571" t="s">
        <v>347</v>
      </c>
      <c r="N162" s="572"/>
      <c r="O162" s="266"/>
      <c r="P162" s="266"/>
      <c r="Q162" s="266"/>
      <c r="R162" s="266"/>
      <c r="S162" s="266"/>
      <c r="T162" s="266"/>
      <c r="U162" s="266"/>
      <c r="V162" s="266"/>
      <c r="W162" s="266"/>
      <c r="X162" s="266"/>
      <c r="Y162" s="10"/>
      <c r="Z162" s="10"/>
      <c r="AA162" s="10"/>
      <c r="AB162" s="10"/>
      <c r="AC162" s="10"/>
      <c r="AD162" s="10"/>
      <c r="AE162" s="10"/>
      <c r="AF162" s="10"/>
      <c r="AG162" s="10"/>
      <c r="AH162" s="12"/>
      <c r="AI162" s="12"/>
      <c r="AJ162" s="12"/>
      <c r="AK162" s="12"/>
      <c r="AL162" s="12"/>
      <c r="AM162" s="12"/>
      <c r="AN162" s="12"/>
      <c r="AO162" s="12"/>
    </row>
    <row r="163" spans="1:41" s="402" customFormat="1" ht="45" customHeight="1">
      <c r="A163" s="178"/>
      <c r="B163" s="400">
        <f t="shared" si="23"/>
        <v>5</v>
      </c>
      <c r="C163" s="401" t="s">
        <v>156</v>
      </c>
      <c r="D163" s="401" t="s">
        <v>323</v>
      </c>
      <c r="E163" s="350" t="s">
        <v>309</v>
      </c>
      <c r="F163" s="350" t="s">
        <v>291</v>
      </c>
      <c r="G163" s="347" t="s">
        <v>310</v>
      </c>
      <c r="H163" s="351">
        <v>42297</v>
      </c>
      <c r="I163" s="350" t="s">
        <v>151</v>
      </c>
      <c r="J163" s="357" t="s">
        <v>417</v>
      </c>
      <c r="K163" s="351">
        <v>42324</v>
      </c>
      <c r="L163" s="350" t="s">
        <v>151</v>
      </c>
      <c r="M163" s="571" t="s">
        <v>417</v>
      </c>
      <c r="N163" s="572"/>
      <c r="O163" s="266"/>
      <c r="P163" s="266"/>
      <c r="Q163" s="266"/>
      <c r="R163" s="266"/>
      <c r="S163" s="266"/>
      <c r="T163" s="266"/>
      <c r="U163" s="266"/>
      <c r="V163" s="266"/>
      <c r="W163" s="266"/>
      <c r="X163" s="266"/>
      <c r="Y163" s="10"/>
      <c r="Z163" s="10"/>
      <c r="AA163" s="10"/>
      <c r="AB163" s="10"/>
      <c r="AC163" s="10"/>
      <c r="AD163" s="10"/>
      <c r="AE163" s="10"/>
      <c r="AF163" s="10"/>
      <c r="AG163" s="10"/>
      <c r="AH163" s="12"/>
      <c r="AI163" s="12"/>
      <c r="AJ163" s="12"/>
      <c r="AK163" s="12"/>
      <c r="AL163" s="12"/>
      <c r="AM163" s="12"/>
      <c r="AN163" s="12"/>
      <c r="AO163" s="12"/>
    </row>
    <row r="164" spans="1:41" ht="60" customHeight="1">
      <c r="B164" s="569" t="s">
        <v>438</v>
      </c>
      <c r="C164" s="569"/>
      <c r="D164" s="569"/>
      <c r="E164" s="570"/>
      <c r="F164" s="429"/>
      <c r="G164" s="429"/>
      <c r="H164" s="429"/>
      <c r="I164" s="429"/>
      <c r="J164" s="429"/>
      <c r="K164" s="429"/>
      <c r="L164" s="429"/>
      <c r="M164" s="429"/>
      <c r="N164" s="430"/>
      <c r="O164" s="326"/>
      <c r="P164" s="326"/>
      <c r="Q164" s="326"/>
      <c r="R164" s="326"/>
      <c r="S164" s="326"/>
      <c r="T164" s="326"/>
      <c r="U164" s="326"/>
      <c r="V164" s="326"/>
      <c r="W164" s="326"/>
      <c r="X164" s="326"/>
    </row>
    <row r="165" spans="1:41" s="402" customFormat="1" ht="45" customHeight="1">
      <c r="A165" s="178"/>
      <c r="B165" s="400">
        <v>1</v>
      </c>
      <c r="C165" s="401" t="s">
        <v>156</v>
      </c>
      <c r="D165" s="401" t="s">
        <v>319</v>
      </c>
      <c r="E165" s="350" t="s">
        <v>309</v>
      </c>
      <c r="F165" s="350" t="s">
        <v>291</v>
      </c>
      <c r="G165" s="347" t="s">
        <v>310</v>
      </c>
      <c r="H165" s="351">
        <v>42297</v>
      </c>
      <c r="I165" s="350" t="s">
        <v>151</v>
      </c>
      <c r="J165" s="357" t="s">
        <v>417</v>
      </c>
      <c r="K165" s="351">
        <v>42317</v>
      </c>
      <c r="L165" s="350" t="s">
        <v>151</v>
      </c>
      <c r="M165" s="571" t="s">
        <v>417</v>
      </c>
      <c r="N165" s="572"/>
      <c r="O165" s="266"/>
      <c r="P165" s="266"/>
      <c r="Q165" s="266"/>
      <c r="R165" s="266"/>
      <c r="S165" s="266"/>
      <c r="T165" s="266"/>
      <c r="U165" s="266"/>
      <c r="V165" s="266"/>
      <c r="W165" s="266"/>
      <c r="X165" s="266"/>
      <c r="Y165" s="10"/>
      <c r="Z165" s="10"/>
      <c r="AA165" s="10"/>
      <c r="AB165" s="10"/>
      <c r="AC165" s="10"/>
      <c r="AD165" s="10"/>
      <c r="AE165" s="10"/>
      <c r="AF165" s="10"/>
      <c r="AG165" s="10"/>
      <c r="AH165" s="12"/>
      <c r="AI165" s="12"/>
      <c r="AJ165" s="12"/>
      <c r="AK165" s="12"/>
      <c r="AL165" s="12"/>
      <c r="AM165" s="12"/>
      <c r="AN165" s="12"/>
      <c r="AO165" s="12"/>
    </row>
    <row r="166" spans="1:41" s="402" customFormat="1" ht="45" customHeight="1">
      <c r="A166" s="178"/>
      <c r="B166" s="400">
        <f>B165+1</f>
        <v>2</v>
      </c>
      <c r="C166" s="401" t="s">
        <v>156</v>
      </c>
      <c r="D166" s="401" t="s">
        <v>320</v>
      </c>
      <c r="E166" s="350" t="s">
        <v>309</v>
      </c>
      <c r="F166" s="350" t="s">
        <v>291</v>
      </c>
      <c r="G166" s="347" t="s">
        <v>310</v>
      </c>
      <c r="H166" s="351">
        <v>42297</v>
      </c>
      <c r="I166" s="350" t="s">
        <v>151</v>
      </c>
      <c r="J166" s="357" t="s">
        <v>417</v>
      </c>
      <c r="K166" s="351">
        <v>42317</v>
      </c>
      <c r="L166" s="350" t="s">
        <v>151</v>
      </c>
      <c r="M166" s="571" t="s">
        <v>417</v>
      </c>
      <c r="N166" s="572"/>
      <c r="O166" s="266"/>
      <c r="P166" s="266"/>
      <c r="Q166" s="266"/>
      <c r="R166" s="266"/>
      <c r="S166" s="266"/>
      <c r="T166" s="266"/>
      <c r="U166" s="266"/>
      <c r="V166" s="266"/>
      <c r="W166" s="266"/>
      <c r="X166" s="266"/>
      <c r="Y166" s="10"/>
      <c r="Z166" s="10"/>
      <c r="AA166" s="10"/>
      <c r="AB166" s="10"/>
      <c r="AC166" s="10"/>
      <c r="AD166" s="10"/>
      <c r="AE166" s="10"/>
      <c r="AF166" s="10"/>
      <c r="AG166" s="10"/>
      <c r="AH166" s="12"/>
      <c r="AI166" s="12"/>
      <c r="AJ166" s="12"/>
      <c r="AK166" s="12"/>
      <c r="AL166" s="12"/>
      <c r="AM166" s="12"/>
      <c r="AN166" s="12"/>
      <c r="AO166" s="12"/>
    </row>
    <row r="167" spans="1:41" s="402" customFormat="1" ht="45" customHeight="1">
      <c r="A167" s="178"/>
      <c r="B167" s="400">
        <f t="shared" ref="B167:B169" si="24">B166+1</f>
        <v>3</v>
      </c>
      <c r="C167" s="401" t="s">
        <v>156</v>
      </c>
      <c r="D167" s="401" t="s">
        <v>321</v>
      </c>
      <c r="E167" s="350" t="s">
        <v>309</v>
      </c>
      <c r="F167" s="350" t="s">
        <v>291</v>
      </c>
      <c r="G167" s="347" t="s">
        <v>310</v>
      </c>
      <c r="H167" s="351">
        <v>42297</v>
      </c>
      <c r="I167" s="350" t="s">
        <v>151</v>
      </c>
      <c r="J167" s="357" t="s">
        <v>417</v>
      </c>
      <c r="K167" s="351">
        <v>42317</v>
      </c>
      <c r="L167" s="350" t="s">
        <v>151</v>
      </c>
      <c r="M167" s="571" t="s">
        <v>417</v>
      </c>
      <c r="N167" s="572"/>
      <c r="O167" s="266"/>
      <c r="P167" s="266"/>
      <c r="Q167" s="266"/>
      <c r="R167" s="266"/>
      <c r="S167" s="266"/>
      <c r="T167" s="266"/>
      <c r="U167" s="266"/>
      <c r="V167" s="266"/>
      <c r="W167" s="266"/>
      <c r="X167" s="266"/>
      <c r="Y167" s="10"/>
      <c r="Z167" s="10"/>
      <c r="AA167" s="10"/>
      <c r="AB167" s="10"/>
      <c r="AC167" s="10"/>
      <c r="AD167" s="10"/>
      <c r="AE167" s="10"/>
      <c r="AF167" s="10"/>
      <c r="AG167" s="10"/>
      <c r="AH167" s="12"/>
      <c r="AI167" s="12"/>
      <c r="AJ167" s="12"/>
      <c r="AK167" s="12"/>
      <c r="AL167" s="12"/>
      <c r="AM167" s="12"/>
      <c r="AN167" s="12"/>
      <c r="AO167" s="12"/>
    </row>
    <row r="168" spans="1:41" s="402" customFormat="1" ht="45" customHeight="1">
      <c r="A168" s="178"/>
      <c r="B168" s="400">
        <f t="shared" si="24"/>
        <v>4</v>
      </c>
      <c r="C168" s="401" t="s">
        <v>156</v>
      </c>
      <c r="D168" s="401" t="s">
        <v>322</v>
      </c>
      <c r="E168" s="350" t="s">
        <v>309</v>
      </c>
      <c r="F168" s="350" t="s">
        <v>291</v>
      </c>
      <c r="G168" s="347" t="s">
        <v>310</v>
      </c>
      <c r="H168" s="351">
        <v>42297</v>
      </c>
      <c r="I168" s="350" t="s">
        <v>151</v>
      </c>
      <c r="J168" s="357" t="s">
        <v>417</v>
      </c>
      <c r="K168" s="351">
        <v>42317</v>
      </c>
      <c r="L168" s="350" t="s">
        <v>151</v>
      </c>
      <c r="M168" s="571" t="s">
        <v>417</v>
      </c>
      <c r="N168" s="572"/>
      <c r="O168" s="266"/>
      <c r="P168" s="266"/>
      <c r="Q168" s="266"/>
      <c r="R168" s="266"/>
      <c r="S168" s="266"/>
      <c r="T168" s="266"/>
      <c r="U168" s="266"/>
      <c r="V168" s="266"/>
      <c r="W168" s="266"/>
      <c r="X168" s="266"/>
      <c r="Y168" s="10"/>
      <c r="Z168" s="10"/>
      <c r="AA168" s="10"/>
      <c r="AB168" s="10"/>
      <c r="AC168" s="10"/>
      <c r="AD168" s="10"/>
      <c r="AE168" s="10"/>
      <c r="AF168" s="10"/>
      <c r="AG168" s="10"/>
      <c r="AH168" s="12"/>
      <c r="AI168" s="12"/>
      <c r="AJ168" s="12"/>
      <c r="AK168" s="12"/>
      <c r="AL168" s="12"/>
      <c r="AM168" s="12"/>
      <c r="AN168" s="12"/>
      <c r="AO168" s="12"/>
    </row>
    <row r="169" spans="1:41" s="402" customFormat="1" ht="45" customHeight="1">
      <c r="A169" s="178"/>
      <c r="B169" s="400">
        <f t="shared" si="24"/>
        <v>5</v>
      </c>
      <c r="C169" s="401" t="s">
        <v>156</v>
      </c>
      <c r="D169" s="401" t="s">
        <v>323</v>
      </c>
      <c r="E169" s="350" t="s">
        <v>309</v>
      </c>
      <c r="F169" s="350" t="s">
        <v>291</v>
      </c>
      <c r="G169" s="347" t="s">
        <v>310</v>
      </c>
      <c r="H169" s="351">
        <v>42297</v>
      </c>
      <c r="I169" s="350" t="s">
        <v>151</v>
      </c>
      <c r="J169" s="357" t="s">
        <v>417</v>
      </c>
      <c r="K169" s="351">
        <v>42317</v>
      </c>
      <c r="L169" s="350" t="s">
        <v>151</v>
      </c>
      <c r="M169" s="571" t="s">
        <v>417</v>
      </c>
      <c r="N169" s="572"/>
      <c r="O169" s="266"/>
      <c r="P169" s="266"/>
      <c r="Q169" s="266"/>
      <c r="R169" s="266"/>
      <c r="S169" s="266"/>
      <c r="T169" s="266"/>
      <c r="U169" s="266"/>
      <c r="V169" s="266"/>
      <c r="W169" s="266"/>
      <c r="X169" s="266"/>
      <c r="Y169" s="10"/>
      <c r="Z169" s="10"/>
      <c r="AA169" s="10"/>
      <c r="AB169" s="10"/>
      <c r="AC169" s="10"/>
      <c r="AD169" s="10"/>
      <c r="AE169" s="10"/>
      <c r="AF169" s="10"/>
      <c r="AG169" s="10"/>
      <c r="AH169" s="12"/>
      <c r="AI169" s="12"/>
      <c r="AJ169" s="12"/>
      <c r="AK169" s="12"/>
      <c r="AL169" s="12"/>
      <c r="AM169" s="12"/>
      <c r="AN169" s="12"/>
      <c r="AO169" s="12"/>
    </row>
    <row r="170" spans="1:41" ht="20.100000000000001" customHeight="1">
      <c r="B170" s="573" t="s">
        <v>299</v>
      </c>
      <c r="C170" s="574"/>
      <c r="D170" s="574"/>
      <c r="E170" s="594"/>
      <c r="F170" s="441"/>
      <c r="G170" s="359"/>
      <c r="H170" s="359"/>
      <c r="I170" s="359"/>
      <c r="J170" s="359"/>
      <c r="K170" s="359"/>
      <c r="L170" s="359"/>
      <c r="M170" s="359"/>
      <c r="N170" s="440"/>
      <c r="O170" s="326"/>
      <c r="P170" s="326"/>
      <c r="Q170" s="326"/>
      <c r="R170" s="326"/>
      <c r="S170" s="326"/>
      <c r="T170" s="326"/>
      <c r="U170" s="326"/>
      <c r="V170" s="326"/>
      <c r="W170" s="326"/>
      <c r="X170" s="326"/>
    </row>
    <row r="171" spans="1:41" ht="60" customHeight="1">
      <c r="B171" s="575" t="s">
        <v>439</v>
      </c>
      <c r="C171" s="575"/>
      <c r="D171" s="575"/>
      <c r="E171" s="576"/>
      <c r="F171" s="437"/>
      <c r="G171" s="437"/>
      <c r="H171" s="437"/>
      <c r="I171" s="437"/>
      <c r="J171" s="437"/>
      <c r="K171" s="437"/>
      <c r="L171" s="437"/>
      <c r="M171" s="437"/>
      <c r="N171" s="438"/>
      <c r="O171" s="326"/>
      <c r="P171" s="326"/>
      <c r="Q171" s="326"/>
      <c r="R171" s="326"/>
      <c r="S171" s="326"/>
      <c r="T171" s="326"/>
      <c r="U171" s="326"/>
      <c r="V171" s="326"/>
      <c r="W171" s="326"/>
      <c r="X171" s="326"/>
    </row>
    <row r="172" spans="1:41" s="402" customFormat="1" ht="45" customHeight="1">
      <c r="A172" s="178"/>
      <c r="B172" s="400">
        <v>1</v>
      </c>
      <c r="C172" s="401" t="s">
        <v>156</v>
      </c>
      <c r="D172" s="401" t="s">
        <v>319</v>
      </c>
      <c r="E172" s="350" t="s">
        <v>309</v>
      </c>
      <c r="F172" s="350" t="s">
        <v>291</v>
      </c>
      <c r="G172" s="347" t="s">
        <v>310</v>
      </c>
      <c r="H172" s="351">
        <v>42298</v>
      </c>
      <c r="I172" s="350" t="s">
        <v>151</v>
      </c>
      <c r="J172" s="357" t="s">
        <v>417</v>
      </c>
      <c r="K172" s="351">
        <v>42318</v>
      </c>
      <c r="L172" s="350" t="s">
        <v>151</v>
      </c>
      <c r="M172" s="571" t="s">
        <v>417</v>
      </c>
      <c r="N172" s="572"/>
      <c r="O172" s="266"/>
      <c r="P172" s="266"/>
      <c r="Q172" s="266"/>
      <c r="R172" s="266"/>
      <c r="S172" s="266"/>
      <c r="T172" s="266"/>
      <c r="U172" s="266"/>
      <c r="V172" s="266"/>
      <c r="W172" s="266"/>
      <c r="X172" s="266"/>
      <c r="Y172" s="10"/>
      <c r="Z172" s="10"/>
      <c r="AA172" s="10"/>
      <c r="AB172" s="10"/>
      <c r="AC172" s="10"/>
      <c r="AD172" s="10"/>
      <c r="AE172" s="10"/>
      <c r="AF172" s="10"/>
      <c r="AG172" s="10"/>
      <c r="AH172" s="12"/>
      <c r="AI172" s="12"/>
      <c r="AJ172" s="12"/>
      <c r="AK172" s="12"/>
      <c r="AL172" s="12"/>
      <c r="AM172" s="12"/>
      <c r="AN172" s="12"/>
      <c r="AO172" s="12"/>
    </row>
    <row r="173" spans="1:41" s="402" customFormat="1" ht="45" customHeight="1">
      <c r="A173" s="178"/>
      <c r="B173" s="400">
        <f>B172+1</f>
        <v>2</v>
      </c>
      <c r="C173" s="401" t="s">
        <v>156</v>
      </c>
      <c r="D173" s="401" t="s">
        <v>320</v>
      </c>
      <c r="E173" s="350" t="s">
        <v>309</v>
      </c>
      <c r="F173" s="350" t="s">
        <v>291</v>
      </c>
      <c r="G173" s="347" t="s">
        <v>310</v>
      </c>
      <c r="H173" s="351">
        <v>42298</v>
      </c>
      <c r="I173" s="350" t="s">
        <v>151</v>
      </c>
      <c r="J173" s="357" t="s">
        <v>417</v>
      </c>
      <c r="K173" s="351">
        <v>42318</v>
      </c>
      <c r="L173" s="350" t="s">
        <v>151</v>
      </c>
      <c r="M173" s="571" t="s">
        <v>417</v>
      </c>
      <c r="N173" s="572"/>
      <c r="O173" s="266"/>
      <c r="P173" s="266"/>
      <c r="Q173" s="266"/>
      <c r="R173" s="266"/>
      <c r="S173" s="266"/>
      <c r="T173" s="266"/>
      <c r="U173" s="266"/>
      <c r="V173" s="266"/>
      <c r="W173" s="266"/>
      <c r="X173" s="266"/>
      <c r="Y173" s="10"/>
      <c r="Z173" s="10"/>
      <c r="AA173" s="10"/>
      <c r="AB173" s="10"/>
      <c r="AC173" s="10"/>
      <c r="AD173" s="10"/>
      <c r="AE173" s="10"/>
      <c r="AF173" s="10"/>
      <c r="AG173" s="10"/>
      <c r="AH173" s="12"/>
      <c r="AI173" s="12"/>
      <c r="AJ173" s="12"/>
      <c r="AK173" s="12"/>
      <c r="AL173" s="12"/>
      <c r="AM173" s="12"/>
      <c r="AN173" s="12"/>
      <c r="AO173" s="12"/>
    </row>
    <row r="174" spans="1:41" s="402" customFormat="1" ht="45" customHeight="1">
      <c r="A174" s="178"/>
      <c r="B174" s="400">
        <f t="shared" ref="B174:B176" si="25">B173+1</f>
        <v>3</v>
      </c>
      <c r="C174" s="401" t="s">
        <v>156</v>
      </c>
      <c r="D174" s="401" t="s">
        <v>321</v>
      </c>
      <c r="E174" s="350" t="s">
        <v>309</v>
      </c>
      <c r="F174" s="350" t="s">
        <v>291</v>
      </c>
      <c r="G174" s="347" t="s">
        <v>310</v>
      </c>
      <c r="H174" s="351">
        <v>42298</v>
      </c>
      <c r="I174" s="350" t="s">
        <v>151</v>
      </c>
      <c r="J174" s="357" t="s">
        <v>417</v>
      </c>
      <c r="K174" s="351">
        <v>42318</v>
      </c>
      <c r="L174" s="350" t="s">
        <v>151</v>
      </c>
      <c r="M174" s="571" t="s">
        <v>417</v>
      </c>
      <c r="N174" s="572"/>
      <c r="O174" s="266"/>
      <c r="P174" s="266"/>
      <c r="Q174" s="266"/>
      <c r="R174" s="266"/>
      <c r="S174" s="266"/>
      <c r="T174" s="266"/>
      <c r="U174" s="266"/>
      <c r="V174" s="266"/>
      <c r="W174" s="266"/>
      <c r="X174" s="266"/>
      <c r="Y174" s="10"/>
      <c r="Z174" s="10"/>
      <c r="AA174" s="10"/>
      <c r="AB174" s="10"/>
      <c r="AC174" s="10"/>
      <c r="AD174" s="10"/>
      <c r="AE174" s="10"/>
      <c r="AF174" s="10"/>
      <c r="AG174" s="10"/>
      <c r="AH174" s="12"/>
      <c r="AI174" s="12"/>
      <c r="AJ174" s="12"/>
      <c r="AK174" s="12"/>
      <c r="AL174" s="12"/>
      <c r="AM174" s="12"/>
      <c r="AN174" s="12"/>
      <c r="AO174" s="12"/>
    </row>
    <row r="175" spans="1:41" s="402" customFormat="1" ht="45" customHeight="1">
      <c r="A175" s="178"/>
      <c r="B175" s="400">
        <f t="shared" si="25"/>
        <v>4</v>
      </c>
      <c r="C175" s="401" t="s">
        <v>156</v>
      </c>
      <c r="D175" s="401" t="s">
        <v>322</v>
      </c>
      <c r="E175" s="350" t="s">
        <v>309</v>
      </c>
      <c r="F175" s="350" t="s">
        <v>291</v>
      </c>
      <c r="G175" s="347" t="s">
        <v>310</v>
      </c>
      <c r="H175" s="351">
        <v>42298</v>
      </c>
      <c r="I175" s="350" t="s">
        <v>151</v>
      </c>
      <c r="J175" s="357" t="s">
        <v>417</v>
      </c>
      <c r="K175" s="351">
        <v>42318</v>
      </c>
      <c r="L175" s="350" t="s">
        <v>151</v>
      </c>
      <c r="M175" s="571" t="s">
        <v>417</v>
      </c>
      <c r="N175" s="572"/>
      <c r="O175" s="266"/>
      <c r="P175" s="266"/>
      <c r="Q175" s="266"/>
      <c r="R175" s="266"/>
      <c r="S175" s="266"/>
      <c r="T175" s="266"/>
      <c r="U175" s="266"/>
      <c r="V175" s="266"/>
      <c r="W175" s="266"/>
      <c r="X175" s="266"/>
      <c r="Y175" s="10"/>
      <c r="Z175" s="10"/>
      <c r="AA175" s="10"/>
      <c r="AB175" s="10"/>
      <c r="AC175" s="10"/>
      <c r="AD175" s="10"/>
      <c r="AE175" s="10"/>
      <c r="AF175" s="10"/>
      <c r="AG175" s="10"/>
      <c r="AH175" s="12"/>
      <c r="AI175" s="12"/>
      <c r="AJ175" s="12"/>
      <c r="AK175" s="12"/>
      <c r="AL175" s="12"/>
      <c r="AM175" s="12"/>
      <c r="AN175" s="12"/>
      <c r="AO175" s="12"/>
    </row>
    <row r="176" spans="1:41" s="402" customFormat="1" ht="45" customHeight="1">
      <c r="A176" s="178"/>
      <c r="B176" s="400">
        <f t="shared" si="25"/>
        <v>5</v>
      </c>
      <c r="C176" s="401" t="s">
        <v>156</v>
      </c>
      <c r="D176" s="401" t="s">
        <v>323</v>
      </c>
      <c r="E176" s="350" t="s">
        <v>309</v>
      </c>
      <c r="F176" s="350" t="s">
        <v>291</v>
      </c>
      <c r="G176" s="347" t="s">
        <v>310</v>
      </c>
      <c r="H176" s="351">
        <v>42298</v>
      </c>
      <c r="I176" s="350" t="s">
        <v>151</v>
      </c>
      <c r="J176" s="403" t="s">
        <v>385</v>
      </c>
      <c r="K176" s="351">
        <v>42318</v>
      </c>
      <c r="L176" s="350" t="s">
        <v>151</v>
      </c>
      <c r="M176" s="571" t="s">
        <v>417</v>
      </c>
      <c r="N176" s="572"/>
      <c r="O176" s="266"/>
      <c r="P176" s="266"/>
      <c r="Q176" s="266"/>
      <c r="R176" s="266"/>
      <c r="S176" s="266"/>
      <c r="T176" s="266"/>
      <c r="U176" s="266"/>
      <c r="V176" s="266"/>
      <c r="W176" s="266"/>
      <c r="X176" s="266"/>
      <c r="Y176" s="10"/>
      <c r="Z176" s="10"/>
      <c r="AA176" s="10"/>
      <c r="AB176" s="10"/>
      <c r="AC176" s="10"/>
      <c r="AD176" s="10"/>
      <c r="AE176" s="10"/>
      <c r="AF176" s="10"/>
      <c r="AG176" s="10"/>
      <c r="AH176" s="12"/>
      <c r="AI176" s="12"/>
      <c r="AJ176" s="12"/>
      <c r="AK176" s="12"/>
      <c r="AL176" s="12"/>
      <c r="AM176" s="12"/>
      <c r="AN176" s="12"/>
      <c r="AO176" s="12"/>
    </row>
    <row r="177" spans="1:41" ht="60" customHeight="1">
      <c r="B177" s="569" t="s">
        <v>300</v>
      </c>
      <c r="C177" s="569"/>
      <c r="D177" s="569"/>
      <c r="E177" s="570"/>
      <c r="F177" s="429"/>
      <c r="G177" s="429"/>
      <c r="H177" s="429"/>
      <c r="I177" s="429"/>
      <c r="J177" s="429"/>
      <c r="K177" s="429"/>
      <c r="L177" s="429"/>
      <c r="M177" s="429"/>
      <c r="N177" s="430"/>
      <c r="O177" s="326"/>
      <c r="P177" s="326"/>
      <c r="Q177" s="326"/>
      <c r="R177" s="326"/>
      <c r="S177" s="326"/>
      <c r="T177" s="326"/>
      <c r="U177" s="326"/>
      <c r="V177" s="326"/>
      <c r="W177" s="326"/>
      <c r="X177" s="326"/>
    </row>
    <row r="178" spans="1:41" s="402" customFormat="1" ht="45" customHeight="1">
      <c r="A178" s="178"/>
      <c r="B178" s="400">
        <v>1</v>
      </c>
      <c r="C178" s="401" t="s">
        <v>156</v>
      </c>
      <c r="D178" s="401" t="s">
        <v>319</v>
      </c>
      <c r="E178" s="350" t="s">
        <v>309</v>
      </c>
      <c r="F178" s="350" t="s">
        <v>291</v>
      </c>
      <c r="G178" s="347" t="s">
        <v>310</v>
      </c>
      <c r="H178" s="351">
        <v>42298</v>
      </c>
      <c r="I178" s="350" t="s">
        <v>151</v>
      </c>
      <c r="J178" s="357" t="s">
        <v>417</v>
      </c>
      <c r="K178" s="351">
        <v>42318</v>
      </c>
      <c r="L178" s="350" t="s">
        <v>151</v>
      </c>
      <c r="M178" s="571" t="s">
        <v>417</v>
      </c>
      <c r="N178" s="572"/>
      <c r="O178" s="266"/>
      <c r="P178" s="266"/>
      <c r="Q178" s="266"/>
      <c r="R178" s="266"/>
      <c r="S178" s="266"/>
      <c r="T178" s="266"/>
      <c r="U178" s="266"/>
      <c r="V178" s="266"/>
      <c r="W178" s="266"/>
      <c r="X178" s="266"/>
      <c r="Y178" s="10"/>
      <c r="Z178" s="10"/>
      <c r="AA178" s="10"/>
      <c r="AB178" s="10"/>
      <c r="AC178" s="10"/>
      <c r="AD178" s="10"/>
      <c r="AE178" s="10"/>
      <c r="AF178" s="10"/>
      <c r="AG178" s="10"/>
      <c r="AH178" s="12"/>
      <c r="AI178" s="12"/>
      <c r="AJ178" s="12"/>
      <c r="AK178" s="12"/>
      <c r="AL178" s="12"/>
      <c r="AM178" s="12"/>
      <c r="AN178" s="12"/>
      <c r="AO178" s="12"/>
    </row>
    <row r="179" spans="1:41" s="402" customFormat="1" ht="45" customHeight="1">
      <c r="A179" s="178"/>
      <c r="B179" s="400">
        <f>B178+1</f>
        <v>2</v>
      </c>
      <c r="C179" s="401" t="s">
        <v>156</v>
      </c>
      <c r="D179" s="401" t="s">
        <v>320</v>
      </c>
      <c r="E179" s="350" t="s">
        <v>309</v>
      </c>
      <c r="F179" s="350" t="s">
        <v>291</v>
      </c>
      <c r="G179" s="347" t="s">
        <v>310</v>
      </c>
      <c r="H179" s="351">
        <v>42298</v>
      </c>
      <c r="I179" s="350" t="s">
        <v>151</v>
      </c>
      <c r="J179" s="357" t="s">
        <v>417</v>
      </c>
      <c r="K179" s="351">
        <v>42318</v>
      </c>
      <c r="L179" s="350" t="s">
        <v>151</v>
      </c>
      <c r="M179" s="571" t="s">
        <v>417</v>
      </c>
      <c r="N179" s="572"/>
      <c r="O179" s="266"/>
      <c r="P179" s="266"/>
      <c r="Q179" s="266"/>
      <c r="R179" s="266"/>
      <c r="S179" s="266"/>
      <c r="T179" s="266"/>
      <c r="U179" s="266"/>
      <c r="V179" s="266"/>
      <c r="W179" s="266"/>
      <c r="X179" s="266"/>
      <c r="Y179" s="10"/>
      <c r="Z179" s="10"/>
      <c r="AA179" s="10"/>
      <c r="AB179" s="10"/>
      <c r="AC179" s="10"/>
      <c r="AD179" s="10"/>
      <c r="AE179" s="10"/>
      <c r="AF179" s="10"/>
      <c r="AG179" s="10"/>
      <c r="AH179" s="12"/>
      <c r="AI179" s="12"/>
      <c r="AJ179" s="12"/>
      <c r="AK179" s="12"/>
      <c r="AL179" s="12"/>
      <c r="AM179" s="12"/>
      <c r="AN179" s="12"/>
      <c r="AO179" s="12"/>
    </row>
    <row r="180" spans="1:41" s="402" customFormat="1" ht="45" customHeight="1">
      <c r="A180" s="178"/>
      <c r="B180" s="400">
        <f t="shared" ref="B180:B182" si="26">B179+1</f>
        <v>3</v>
      </c>
      <c r="C180" s="401" t="s">
        <v>156</v>
      </c>
      <c r="D180" s="401" t="s">
        <v>321</v>
      </c>
      <c r="E180" s="350" t="s">
        <v>309</v>
      </c>
      <c r="F180" s="350" t="s">
        <v>291</v>
      </c>
      <c r="G180" s="347" t="s">
        <v>310</v>
      </c>
      <c r="H180" s="351">
        <v>42298</v>
      </c>
      <c r="I180" s="350" t="s">
        <v>151</v>
      </c>
      <c r="J180" s="357" t="s">
        <v>417</v>
      </c>
      <c r="K180" s="351">
        <v>42318</v>
      </c>
      <c r="L180" s="350" t="s">
        <v>151</v>
      </c>
      <c r="M180" s="571" t="s">
        <v>417</v>
      </c>
      <c r="N180" s="572"/>
      <c r="O180" s="266"/>
      <c r="P180" s="266"/>
      <c r="Q180" s="266"/>
      <c r="R180" s="266"/>
      <c r="S180" s="266"/>
      <c r="T180" s="266"/>
      <c r="U180" s="266"/>
      <c r="V180" s="266"/>
      <c r="W180" s="266"/>
      <c r="X180" s="266"/>
      <c r="Y180" s="10"/>
      <c r="Z180" s="10"/>
      <c r="AA180" s="10"/>
      <c r="AB180" s="10"/>
      <c r="AC180" s="10"/>
      <c r="AD180" s="10"/>
      <c r="AE180" s="10"/>
      <c r="AF180" s="10"/>
      <c r="AG180" s="10"/>
      <c r="AH180" s="12"/>
      <c r="AI180" s="12"/>
      <c r="AJ180" s="12"/>
      <c r="AK180" s="12"/>
      <c r="AL180" s="12"/>
      <c r="AM180" s="12"/>
      <c r="AN180" s="12"/>
      <c r="AO180" s="12"/>
    </row>
    <row r="181" spans="1:41" s="402" customFormat="1" ht="45" customHeight="1">
      <c r="A181" s="178"/>
      <c r="B181" s="400">
        <f t="shared" si="26"/>
        <v>4</v>
      </c>
      <c r="C181" s="401" t="s">
        <v>156</v>
      </c>
      <c r="D181" s="401" t="s">
        <v>322</v>
      </c>
      <c r="E181" s="350" t="s">
        <v>309</v>
      </c>
      <c r="F181" s="350" t="s">
        <v>291</v>
      </c>
      <c r="G181" s="347" t="s">
        <v>310</v>
      </c>
      <c r="H181" s="351">
        <v>42298</v>
      </c>
      <c r="I181" s="350" t="s">
        <v>151</v>
      </c>
      <c r="J181" s="357" t="s">
        <v>417</v>
      </c>
      <c r="K181" s="351">
        <v>42318</v>
      </c>
      <c r="L181" s="350" t="s">
        <v>151</v>
      </c>
      <c r="M181" s="571" t="s">
        <v>417</v>
      </c>
      <c r="N181" s="572"/>
      <c r="O181" s="266"/>
      <c r="P181" s="266"/>
      <c r="Q181" s="266"/>
      <c r="R181" s="266"/>
      <c r="S181" s="266"/>
      <c r="T181" s="266"/>
      <c r="U181" s="266"/>
      <c r="V181" s="266"/>
      <c r="W181" s="266"/>
      <c r="X181" s="266"/>
      <c r="Y181" s="10"/>
      <c r="Z181" s="10"/>
      <c r="AA181" s="10"/>
      <c r="AB181" s="10"/>
      <c r="AC181" s="10"/>
      <c r="AD181" s="10"/>
      <c r="AE181" s="10"/>
      <c r="AF181" s="10"/>
      <c r="AG181" s="10"/>
      <c r="AH181" s="12"/>
      <c r="AI181" s="12"/>
      <c r="AJ181" s="12"/>
      <c r="AK181" s="12"/>
      <c r="AL181" s="12"/>
      <c r="AM181" s="12"/>
      <c r="AN181" s="12"/>
      <c r="AO181" s="12"/>
    </row>
    <row r="182" spans="1:41" s="402" customFormat="1" ht="45" customHeight="1">
      <c r="A182" s="178"/>
      <c r="B182" s="400">
        <f t="shared" si="26"/>
        <v>5</v>
      </c>
      <c r="C182" s="401" t="s">
        <v>156</v>
      </c>
      <c r="D182" s="401" t="s">
        <v>323</v>
      </c>
      <c r="E182" s="350" t="s">
        <v>309</v>
      </c>
      <c r="F182" s="350" t="s">
        <v>291</v>
      </c>
      <c r="G182" s="347" t="s">
        <v>310</v>
      </c>
      <c r="H182" s="351">
        <v>42298</v>
      </c>
      <c r="I182" s="350" t="s">
        <v>151</v>
      </c>
      <c r="J182" s="357" t="s">
        <v>417</v>
      </c>
      <c r="K182" s="351">
        <v>42318</v>
      </c>
      <c r="L182" s="350" t="s">
        <v>151</v>
      </c>
      <c r="M182" s="571" t="s">
        <v>417</v>
      </c>
      <c r="N182" s="572"/>
      <c r="O182" s="266"/>
      <c r="P182" s="266"/>
      <c r="Q182" s="266"/>
      <c r="R182" s="266"/>
      <c r="S182" s="266"/>
      <c r="T182" s="266"/>
      <c r="U182" s="266"/>
      <c r="V182" s="266"/>
      <c r="W182" s="266"/>
      <c r="X182" s="266"/>
      <c r="Y182" s="10"/>
      <c r="Z182" s="10"/>
      <c r="AA182" s="10"/>
      <c r="AB182" s="10"/>
      <c r="AC182" s="10"/>
      <c r="AD182" s="10"/>
      <c r="AE182" s="10"/>
      <c r="AF182" s="10"/>
      <c r="AG182" s="10"/>
      <c r="AH182" s="12"/>
      <c r="AI182" s="12"/>
      <c r="AJ182" s="12"/>
      <c r="AK182" s="12"/>
      <c r="AL182" s="12"/>
      <c r="AM182" s="12"/>
      <c r="AN182" s="12"/>
      <c r="AO182" s="12"/>
    </row>
    <row r="183" spans="1:41" ht="60" customHeight="1">
      <c r="B183" s="569" t="s">
        <v>440</v>
      </c>
      <c r="C183" s="569"/>
      <c r="D183" s="569"/>
      <c r="E183" s="570"/>
      <c r="F183" s="429"/>
      <c r="G183" s="429"/>
      <c r="H183" s="429"/>
      <c r="I183" s="429"/>
      <c r="J183" s="429"/>
      <c r="K183" s="429"/>
      <c r="L183" s="429"/>
      <c r="M183" s="429"/>
      <c r="N183" s="430"/>
      <c r="O183" s="326"/>
      <c r="P183" s="326"/>
      <c r="Q183" s="326"/>
      <c r="R183" s="326"/>
      <c r="S183" s="326"/>
      <c r="T183" s="326"/>
      <c r="U183" s="326"/>
      <c r="V183" s="326"/>
      <c r="W183" s="326"/>
      <c r="X183" s="326"/>
    </row>
    <row r="184" spans="1:41" s="402" customFormat="1" ht="45" customHeight="1">
      <c r="A184" s="178"/>
      <c r="B184" s="400">
        <v>1</v>
      </c>
      <c r="C184" s="401" t="s">
        <v>156</v>
      </c>
      <c r="D184" s="401" t="s">
        <v>319</v>
      </c>
      <c r="E184" s="350" t="s">
        <v>309</v>
      </c>
      <c r="F184" s="350" t="s">
        <v>291</v>
      </c>
      <c r="G184" s="347" t="s">
        <v>310</v>
      </c>
      <c r="H184" s="351">
        <v>42298</v>
      </c>
      <c r="I184" s="350" t="s">
        <v>151</v>
      </c>
      <c r="J184" s="357" t="s">
        <v>417</v>
      </c>
      <c r="K184" s="351">
        <v>42318</v>
      </c>
      <c r="L184" s="350" t="s">
        <v>151</v>
      </c>
      <c r="M184" s="571" t="s">
        <v>417</v>
      </c>
      <c r="N184" s="572"/>
      <c r="O184" s="266"/>
      <c r="P184" s="266"/>
      <c r="Q184" s="266"/>
      <c r="R184" s="266"/>
      <c r="S184" s="266"/>
      <c r="T184" s="266"/>
      <c r="U184" s="266"/>
      <c r="V184" s="266"/>
      <c r="W184" s="266"/>
      <c r="X184" s="266"/>
      <c r="Y184" s="10"/>
      <c r="Z184" s="10"/>
      <c r="AA184" s="10"/>
      <c r="AB184" s="10"/>
      <c r="AC184" s="10"/>
      <c r="AD184" s="10"/>
      <c r="AE184" s="10"/>
      <c r="AF184" s="10"/>
      <c r="AG184" s="10"/>
      <c r="AH184" s="12"/>
      <c r="AI184" s="12"/>
      <c r="AJ184" s="12"/>
      <c r="AK184" s="12"/>
      <c r="AL184" s="12"/>
      <c r="AM184" s="12"/>
      <c r="AN184" s="12"/>
      <c r="AO184" s="12"/>
    </row>
    <row r="185" spans="1:41" s="402" customFormat="1" ht="45" customHeight="1">
      <c r="A185" s="178"/>
      <c r="B185" s="400">
        <f>B184+1</f>
        <v>2</v>
      </c>
      <c r="C185" s="401" t="s">
        <v>156</v>
      </c>
      <c r="D185" s="401" t="s">
        <v>320</v>
      </c>
      <c r="E185" s="350" t="s">
        <v>309</v>
      </c>
      <c r="F185" s="350" t="s">
        <v>291</v>
      </c>
      <c r="G185" s="347" t="s">
        <v>310</v>
      </c>
      <c r="H185" s="351">
        <v>42298</v>
      </c>
      <c r="I185" s="350" t="s">
        <v>151</v>
      </c>
      <c r="J185" s="357" t="s">
        <v>417</v>
      </c>
      <c r="K185" s="351">
        <v>42318</v>
      </c>
      <c r="L185" s="350" t="s">
        <v>151</v>
      </c>
      <c r="M185" s="571" t="s">
        <v>417</v>
      </c>
      <c r="N185" s="572"/>
      <c r="O185" s="266"/>
      <c r="P185" s="266"/>
      <c r="Q185" s="266"/>
      <c r="R185" s="266"/>
      <c r="S185" s="266"/>
      <c r="T185" s="266"/>
      <c r="U185" s="266"/>
      <c r="V185" s="266"/>
      <c r="W185" s="266"/>
      <c r="X185" s="266"/>
      <c r="Y185" s="10"/>
      <c r="Z185" s="10"/>
      <c r="AA185" s="10"/>
      <c r="AB185" s="10"/>
      <c r="AC185" s="10"/>
      <c r="AD185" s="10"/>
      <c r="AE185" s="10"/>
      <c r="AF185" s="10"/>
      <c r="AG185" s="10"/>
      <c r="AH185" s="12"/>
      <c r="AI185" s="12"/>
      <c r="AJ185" s="12"/>
      <c r="AK185" s="12"/>
      <c r="AL185" s="12"/>
      <c r="AM185" s="12"/>
      <c r="AN185" s="12"/>
      <c r="AO185" s="12"/>
    </row>
    <row r="186" spans="1:41" s="402" customFormat="1" ht="45" customHeight="1">
      <c r="A186" s="178"/>
      <c r="B186" s="400">
        <f t="shared" ref="B186:B188" si="27">B185+1</f>
        <v>3</v>
      </c>
      <c r="C186" s="401" t="s">
        <v>156</v>
      </c>
      <c r="D186" s="401" t="s">
        <v>321</v>
      </c>
      <c r="E186" s="350" t="s">
        <v>309</v>
      </c>
      <c r="F186" s="350" t="s">
        <v>291</v>
      </c>
      <c r="G186" s="347" t="s">
        <v>310</v>
      </c>
      <c r="H186" s="351">
        <v>42298</v>
      </c>
      <c r="I186" s="350" t="s">
        <v>151</v>
      </c>
      <c r="J186" s="357" t="s">
        <v>417</v>
      </c>
      <c r="K186" s="351">
        <v>42318</v>
      </c>
      <c r="L186" s="350" t="s">
        <v>151</v>
      </c>
      <c r="M186" s="571" t="s">
        <v>417</v>
      </c>
      <c r="N186" s="572"/>
      <c r="O186" s="266"/>
      <c r="P186" s="266"/>
      <c r="Q186" s="266"/>
      <c r="R186" s="266"/>
      <c r="S186" s="266"/>
      <c r="T186" s="266"/>
      <c r="U186" s="266"/>
      <c r="V186" s="266"/>
      <c r="W186" s="266"/>
      <c r="X186" s="266"/>
      <c r="Y186" s="10"/>
      <c r="Z186" s="10"/>
      <c r="AA186" s="10"/>
      <c r="AB186" s="10"/>
      <c r="AC186" s="10"/>
      <c r="AD186" s="10"/>
      <c r="AE186" s="10"/>
      <c r="AF186" s="10"/>
      <c r="AG186" s="10"/>
      <c r="AH186" s="12"/>
      <c r="AI186" s="12"/>
      <c r="AJ186" s="12"/>
      <c r="AK186" s="12"/>
      <c r="AL186" s="12"/>
      <c r="AM186" s="12"/>
      <c r="AN186" s="12"/>
      <c r="AO186" s="12"/>
    </row>
    <row r="187" spans="1:41" s="402" customFormat="1" ht="45" customHeight="1">
      <c r="A187" s="178"/>
      <c r="B187" s="400">
        <f t="shared" si="27"/>
        <v>4</v>
      </c>
      <c r="C187" s="401" t="s">
        <v>156</v>
      </c>
      <c r="D187" s="401" t="s">
        <v>322</v>
      </c>
      <c r="E187" s="350" t="s">
        <v>309</v>
      </c>
      <c r="F187" s="350" t="s">
        <v>291</v>
      </c>
      <c r="G187" s="347" t="s">
        <v>310</v>
      </c>
      <c r="H187" s="351">
        <v>42298</v>
      </c>
      <c r="I187" s="350" t="s">
        <v>151</v>
      </c>
      <c r="J187" s="357" t="s">
        <v>417</v>
      </c>
      <c r="K187" s="351">
        <v>42318</v>
      </c>
      <c r="L187" s="350" t="s">
        <v>151</v>
      </c>
      <c r="M187" s="571" t="s">
        <v>417</v>
      </c>
      <c r="N187" s="572"/>
      <c r="O187" s="266"/>
      <c r="P187" s="266"/>
      <c r="Q187" s="266"/>
      <c r="R187" s="266"/>
      <c r="S187" s="266"/>
      <c r="T187" s="266"/>
      <c r="U187" s="266"/>
      <c r="V187" s="266"/>
      <c r="W187" s="266"/>
      <c r="X187" s="266"/>
      <c r="Y187" s="10"/>
      <c r="Z187" s="10"/>
      <c r="AA187" s="10"/>
      <c r="AB187" s="10"/>
      <c r="AC187" s="10"/>
      <c r="AD187" s="10"/>
      <c r="AE187" s="10"/>
      <c r="AF187" s="10"/>
      <c r="AG187" s="10"/>
      <c r="AH187" s="12"/>
      <c r="AI187" s="12"/>
      <c r="AJ187" s="12"/>
      <c r="AK187" s="12"/>
      <c r="AL187" s="12"/>
      <c r="AM187" s="12"/>
      <c r="AN187" s="12"/>
      <c r="AO187" s="12"/>
    </row>
    <row r="188" spans="1:41" s="402" customFormat="1" ht="45" customHeight="1">
      <c r="A188" s="178"/>
      <c r="B188" s="400">
        <f t="shared" si="27"/>
        <v>5</v>
      </c>
      <c r="C188" s="401" t="s">
        <v>156</v>
      </c>
      <c r="D188" s="401" t="s">
        <v>323</v>
      </c>
      <c r="E188" s="350" t="s">
        <v>309</v>
      </c>
      <c r="F188" s="350" t="s">
        <v>291</v>
      </c>
      <c r="G188" s="347" t="s">
        <v>310</v>
      </c>
      <c r="H188" s="351">
        <v>42298</v>
      </c>
      <c r="I188" s="350" t="s">
        <v>151</v>
      </c>
      <c r="J188" s="357" t="s">
        <v>417</v>
      </c>
      <c r="K188" s="351">
        <v>42318</v>
      </c>
      <c r="L188" s="350" t="s">
        <v>151</v>
      </c>
      <c r="M188" s="571" t="s">
        <v>417</v>
      </c>
      <c r="N188" s="572"/>
      <c r="O188" s="266"/>
      <c r="P188" s="266"/>
      <c r="Q188" s="266"/>
      <c r="R188" s="266"/>
      <c r="S188" s="266"/>
      <c r="T188" s="266"/>
      <c r="U188" s="266"/>
      <c r="V188" s="266"/>
      <c r="W188" s="266"/>
      <c r="X188" s="266"/>
      <c r="Y188" s="10"/>
      <c r="Z188" s="10"/>
      <c r="AA188" s="10"/>
      <c r="AB188" s="10"/>
      <c r="AC188" s="10"/>
      <c r="AD188" s="10"/>
      <c r="AE188" s="10"/>
      <c r="AF188" s="10"/>
      <c r="AG188" s="10"/>
      <c r="AH188" s="12"/>
      <c r="AI188" s="12"/>
      <c r="AJ188" s="12"/>
      <c r="AK188" s="12"/>
      <c r="AL188" s="12"/>
      <c r="AM188" s="12"/>
      <c r="AN188" s="12"/>
      <c r="AO188" s="12"/>
    </row>
    <row r="189" spans="1:41" ht="20.100000000000001" customHeight="1">
      <c r="B189" s="573" t="s">
        <v>301</v>
      </c>
      <c r="C189" s="574"/>
      <c r="D189" s="574"/>
      <c r="E189" s="574"/>
      <c r="F189" s="359"/>
      <c r="G189" s="359"/>
      <c r="H189" s="359"/>
      <c r="I189" s="359"/>
      <c r="J189" s="359"/>
      <c r="K189" s="359"/>
      <c r="L189" s="359"/>
      <c r="M189" s="359"/>
      <c r="N189" s="440"/>
      <c r="O189" s="326"/>
      <c r="P189" s="326"/>
      <c r="Q189" s="326"/>
      <c r="R189" s="326"/>
      <c r="S189" s="326"/>
      <c r="T189" s="326"/>
      <c r="U189" s="326"/>
      <c r="V189" s="326"/>
      <c r="W189" s="326"/>
      <c r="X189" s="326"/>
    </row>
    <row r="190" spans="1:41" ht="60" customHeight="1">
      <c r="B190" s="569" t="s">
        <v>443</v>
      </c>
      <c r="C190" s="569"/>
      <c r="D190" s="569"/>
      <c r="E190" s="570"/>
      <c r="F190" s="429"/>
      <c r="G190" s="429"/>
      <c r="H190" s="429"/>
      <c r="I190" s="429"/>
      <c r="J190" s="429"/>
      <c r="K190" s="429"/>
      <c r="L190" s="429"/>
      <c r="M190" s="429"/>
      <c r="N190" s="430"/>
      <c r="O190" s="326"/>
      <c r="P190" s="326"/>
      <c r="Q190" s="326"/>
      <c r="R190" s="326"/>
      <c r="S190" s="326"/>
      <c r="T190" s="326"/>
      <c r="U190" s="326"/>
      <c r="V190" s="326"/>
      <c r="W190" s="326"/>
      <c r="X190" s="326"/>
    </row>
    <row r="191" spans="1:41" s="402" customFormat="1" ht="45" customHeight="1">
      <c r="A191" s="178"/>
      <c r="B191" s="400">
        <v>1</v>
      </c>
      <c r="C191" s="401" t="s">
        <v>156</v>
      </c>
      <c r="D191" s="401" t="s">
        <v>319</v>
      </c>
      <c r="E191" s="350" t="s">
        <v>309</v>
      </c>
      <c r="F191" s="350" t="s">
        <v>291</v>
      </c>
      <c r="G191" s="347" t="s">
        <v>310</v>
      </c>
      <c r="H191" s="351">
        <v>42300</v>
      </c>
      <c r="I191" s="350" t="s">
        <v>151</v>
      </c>
      <c r="J191" s="357" t="s">
        <v>417</v>
      </c>
      <c r="K191" s="351">
        <v>42319</v>
      </c>
      <c r="L191" s="350" t="s">
        <v>151</v>
      </c>
      <c r="M191" s="571" t="s">
        <v>417</v>
      </c>
      <c r="N191" s="572"/>
      <c r="O191" s="266"/>
      <c r="P191" s="266"/>
      <c r="Q191" s="266"/>
      <c r="R191" s="266"/>
      <c r="S191" s="266"/>
      <c r="T191" s="266"/>
      <c r="U191" s="266"/>
      <c r="V191" s="266"/>
      <c r="W191" s="266"/>
      <c r="X191" s="266"/>
      <c r="Y191" s="10"/>
      <c r="Z191" s="10"/>
      <c r="AA191" s="10"/>
      <c r="AB191" s="10"/>
      <c r="AC191" s="10"/>
      <c r="AD191" s="10"/>
      <c r="AE191" s="10"/>
      <c r="AF191" s="10"/>
      <c r="AG191" s="10"/>
      <c r="AH191" s="12"/>
      <c r="AI191" s="12"/>
      <c r="AJ191" s="12"/>
      <c r="AK191" s="12"/>
      <c r="AL191" s="12"/>
      <c r="AM191" s="12"/>
      <c r="AN191" s="12"/>
      <c r="AO191" s="12"/>
    </row>
    <row r="192" spans="1:41" s="402" customFormat="1" ht="45" customHeight="1">
      <c r="A192" s="178"/>
      <c r="B192" s="400">
        <f>B191+1</f>
        <v>2</v>
      </c>
      <c r="C192" s="401" t="s">
        <v>156</v>
      </c>
      <c r="D192" s="401" t="s">
        <v>320</v>
      </c>
      <c r="E192" s="350" t="s">
        <v>309</v>
      </c>
      <c r="F192" s="350" t="s">
        <v>291</v>
      </c>
      <c r="G192" s="347" t="s">
        <v>310</v>
      </c>
      <c r="H192" s="351">
        <v>42300</v>
      </c>
      <c r="I192" s="350" t="s">
        <v>151</v>
      </c>
      <c r="J192" s="357" t="s">
        <v>417</v>
      </c>
      <c r="K192" s="351">
        <v>42319</v>
      </c>
      <c r="L192" s="350" t="s">
        <v>151</v>
      </c>
      <c r="M192" s="571" t="s">
        <v>417</v>
      </c>
      <c r="N192" s="572"/>
      <c r="O192" s="266"/>
      <c r="P192" s="266"/>
      <c r="Q192" s="266"/>
      <c r="R192" s="266"/>
      <c r="S192" s="266"/>
      <c r="T192" s="266"/>
      <c r="U192" s="266"/>
      <c r="V192" s="266"/>
      <c r="W192" s="266"/>
      <c r="X192" s="266"/>
      <c r="Y192" s="10"/>
      <c r="Z192" s="10"/>
      <c r="AA192" s="10"/>
      <c r="AB192" s="10"/>
      <c r="AC192" s="10"/>
      <c r="AD192" s="10"/>
      <c r="AE192" s="10"/>
      <c r="AF192" s="10"/>
      <c r="AG192" s="10"/>
      <c r="AH192" s="12"/>
      <c r="AI192" s="12"/>
      <c r="AJ192" s="12"/>
      <c r="AK192" s="12"/>
      <c r="AL192" s="12"/>
      <c r="AM192" s="12"/>
      <c r="AN192" s="12"/>
      <c r="AO192" s="12"/>
    </row>
    <row r="193" spans="1:41" s="402" customFormat="1" ht="45" customHeight="1">
      <c r="A193" s="178"/>
      <c r="B193" s="400">
        <f t="shared" ref="B193:B195" si="28">B192+1</f>
        <v>3</v>
      </c>
      <c r="C193" s="401" t="s">
        <v>156</v>
      </c>
      <c r="D193" s="401" t="s">
        <v>321</v>
      </c>
      <c r="E193" s="350" t="s">
        <v>309</v>
      </c>
      <c r="F193" s="350" t="s">
        <v>291</v>
      </c>
      <c r="G193" s="347" t="s">
        <v>310</v>
      </c>
      <c r="H193" s="351">
        <v>42300</v>
      </c>
      <c r="I193" s="350" t="s">
        <v>151</v>
      </c>
      <c r="J193" s="357" t="s">
        <v>417</v>
      </c>
      <c r="K193" s="351">
        <v>42319</v>
      </c>
      <c r="L193" s="350" t="s">
        <v>151</v>
      </c>
      <c r="M193" s="571" t="s">
        <v>417</v>
      </c>
      <c r="N193" s="572"/>
      <c r="O193" s="266"/>
      <c r="P193" s="266"/>
      <c r="Q193" s="266"/>
      <c r="R193" s="266"/>
      <c r="S193" s="266"/>
      <c r="T193" s="266"/>
      <c r="U193" s="266"/>
      <c r="V193" s="266"/>
      <c r="W193" s="266"/>
      <c r="X193" s="266"/>
      <c r="Y193" s="10"/>
      <c r="Z193" s="10"/>
      <c r="AA193" s="10"/>
      <c r="AB193" s="10"/>
      <c r="AC193" s="10"/>
      <c r="AD193" s="10"/>
      <c r="AE193" s="10"/>
      <c r="AF193" s="10"/>
      <c r="AG193" s="10"/>
      <c r="AH193" s="12"/>
      <c r="AI193" s="12"/>
      <c r="AJ193" s="12"/>
      <c r="AK193" s="12"/>
      <c r="AL193" s="12"/>
      <c r="AM193" s="12"/>
      <c r="AN193" s="12"/>
      <c r="AO193" s="12"/>
    </row>
    <row r="194" spans="1:41" s="402" customFormat="1" ht="45" customHeight="1">
      <c r="A194" s="178"/>
      <c r="B194" s="400">
        <f t="shared" si="28"/>
        <v>4</v>
      </c>
      <c r="C194" s="401" t="s">
        <v>156</v>
      </c>
      <c r="D194" s="401" t="s">
        <v>322</v>
      </c>
      <c r="E194" s="350" t="s">
        <v>309</v>
      </c>
      <c r="F194" s="350" t="s">
        <v>291</v>
      </c>
      <c r="G194" s="347" t="s">
        <v>310</v>
      </c>
      <c r="H194" s="351">
        <v>42300</v>
      </c>
      <c r="I194" s="350" t="s">
        <v>151</v>
      </c>
      <c r="J194" s="357" t="s">
        <v>417</v>
      </c>
      <c r="K194" s="351">
        <v>42319</v>
      </c>
      <c r="L194" s="350" t="s">
        <v>151</v>
      </c>
      <c r="M194" s="571" t="s">
        <v>417</v>
      </c>
      <c r="N194" s="572"/>
      <c r="O194" s="266"/>
      <c r="P194" s="266"/>
      <c r="Q194" s="266"/>
      <c r="R194" s="266"/>
      <c r="S194" s="266"/>
      <c r="T194" s="266"/>
      <c r="U194" s="266"/>
      <c r="V194" s="266"/>
      <c r="W194" s="266"/>
      <c r="X194" s="266"/>
      <c r="Y194" s="10"/>
      <c r="Z194" s="10"/>
      <c r="AA194" s="10"/>
      <c r="AB194" s="10"/>
      <c r="AC194" s="10"/>
      <c r="AD194" s="10"/>
      <c r="AE194" s="10"/>
      <c r="AF194" s="10"/>
      <c r="AG194" s="10"/>
      <c r="AH194" s="12"/>
      <c r="AI194" s="12"/>
      <c r="AJ194" s="12"/>
      <c r="AK194" s="12"/>
      <c r="AL194" s="12"/>
      <c r="AM194" s="12"/>
      <c r="AN194" s="12"/>
      <c r="AO194" s="12"/>
    </row>
    <row r="195" spans="1:41" s="402" customFormat="1" ht="45" customHeight="1">
      <c r="A195" s="178"/>
      <c r="B195" s="400">
        <f t="shared" si="28"/>
        <v>5</v>
      </c>
      <c r="C195" s="401" t="s">
        <v>156</v>
      </c>
      <c r="D195" s="401" t="s">
        <v>323</v>
      </c>
      <c r="E195" s="350" t="s">
        <v>309</v>
      </c>
      <c r="F195" s="350" t="s">
        <v>291</v>
      </c>
      <c r="G195" s="347" t="s">
        <v>310</v>
      </c>
      <c r="H195" s="351">
        <v>42300</v>
      </c>
      <c r="I195" s="350" t="s">
        <v>151</v>
      </c>
      <c r="J195" s="403" t="s">
        <v>444</v>
      </c>
      <c r="K195" s="351">
        <v>42319</v>
      </c>
      <c r="L195" s="350" t="s">
        <v>151</v>
      </c>
      <c r="M195" s="571" t="s">
        <v>417</v>
      </c>
      <c r="N195" s="572"/>
      <c r="O195" s="266"/>
      <c r="P195" s="266"/>
      <c r="Q195" s="266"/>
      <c r="R195" s="266"/>
      <c r="S195" s="266"/>
      <c r="T195" s="266"/>
      <c r="U195" s="266"/>
      <c r="V195" s="266"/>
      <c r="W195" s="266"/>
      <c r="X195" s="266"/>
      <c r="Y195" s="10"/>
      <c r="Z195" s="10"/>
      <c r="AA195" s="10"/>
      <c r="AB195" s="10"/>
      <c r="AC195" s="10"/>
      <c r="AD195" s="10"/>
      <c r="AE195" s="10"/>
      <c r="AF195" s="10"/>
      <c r="AG195" s="10"/>
      <c r="AH195" s="12"/>
      <c r="AI195" s="12"/>
      <c r="AJ195" s="12"/>
      <c r="AK195" s="12"/>
      <c r="AL195" s="12"/>
      <c r="AM195" s="12"/>
      <c r="AN195" s="12"/>
      <c r="AO195" s="12"/>
    </row>
    <row r="196" spans="1:41" ht="60" customHeight="1">
      <c r="B196" s="569" t="s">
        <v>445</v>
      </c>
      <c r="C196" s="569"/>
      <c r="D196" s="569"/>
      <c r="E196" s="570"/>
      <c r="F196" s="429"/>
      <c r="G196" s="429"/>
      <c r="H196" s="429"/>
      <c r="I196" s="429"/>
      <c r="J196" s="429"/>
      <c r="K196" s="429"/>
      <c r="L196" s="429"/>
      <c r="M196" s="429"/>
      <c r="N196" s="430"/>
      <c r="O196" s="326"/>
      <c r="P196" s="326"/>
      <c r="Q196" s="326"/>
      <c r="R196" s="326"/>
      <c r="S196" s="326"/>
      <c r="T196" s="326"/>
      <c r="U196" s="326"/>
      <c r="V196" s="326"/>
      <c r="W196" s="326"/>
      <c r="X196" s="326"/>
    </row>
    <row r="197" spans="1:41" s="402" customFormat="1" ht="45" customHeight="1">
      <c r="A197" s="178"/>
      <c r="B197" s="400">
        <v>1</v>
      </c>
      <c r="C197" s="401" t="s">
        <v>156</v>
      </c>
      <c r="D197" s="401" t="s">
        <v>319</v>
      </c>
      <c r="E197" s="350" t="s">
        <v>309</v>
      </c>
      <c r="F197" s="350" t="s">
        <v>291</v>
      </c>
      <c r="G197" s="347" t="s">
        <v>310</v>
      </c>
      <c r="H197" s="351">
        <v>42300</v>
      </c>
      <c r="I197" s="350" t="s">
        <v>151</v>
      </c>
      <c r="J197" s="357" t="s">
        <v>417</v>
      </c>
      <c r="K197" s="351">
        <v>42319</v>
      </c>
      <c r="L197" s="350" t="s">
        <v>151</v>
      </c>
      <c r="M197" s="571" t="s">
        <v>417</v>
      </c>
      <c r="N197" s="572"/>
      <c r="O197" s="266"/>
      <c r="P197" s="266"/>
      <c r="Q197" s="266"/>
      <c r="R197" s="266"/>
      <c r="S197" s="266"/>
      <c r="T197" s="266"/>
      <c r="U197" s="266"/>
      <c r="V197" s="266"/>
      <c r="W197" s="266"/>
      <c r="X197" s="266"/>
      <c r="Y197" s="10"/>
      <c r="Z197" s="10"/>
      <c r="AA197" s="10"/>
      <c r="AB197" s="10"/>
      <c r="AC197" s="10"/>
      <c r="AD197" s="10"/>
      <c r="AE197" s="10"/>
      <c r="AF197" s="10"/>
      <c r="AG197" s="10"/>
      <c r="AH197" s="12"/>
      <c r="AI197" s="12"/>
      <c r="AJ197" s="12"/>
      <c r="AK197" s="12"/>
      <c r="AL197" s="12"/>
      <c r="AM197" s="12"/>
      <c r="AN197" s="12"/>
      <c r="AO197" s="12"/>
    </row>
    <row r="198" spans="1:41" s="402" customFormat="1" ht="45" customHeight="1">
      <c r="A198" s="178"/>
      <c r="B198" s="400">
        <f>B197+1</f>
        <v>2</v>
      </c>
      <c r="C198" s="401" t="s">
        <v>156</v>
      </c>
      <c r="D198" s="401" t="s">
        <v>320</v>
      </c>
      <c r="E198" s="350" t="s">
        <v>309</v>
      </c>
      <c r="F198" s="350" t="s">
        <v>291</v>
      </c>
      <c r="G198" s="347" t="s">
        <v>310</v>
      </c>
      <c r="H198" s="351">
        <v>42300</v>
      </c>
      <c r="I198" s="350" t="s">
        <v>151</v>
      </c>
      <c r="J198" s="357" t="s">
        <v>417</v>
      </c>
      <c r="K198" s="351">
        <v>42319</v>
      </c>
      <c r="L198" s="350" t="s">
        <v>151</v>
      </c>
      <c r="M198" s="571" t="s">
        <v>417</v>
      </c>
      <c r="N198" s="572"/>
      <c r="O198" s="266"/>
      <c r="P198" s="266"/>
      <c r="Q198" s="266"/>
      <c r="R198" s="266"/>
      <c r="S198" s="266"/>
      <c r="T198" s="266"/>
      <c r="U198" s="266"/>
      <c r="V198" s="266"/>
      <c r="W198" s="266"/>
      <c r="X198" s="266"/>
      <c r="Y198" s="10"/>
      <c r="Z198" s="10"/>
      <c r="AA198" s="10"/>
      <c r="AB198" s="10"/>
      <c r="AC198" s="10"/>
      <c r="AD198" s="10"/>
      <c r="AE198" s="10"/>
      <c r="AF198" s="10"/>
      <c r="AG198" s="10"/>
      <c r="AH198" s="12"/>
      <c r="AI198" s="12"/>
      <c r="AJ198" s="12"/>
      <c r="AK198" s="12"/>
      <c r="AL198" s="12"/>
      <c r="AM198" s="12"/>
      <c r="AN198" s="12"/>
      <c r="AO198" s="12"/>
    </row>
    <row r="199" spans="1:41" s="402" customFormat="1" ht="45" customHeight="1">
      <c r="A199" s="178"/>
      <c r="B199" s="400">
        <f t="shared" ref="B199:B201" si="29">B198+1</f>
        <v>3</v>
      </c>
      <c r="C199" s="401" t="s">
        <v>156</v>
      </c>
      <c r="D199" s="401" t="s">
        <v>321</v>
      </c>
      <c r="E199" s="350" t="s">
        <v>309</v>
      </c>
      <c r="F199" s="350" t="s">
        <v>291</v>
      </c>
      <c r="G199" s="347" t="s">
        <v>310</v>
      </c>
      <c r="H199" s="351">
        <v>42300</v>
      </c>
      <c r="I199" s="350" t="s">
        <v>151</v>
      </c>
      <c r="J199" s="357" t="s">
        <v>417</v>
      </c>
      <c r="K199" s="351">
        <v>42319</v>
      </c>
      <c r="L199" s="350" t="s">
        <v>151</v>
      </c>
      <c r="M199" s="571" t="s">
        <v>417</v>
      </c>
      <c r="N199" s="572"/>
      <c r="O199" s="266"/>
      <c r="P199" s="266"/>
      <c r="Q199" s="266"/>
      <c r="R199" s="266"/>
      <c r="S199" s="266"/>
      <c r="T199" s="266"/>
      <c r="U199" s="266"/>
      <c r="V199" s="266"/>
      <c r="W199" s="266"/>
      <c r="X199" s="266"/>
      <c r="Y199" s="10"/>
      <c r="Z199" s="10"/>
      <c r="AA199" s="10"/>
      <c r="AB199" s="10"/>
      <c r="AC199" s="10"/>
      <c r="AD199" s="10"/>
      <c r="AE199" s="10"/>
      <c r="AF199" s="10"/>
      <c r="AG199" s="10"/>
      <c r="AH199" s="12"/>
      <c r="AI199" s="12"/>
      <c r="AJ199" s="12"/>
      <c r="AK199" s="12"/>
      <c r="AL199" s="12"/>
      <c r="AM199" s="12"/>
      <c r="AN199" s="12"/>
      <c r="AO199" s="12"/>
    </row>
    <row r="200" spans="1:41" s="402" customFormat="1" ht="45" customHeight="1">
      <c r="A200" s="178"/>
      <c r="B200" s="400">
        <f t="shared" si="29"/>
        <v>4</v>
      </c>
      <c r="C200" s="401" t="s">
        <v>156</v>
      </c>
      <c r="D200" s="401" t="s">
        <v>322</v>
      </c>
      <c r="E200" s="350" t="s">
        <v>309</v>
      </c>
      <c r="F200" s="350" t="s">
        <v>291</v>
      </c>
      <c r="G200" s="347" t="s">
        <v>310</v>
      </c>
      <c r="H200" s="351">
        <v>42300</v>
      </c>
      <c r="I200" s="350" t="s">
        <v>151</v>
      </c>
      <c r="J200" s="357" t="s">
        <v>417</v>
      </c>
      <c r="K200" s="351">
        <v>42319</v>
      </c>
      <c r="L200" s="350" t="s">
        <v>151</v>
      </c>
      <c r="M200" s="571" t="s">
        <v>417</v>
      </c>
      <c r="N200" s="572"/>
      <c r="O200" s="266"/>
      <c r="P200" s="266"/>
      <c r="Q200" s="266"/>
      <c r="R200" s="266"/>
      <c r="S200" s="266"/>
      <c r="T200" s="266"/>
      <c r="U200" s="266"/>
      <c r="V200" s="266"/>
      <c r="W200" s="266"/>
      <c r="X200" s="266"/>
      <c r="Y200" s="10"/>
      <c r="Z200" s="10"/>
      <c r="AA200" s="10"/>
      <c r="AB200" s="10"/>
      <c r="AC200" s="10"/>
      <c r="AD200" s="10"/>
      <c r="AE200" s="10"/>
      <c r="AF200" s="10"/>
      <c r="AG200" s="10"/>
      <c r="AH200" s="12"/>
      <c r="AI200" s="12"/>
      <c r="AJ200" s="12"/>
      <c r="AK200" s="12"/>
      <c r="AL200" s="12"/>
      <c r="AM200" s="12"/>
      <c r="AN200" s="12"/>
      <c r="AO200" s="12"/>
    </row>
    <row r="201" spans="1:41" s="402" customFormat="1" ht="45" customHeight="1">
      <c r="A201" s="178"/>
      <c r="B201" s="400">
        <f t="shared" si="29"/>
        <v>5</v>
      </c>
      <c r="C201" s="401" t="s">
        <v>156</v>
      </c>
      <c r="D201" s="401" t="s">
        <v>323</v>
      </c>
      <c r="E201" s="350" t="s">
        <v>309</v>
      </c>
      <c r="F201" s="350" t="s">
        <v>291</v>
      </c>
      <c r="G201" s="347" t="s">
        <v>310</v>
      </c>
      <c r="H201" s="351">
        <v>42300</v>
      </c>
      <c r="I201" s="350" t="s">
        <v>151</v>
      </c>
      <c r="J201" s="357" t="s">
        <v>417</v>
      </c>
      <c r="K201" s="351">
        <v>42319</v>
      </c>
      <c r="L201" s="350" t="s">
        <v>151</v>
      </c>
      <c r="M201" s="571" t="s">
        <v>417</v>
      </c>
      <c r="N201" s="572"/>
      <c r="O201" s="266"/>
      <c r="P201" s="266"/>
      <c r="Q201" s="266"/>
      <c r="R201" s="266"/>
      <c r="S201" s="266"/>
      <c r="T201" s="266"/>
      <c r="U201" s="266"/>
      <c r="V201" s="266"/>
      <c r="W201" s="266"/>
      <c r="X201" s="266"/>
      <c r="Y201" s="10"/>
      <c r="Z201" s="10"/>
      <c r="AA201" s="10"/>
      <c r="AB201" s="10"/>
      <c r="AC201" s="10"/>
      <c r="AD201" s="10"/>
      <c r="AE201" s="10"/>
      <c r="AF201" s="10"/>
      <c r="AG201" s="10"/>
      <c r="AH201" s="12"/>
      <c r="AI201" s="12"/>
      <c r="AJ201" s="12"/>
      <c r="AK201" s="12"/>
      <c r="AL201" s="12"/>
      <c r="AM201" s="12"/>
      <c r="AN201" s="12"/>
      <c r="AO201" s="12"/>
    </row>
    <row r="202" spans="1:41" ht="60" customHeight="1">
      <c r="B202" s="569" t="s">
        <v>446</v>
      </c>
      <c r="C202" s="569"/>
      <c r="D202" s="569"/>
      <c r="E202" s="570"/>
      <c r="F202" s="429"/>
      <c r="G202" s="429"/>
      <c r="H202" s="429"/>
      <c r="I202" s="429"/>
      <c r="J202" s="429"/>
      <c r="K202" s="429"/>
      <c r="L202" s="429"/>
      <c r="M202" s="429"/>
      <c r="N202" s="430"/>
      <c r="O202" s="326"/>
      <c r="P202" s="326"/>
      <c r="Q202" s="326"/>
      <c r="R202" s="326"/>
      <c r="S202" s="326"/>
      <c r="T202" s="326"/>
      <c r="U202" s="326"/>
      <c r="V202" s="326"/>
      <c r="W202" s="326"/>
      <c r="X202" s="326"/>
    </row>
    <row r="203" spans="1:41" s="402" customFormat="1" ht="45" customHeight="1">
      <c r="A203" s="178"/>
      <c r="B203" s="400">
        <v>1</v>
      </c>
      <c r="C203" s="401" t="s">
        <v>156</v>
      </c>
      <c r="D203" s="401" t="s">
        <v>319</v>
      </c>
      <c r="E203" s="350" t="s">
        <v>309</v>
      </c>
      <c r="F203" s="350" t="s">
        <v>291</v>
      </c>
      <c r="G203" s="347" t="s">
        <v>310</v>
      </c>
      <c r="H203" s="351">
        <v>42301</v>
      </c>
      <c r="I203" s="350" t="s">
        <v>151</v>
      </c>
      <c r="J203" s="357" t="s">
        <v>417</v>
      </c>
      <c r="K203" s="351">
        <v>42320</v>
      </c>
      <c r="L203" s="350" t="s">
        <v>151</v>
      </c>
      <c r="M203" s="571" t="s">
        <v>417</v>
      </c>
      <c r="N203" s="572"/>
      <c r="O203" s="266"/>
      <c r="P203" s="266"/>
      <c r="Q203" s="266"/>
      <c r="R203" s="266"/>
      <c r="S203" s="266"/>
      <c r="T203" s="266"/>
      <c r="U203" s="266"/>
      <c r="V203" s="266"/>
      <c r="W203" s="266"/>
      <c r="X203" s="266"/>
      <c r="Y203" s="10"/>
      <c r="Z203" s="10"/>
      <c r="AA203" s="10"/>
      <c r="AB203" s="10"/>
      <c r="AC203" s="10"/>
      <c r="AD203" s="10"/>
      <c r="AE203" s="10"/>
      <c r="AF203" s="10"/>
      <c r="AG203" s="10"/>
      <c r="AH203" s="12"/>
      <c r="AI203" s="12"/>
      <c r="AJ203" s="12"/>
      <c r="AK203" s="12"/>
      <c r="AL203" s="12"/>
      <c r="AM203" s="12"/>
      <c r="AN203" s="12"/>
      <c r="AO203" s="12"/>
    </row>
    <row r="204" spans="1:41" s="402" customFormat="1" ht="45" customHeight="1">
      <c r="A204" s="178"/>
      <c r="B204" s="400">
        <f>B203+1</f>
        <v>2</v>
      </c>
      <c r="C204" s="401" t="s">
        <v>156</v>
      </c>
      <c r="D204" s="401" t="s">
        <v>320</v>
      </c>
      <c r="E204" s="350" t="s">
        <v>309</v>
      </c>
      <c r="F204" s="350" t="s">
        <v>291</v>
      </c>
      <c r="G204" s="347" t="s">
        <v>310</v>
      </c>
      <c r="H204" s="351">
        <v>42301</v>
      </c>
      <c r="I204" s="350" t="s">
        <v>151</v>
      </c>
      <c r="J204" s="357" t="s">
        <v>417</v>
      </c>
      <c r="K204" s="351">
        <v>42320</v>
      </c>
      <c r="L204" s="350" t="s">
        <v>151</v>
      </c>
      <c r="M204" s="571" t="s">
        <v>417</v>
      </c>
      <c r="N204" s="572"/>
      <c r="O204" s="266"/>
      <c r="P204" s="266"/>
      <c r="Q204" s="266"/>
      <c r="R204" s="266"/>
      <c r="S204" s="266"/>
      <c r="T204" s="266"/>
      <c r="U204" s="266"/>
      <c r="V204" s="266"/>
      <c r="W204" s="266"/>
      <c r="X204" s="266"/>
      <c r="Y204" s="10"/>
      <c r="Z204" s="10"/>
      <c r="AA204" s="10"/>
      <c r="AB204" s="10"/>
      <c r="AC204" s="10"/>
      <c r="AD204" s="10"/>
      <c r="AE204" s="10"/>
      <c r="AF204" s="10"/>
      <c r="AG204" s="10"/>
      <c r="AH204" s="12"/>
      <c r="AI204" s="12"/>
      <c r="AJ204" s="12"/>
      <c r="AK204" s="12"/>
      <c r="AL204" s="12"/>
      <c r="AM204" s="12"/>
      <c r="AN204" s="12"/>
      <c r="AO204" s="12"/>
    </row>
    <row r="205" spans="1:41" s="402" customFormat="1" ht="45" customHeight="1">
      <c r="A205" s="178"/>
      <c r="B205" s="400">
        <f t="shared" ref="B205:B207" si="30">B204+1</f>
        <v>3</v>
      </c>
      <c r="C205" s="401" t="s">
        <v>156</v>
      </c>
      <c r="D205" s="401" t="s">
        <v>321</v>
      </c>
      <c r="E205" s="350" t="s">
        <v>309</v>
      </c>
      <c r="F205" s="350" t="s">
        <v>291</v>
      </c>
      <c r="G205" s="347" t="s">
        <v>310</v>
      </c>
      <c r="H205" s="351">
        <v>42301</v>
      </c>
      <c r="I205" s="350" t="s">
        <v>151</v>
      </c>
      <c r="J205" s="357" t="s">
        <v>417</v>
      </c>
      <c r="K205" s="351">
        <v>42320</v>
      </c>
      <c r="L205" s="350" t="s">
        <v>151</v>
      </c>
      <c r="M205" s="571" t="s">
        <v>417</v>
      </c>
      <c r="N205" s="572"/>
      <c r="O205" s="266"/>
      <c r="P205" s="266"/>
      <c r="Q205" s="266"/>
      <c r="R205" s="266"/>
      <c r="S205" s="266"/>
      <c r="T205" s="266"/>
      <c r="U205" s="266"/>
      <c r="V205" s="266"/>
      <c r="W205" s="266"/>
      <c r="X205" s="266"/>
      <c r="Y205" s="10"/>
      <c r="Z205" s="10"/>
      <c r="AA205" s="10"/>
      <c r="AB205" s="10"/>
      <c r="AC205" s="10"/>
      <c r="AD205" s="10"/>
      <c r="AE205" s="10"/>
      <c r="AF205" s="10"/>
      <c r="AG205" s="10"/>
      <c r="AH205" s="12"/>
      <c r="AI205" s="12"/>
      <c r="AJ205" s="12"/>
      <c r="AK205" s="12"/>
      <c r="AL205" s="12"/>
      <c r="AM205" s="12"/>
      <c r="AN205" s="12"/>
      <c r="AO205" s="12"/>
    </row>
    <row r="206" spans="1:41" s="402" customFormat="1" ht="45" customHeight="1">
      <c r="A206" s="178"/>
      <c r="B206" s="400">
        <f t="shared" si="30"/>
        <v>4</v>
      </c>
      <c r="C206" s="401" t="s">
        <v>156</v>
      </c>
      <c r="D206" s="401" t="s">
        <v>322</v>
      </c>
      <c r="E206" s="350" t="s">
        <v>309</v>
      </c>
      <c r="F206" s="350" t="s">
        <v>291</v>
      </c>
      <c r="G206" s="347" t="s">
        <v>310</v>
      </c>
      <c r="H206" s="351">
        <v>42301</v>
      </c>
      <c r="I206" s="350" t="s">
        <v>151</v>
      </c>
      <c r="J206" s="357" t="s">
        <v>417</v>
      </c>
      <c r="K206" s="351">
        <v>42320</v>
      </c>
      <c r="L206" s="350" t="s">
        <v>151</v>
      </c>
      <c r="M206" s="571" t="s">
        <v>417</v>
      </c>
      <c r="N206" s="572"/>
      <c r="O206" s="266"/>
      <c r="P206" s="266"/>
      <c r="Q206" s="266"/>
      <c r="R206" s="266"/>
      <c r="S206" s="266"/>
      <c r="T206" s="266"/>
      <c r="U206" s="266"/>
      <c r="V206" s="266"/>
      <c r="W206" s="266"/>
      <c r="X206" s="266"/>
      <c r="Y206" s="10"/>
      <c r="Z206" s="10"/>
      <c r="AA206" s="10"/>
      <c r="AB206" s="10"/>
      <c r="AC206" s="10"/>
      <c r="AD206" s="10"/>
      <c r="AE206" s="10"/>
      <c r="AF206" s="10"/>
      <c r="AG206" s="10"/>
      <c r="AH206" s="12"/>
      <c r="AI206" s="12"/>
      <c r="AJ206" s="12"/>
      <c r="AK206" s="12"/>
      <c r="AL206" s="12"/>
      <c r="AM206" s="12"/>
      <c r="AN206" s="12"/>
      <c r="AO206" s="12"/>
    </row>
    <row r="207" spans="1:41" s="402" customFormat="1" ht="45" customHeight="1">
      <c r="A207" s="178"/>
      <c r="B207" s="400">
        <f t="shared" si="30"/>
        <v>5</v>
      </c>
      <c r="C207" s="401" t="s">
        <v>156</v>
      </c>
      <c r="D207" s="401" t="s">
        <v>323</v>
      </c>
      <c r="E207" s="350" t="s">
        <v>309</v>
      </c>
      <c r="F207" s="350" t="s">
        <v>291</v>
      </c>
      <c r="G207" s="347" t="s">
        <v>310</v>
      </c>
      <c r="H207" s="351">
        <v>42301</v>
      </c>
      <c r="I207" s="350" t="s">
        <v>151</v>
      </c>
      <c r="J207" s="357" t="s">
        <v>417</v>
      </c>
      <c r="K207" s="351">
        <v>42320</v>
      </c>
      <c r="L207" s="350" t="s">
        <v>151</v>
      </c>
      <c r="M207" s="571" t="s">
        <v>417</v>
      </c>
      <c r="N207" s="572"/>
      <c r="O207" s="266"/>
      <c r="P207" s="266"/>
      <c r="Q207" s="266"/>
      <c r="R207" s="266"/>
      <c r="S207" s="266"/>
      <c r="T207" s="266"/>
      <c r="U207" s="266"/>
      <c r="V207" s="266"/>
      <c r="W207" s="266"/>
      <c r="X207" s="266"/>
      <c r="Y207" s="10"/>
      <c r="Z207" s="10"/>
      <c r="AA207" s="10"/>
      <c r="AB207" s="10"/>
      <c r="AC207" s="10"/>
      <c r="AD207" s="10"/>
      <c r="AE207" s="10"/>
      <c r="AF207" s="10"/>
      <c r="AG207" s="10"/>
      <c r="AH207" s="12"/>
      <c r="AI207" s="12"/>
      <c r="AJ207" s="12"/>
      <c r="AK207" s="12"/>
      <c r="AL207" s="12"/>
      <c r="AM207" s="12"/>
      <c r="AN207" s="12"/>
      <c r="AO207" s="12"/>
    </row>
    <row r="208" spans="1:41" ht="60" customHeight="1">
      <c r="B208" s="569" t="s">
        <v>448</v>
      </c>
      <c r="C208" s="569"/>
      <c r="D208" s="569"/>
      <c r="E208" s="570"/>
      <c r="F208" s="429"/>
      <c r="G208" s="429"/>
      <c r="H208" s="429"/>
      <c r="I208" s="429"/>
      <c r="J208" s="429"/>
      <c r="K208" s="429"/>
      <c r="L208" s="429"/>
      <c r="M208" s="429"/>
      <c r="N208" s="430"/>
      <c r="O208" s="326"/>
      <c r="P208" s="326"/>
      <c r="Q208" s="326"/>
      <c r="R208" s="326"/>
      <c r="S208" s="326"/>
      <c r="T208" s="326"/>
      <c r="U208" s="326"/>
      <c r="V208" s="326"/>
      <c r="W208" s="326"/>
      <c r="X208" s="326"/>
    </row>
    <row r="209" spans="1:41" s="402" customFormat="1" ht="45" customHeight="1">
      <c r="A209" s="178"/>
      <c r="B209" s="400">
        <v>1</v>
      </c>
      <c r="C209" s="401" t="s">
        <v>156</v>
      </c>
      <c r="D209" s="401" t="s">
        <v>319</v>
      </c>
      <c r="E209" s="350" t="s">
        <v>309</v>
      </c>
      <c r="F209" s="350" t="s">
        <v>291</v>
      </c>
      <c r="G209" s="347" t="s">
        <v>310</v>
      </c>
      <c r="H209" s="351">
        <v>42302</v>
      </c>
      <c r="I209" s="350" t="s">
        <v>151</v>
      </c>
      <c r="J209" s="357" t="s">
        <v>417</v>
      </c>
      <c r="K209" s="351">
        <v>42320</v>
      </c>
      <c r="L209" s="350" t="s">
        <v>151</v>
      </c>
      <c r="M209" s="571" t="s">
        <v>417</v>
      </c>
      <c r="N209" s="572"/>
      <c r="O209" s="266"/>
      <c r="P209" s="266"/>
      <c r="Q209" s="266"/>
      <c r="R209" s="266"/>
      <c r="S209" s="266"/>
      <c r="T209" s="266"/>
      <c r="U209" s="266"/>
      <c r="V209" s="266"/>
      <c r="W209" s="266"/>
      <c r="X209" s="266"/>
      <c r="Y209" s="10"/>
      <c r="Z209" s="10"/>
      <c r="AA209" s="10"/>
      <c r="AB209" s="10"/>
      <c r="AC209" s="10"/>
      <c r="AD209" s="10"/>
      <c r="AE209" s="10"/>
      <c r="AF209" s="10"/>
      <c r="AG209" s="10"/>
      <c r="AH209" s="12"/>
      <c r="AI209" s="12"/>
      <c r="AJ209" s="12"/>
      <c r="AK209" s="12"/>
      <c r="AL209" s="12"/>
      <c r="AM209" s="12"/>
      <c r="AN209" s="12"/>
      <c r="AO209" s="12"/>
    </row>
    <row r="210" spans="1:41" s="402" customFormat="1" ht="45" customHeight="1">
      <c r="A210" s="178"/>
      <c r="B210" s="400">
        <f>B209+1</f>
        <v>2</v>
      </c>
      <c r="C210" s="401" t="s">
        <v>156</v>
      </c>
      <c r="D210" s="401" t="s">
        <v>320</v>
      </c>
      <c r="E210" s="350" t="s">
        <v>309</v>
      </c>
      <c r="F210" s="350" t="s">
        <v>291</v>
      </c>
      <c r="G210" s="347" t="s">
        <v>310</v>
      </c>
      <c r="H210" s="351">
        <v>42302</v>
      </c>
      <c r="I210" s="350" t="s">
        <v>151</v>
      </c>
      <c r="J210" s="357" t="s">
        <v>417</v>
      </c>
      <c r="K210" s="351">
        <v>42320</v>
      </c>
      <c r="L210" s="350" t="s">
        <v>151</v>
      </c>
      <c r="M210" s="571" t="s">
        <v>417</v>
      </c>
      <c r="N210" s="572"/>
      <c r="O210" s="266"/>
      <c r="P210" s="266"/>
      <c r="Q210" s="266"/>
      <c r="R210" s="266"/>
      <c r="S210" s="266"/>
      <c r="T210" s="266"/>
      <c r="U210" s="266"/>
      <c r="V210" s="266"/>
      <c r="W210" s="266"/>
      <c r="X210" s="266"/>
      <c r="Y210" s="10"/>
      <c r="Z210" s="10"/>
      <c r="AA210" s="10"/>
      <c r="AB210" s="10"/>
      <c r="AC210" s="10"/>
      <c r="AD210" s="10"/>
      <c r="AE210" s="10"/>
      <c r="AF210" s="10"/>
      <c r="AG210" s="10"/>
      <c r="AH210" s="12"/>
      <c r="AI210" s="12"/>
      <c r="AJ210" s="12"/>
      <c r="AK210" s="12"/>
      <c r="AL210" s="12"/>
      <c r="AM210" s="12"/>
      <c r="AN210" s="12"/>
      <c r="AO210" s="12"/>
    </row>
    <row r="211" spans="1:41" s="402" customFormat="1" ht="45" customHeight="1">
      <c r="A211" s="178"/>
      <c r="B211" s="400">
        <f t="shared" ref="B211:B213" si="31">B210+1</f>
        <v>3</v>
      </c>
      <c r="C211" s="401" t="s">
        <v>156</v>
      </c>
      <c r="D211" s="401" t="s">
        <v>321</v>
      </c>
      <c r="E211" s="350" t="s">
        <v>309</v>
      </c>
      <c r="F211" s="350" t="s">
        <v>291</v>
      </c>
      <c r="G211" s="347" t="s">
        <v>310</v>
      </c>
      <c r="H211" s="351">
        <v>42302</v>
      </c>
      <c r="I211" s="350" t="s">
        <v>151</v>
      </c>
      <c r="J211" s="357" t="s">
        <v>417</v>
      </c>
      <c r="K211" s="351">
        <v>42320</v>
      </c>
      <c r="L211" s="350" t="s">
        <v>151</v>
      </c>
      <c r="M211" s="571" t="s">
        <v>417</v>
      </c>
      <c r="N211" s="572"/>
      <c r="O211" s="266"/>
      <c r="P211" s="266"/>
      <c r="Q211" s="266"/>
      <c r="R211" s="266"/>
      <c r="S211" s="266"/>
      <c r="T211" s="266"/>
      <c r="U211" s="266"/>
      <c r="V211" s="266"/>
      <c r="W211" s="266"/>
      <c r="X211" s="266"/>
      <c r="Y211" s="10"/>
      <c r="Z211" s="10"/>
      <c r="AA211" s="10"/>
      <c r="AB211" s="10"/>
      <c r="AC211" s="10"/>
      <c r="AD211" s="10"/>
      <c r="AE211" s="10"/>
      <c r="AF211" s="10"/>
      <c r="AG211" s="10"/>
      <c r="AH211" s="12"/>
      <c r="AI211" s="12"/>
      <c r="AJ211" s="12"/>
      <c r="AK211" s="12"/>
      <c r="AL211" s="12"/>
      <c r="AM211" s="12"/>
      <c r="AN211" s="12"/>
      <c r="AO211" s="12"/>
    </row>
    <row r="212" spans="1:41" s="402" customFormat="1" ht="45" customHeight="1">
      <c r="A212" s="178"/>
      <c r="B212" s="400">
        <f t="shared" si="31"/>
        <v>4</v>
      </c>
      <c r="C212" s="401" t="s">
        <v>156</v>
      </c>
      <c r="D212" s="401" t="s">
        <v>322</v>
      </c>
      <c r="E212" s="350" t="s">
        <v>309</v>
      </c>
      <c r="F212" s="350" t="s">
        <v>291</v>
      </c>
      <c r="G212" s="347" t="s">
        <v>310</v>
      </c>
      <c r="H212" s="351">
        <v>42302</v>
      </c>
      <c r="I212" s="350" t="s">
        <v>151</v>
      </c>
      <c r="J212" s="357" t="s">
        <v>417</v>
      </c>
      <c r="K212" s="351">
        <v>42320</v>
      </c>
      <c r="L212" s="350" t="s">
        <v>151</v>
      </c>
      <c r="M212" s="571" t="s">
        <v>417</v>
      </c>
      <c r="N212" s="572"/>
      <c r="O212" s="266"/>
      <c r="P212" s="266"/>
      <c r="Q212" s="266"/>
      <c r="R212" s="266"/>
      <c r="S212" s="266"/>
      <c r="T212" s="266"/>
      <c r="U212" s="266"/>
      <c r="V212" s="266"/>
      <c r="W212" s="266"/>
      <c r="X212" s="266"/>
      <c r="Y212" s="10"/>
      <c r="Z212" s="10"/>
      <c r="AA212" s="10"/>
      <c r="AB212" s="10"/>
      <c r="AC212" s="10"/>
      <c r="AD212" s="10"/>
      <c r="AE212" s="10"/>
      <c r="AF212" s="10"/>
      <c r="AG212" s="10"/>
      <c r="AH212" s="12"/>
      <c r="AI212" s="12"/>
      <c r="AJ212" s="12"/>
      <c r="AK212" s="12"/>
      <c r="AL212" s="12"/>
      <c r="AM212" s="12"/>
      <c r="AN212" s="12"/>
      <c r="AO212" s="12"/>
    </row>
    <row r="213" spans="1:41" s="402" customFormat="1" ht="45" customHeight="1">
      <c r="A213" s="178"/>
      <c r="B213" s="400">
        <f t="shared" si="31"/>
        <v>5</v>
      </c>
      <c r="C213" s="401" t="s">
        <v>156</v>
      </c>
      <c r="D213" s="401" t="s">
        <v>323</v>
      </c>
      <c r="E213" s="350" t="s">
        <v>309</v>
      </c>
      <c r="F213" s="350" t="s">
        <v>291</v>
      </c>
      <c r="G213" s="347" t="s">
        <v>310</v>
      </c>
      <c r="H213" s="351">
        <v>42302</v>
      </c>
      <c r="I213" s="350" t="s">
        <v>151</v>
      </c>
      <c r="J213" s="357" t="s">
        <v>417</v>
      </c>
      <c r="K213" s="351">
        <v>42320</v>
      </c>
      <c r="L213" s="350" t="s">
        <v>151</v>
      </c>
      <c r="M213" s="571" t="s">
        <v>417</v>
      </c>
      <c r="N213" s="572"/>
      <c r="O213" s="266"/>
      <c r="P213" s="266"/>
      <c r="Q213" s="266"/>
      <c r="R213" s="266"/>
      <c r="S213" s="266"/>
      <c r="T213" s="266"/>
      <c r="U213" s="266"/>
      <c r="V213" s="266"/>
      <c r="W213" s="266"/>
      <c r="X213" s="266"/>
      <c r="Y213" s="10"/>
      <c r="Z213" s="10"/>
      <c r="AA213" s="10"/>
      <c r="AB213" s="10"/>
      <c r="AC213" s="10"/>
      <c r="AD213" s="10"/>
      <c r="AE213" s="10"/>
      <c r="AF213" s="10"/>
      <c r="AG213" s="10"/>
      <c r="AH213" s="12"/>
      <c r="AI213" s="12"/>
      <c r="AJ213" s="12"/>
      <c r="AK213" s="12"/>
      <c r="AL213" s="12"/>
      <c r="AM213" s="12"/>
      <c r="AN213" s="12"/>
      <c r="AO213" s="12"/>
    </row>
    <row r="214" spans="1:41" ht="60" customHeight="1">
      <c r="B214" s="569" t="s">
        <v>449</v>
      </c>
      <c r="C214" s="569"/>
      <c r="D214" s="569"/>
      <c r="E214" s="570"/>
      <c r="F214" s="429"/>
      <c r="G214" s="429"/>
      <c r="H214" s="429"/>
      <c r="I214" s="429"/>
      <c r="J214" s="429"/>
      <c r="K214" s="429"/>
      <c r="L214" s="429"/>
      <c r="M214" s="429"/>
      <c r="N214" s="430"/>
      <c r="O214" s="326"/>
      <c r="P214" s="326"/>
      <c r="Q214" s="326"/>
      <c r="R214" s="326"/>
      <c r="S214" s="326"/>
      <c r="T214" s="326"/>
      <c r="U214" s="326"/>
      <c r="V214" s="326"/>
      <c r="W214" s="326"/>
      <c r="X214" s="326"/>
    </row>
    <row r="215" spans="1:41" s="402" customFormat="1" ht="45" customHeight="1">
      <c r="A215" s="178"/>
      <c r="B215" s="400">
        <v>1</v>
      </c>
      <c r="C215" s="401" t="s">
        <v>156</v>
      </c>
      <c r="D215" s="401" t="s">
        <v>319</v>
      </c>
      <c r="E215" s="350" t="s">
        <v>309</v>
      </c>
      <c r="F215" s="350" t="s">
        <v>291</v>
      </c>
      <c r="G215" s="347" t="s">
        <v>310</v>
      </c>
      <c r="H215" s="351">
        <v>42302</v>
      </c>
      <c r="I215" s="350" t="s">
        <v>151</v>
      </c>
      <c r="J215" s="357" t="s">
        <v>417</v>
      </c>
      <c r="K215" s="351">
        <v>42320</v>
      </c>
      <c r="L215" s="350" t="s">
        <v>151</v>
      </c>
      <c r="M215" s="571" t="s">
        <v>417</v>
      </c>
      <c r="N215" s="572"/>
      <c r="O215" s="266"/>
      <c r="P215" s="266"/>
      <c r="Q215" s="266"/>
      <c r="R215" s="266"/>
      <c r="S215" s="266"/>
      <c r="T215" s="266"/>
      <c r="U215" s="266"/>
      <c r="V215" s="266"/>
      <c r="W215" s="266"/>
      <c r="X215" s="266"/>
      <c r="Y215" s="10"/>
      <c r="Z215" s="10"/>
      <c r="AA215" s="10"/>
      <c r="AB215" s="10"/>
      <c r="AC215" s="10"/>
      <c r="AD215" s="10"/>
      <c r="AE215" s="10"/>
      <c r="AF215" s="10"/>
      <c r="AG215" s="10"/>
      <c r="AH215" s="12"/>
      <c r="AI215" s="12"/>
      <c r="AJ215" s="12"/>
      <c r="AK215" s="12"/>
      <c r="AL215" s="12"/>
      <c r="AM215" s="12"/>
      <c r="AN215" s="12"/>
      <c r="AO215" s="12"/>
    </row>
    <row r="216" spans="1:41" s="402" customFormat="1" ht="45" customHeight="1">
      <c r="A216" s="178"/>
      <c r="B216" s="400">
        <f>B215+1</f>
        <v>2</v>
      </c>
      <c r="C216" s="401" t="s">
        <v>156</v>
      </c>
      <c r="D216" s="401" t="s">
        <v>320</v>
      </c>
      <c r="E216" s="350" t="s">
        <v>309</v>
      </c>
      <c r="F216" s="350" t="s">
        <v>291</v>
      </c>
      <c r="G216" s="347" t="s">
        <v>310</v>
      </c>
      <c r="H216" s="351">
        <v>42302</v>
      </c>
      <c r="I216" s="350" t="s">
        <v>151</v>
      </c>
      <c r="J216" s="357" t="s">
        <v>417</v>
      </c>
      <c r="K216" s="351">
        <v>42320</v>
      </c>
      <c r="L216" s="350" t="s">
        <v>151</v>
      </c>
      <c r="M216" s="571" t="s">
        <v>417</v>
      </c>
      <c r="N216" s="572"/>
      <c r="O216" s="266"/>
      <c r="P216" s="266"/>
      <c r="Q216" s="266"/>
      <c r="R216" s="266"/>
      <c r="S216" s="266"/>
      <c r="T216" s="266"/>
      <c r="U216" s="266"/>
      <c r="V216" s="266"/>
      <c r="W216" s="266"/>
      <c r="X216" s="266"/>
      <c r="Y216" s="10"/>
      <c r="Z216" s="10"/>
      <c r="AA216" s="10"/>
      <c r="AB216" s="10"/>
      <c r="AC216" s="10"/>
      <c r="AD216" s="10"/>
      <c r="AE216" s="10"/>
      <c r="AF216" s="10"/>
      <c r="AG216" s="10"/>
      <c r="AH216" s="12"/>
      <c r="AI216" s="12"/>
      <c r="AJ216" s="12"/>
      <c r="AK216" s="12"/>
      <c r="AL216" s="12"/>
      <c r="AM216" s="12"/>
      <c r="AN216" s="12"/>
      <c r="AO216" s="12"/>
    </row>
    <row r="217" spans="1:41" s="402" customFormat="1" ht="45" customHeight="1">
      <c r="A217" s="178"/>
      <c r="B217" s="400">
        <f t="shared" ref="B217:B219" si="32">B216+1</f>
        <v>3</v>
      </c>
      <c r="C217" s="401" t="s">
        <v>156</v>
      </c>
      <c r="D217" s="401" t="s">
        <v>321</v>
      </c>
      <c r="E217" s="350" t="s">
        <v>309</v>
      </c>
      <c r="F217" s="350" t="s">
        <v>291</v>
      </c>
      <c r="G217" s="347" t="s">
        <v>310</v>
      </c>
      <c r="H217" s="351">
        <v>42302</v>
      </c>
      <c r="I217" s="350" t="s">
        <v>151</v>
      </c>
      <c r="J217" s="357" t="s">
        <v>417</v>
      </c>
      <c r="K217" s="351">
        <v>42320</v>
      </c>
      <c r="L217" s="350" t="s">
        <v>151</v>
      </c>
      <c r="M217" s="571" t="s">
        <v>417</v>
      </c>
      <c r="N217" s="572"/>
      <c r="O217" s="266"/>
      <c r="P217" s="266"/>
      <c r="Q217" s="266"/>
      <c r="R217" s="266"/>
      <c r="S217" s="266"/>
      <c r="T217" s="266"/>
      <c r="U217" s="266"/>
      <c r="V217" s="266"/>
      <c r="W217" s="266"/>
      <c r="X217" s="266"/>
      <c r="Y217" s="10"/>
      <c r="Z217" s="10"/>
      <c r="AA217" s="10"/>
      <c r="AB217" s="10"/>
      <c r="AC217" s="10"/>
      <c r="AD217" s="10"/>
      <c r="AE217" s="10"/>
      <c r="AF217" s="10"/>
      <c r="AG217" s="10"/>
      <c r="AH217" s="12"/>
      <c r="AI217" s="12"/>
      <c r="AJ217" s="12"/>
      <c r="AK217" s="12"/>
      <c r="AL217" s="12"/>
      <c r="AM217" s="12"/>
      <c r="AN217" s="12"/>
      <c r="AO217" s="12"/>
    </row>
    <row r="218" spans="1:41" s="402" customFormat="1" ht="45" customHeight="1">
      <c r="A218" s="178"/>
      <c r="B218" s="400">
        <f t="shared" si="32"/>
        <v>4</v>
      </c>
      <c r="C218" s="401" t="s">
        <v>156</v>
      </c>
      <c r="D218" s="401" t="s">
        <v>322</v>
      </c>
      <c r="E218" s="350" t="s">
        <v>309</v>
      </c>
      <c r="F218" s="350" t="s">
        <v>291</v>
      </c>
      <c r="G218" s="347" t="s">
        <v>310</v>
      </c>
      <c r="H218" s="351">
        <v>42302</v>
      </c>
      <c r="I218" s="350" t="s">
        <v>151</v>
      </c>
      <c r="J218" s="357" t="s">
        <v>417</v>
      </c>
      <c r="K218" s="351">
        <v>42320</v>
      </c>
      <c r="L218" s="350" t="s">
        <v>151</v>
      </c>
      <c r="M218" s="571" t="s">
        <v>417</v>
      </c>
      <c r="N218" s="572"/>
      <c r="O218" s="266"/>
      <c r="P218" s="266"/>
      <c r="Q218" s="266"/>
      <c r="R218" s="266"/>
      <c r="S218" s="266"/>
      <c r="T218" s="266"/>
      <c r="U218" s="266"/>
      <c r="V218" s="266"/>
      <c r="W218" s="266"/>
      <c r="X218" s="266"/>
      <c r="Y218" s="10"/>
      <c r="Z218" s="10"/>
      <c r="AA218" s="10"/>
      <c r="AB218" s="10"/>
      <c r="AC218" s="10"/>
      <c r="AD218" s="10"/>
      <c r="AE218" s="10"/>
      <c r="AF218" s="10"/>
      <c r="AG218" s="10"/>
      <c r="AH218" s="12"/>
      <c r="AI218" s="12"/>
      <c r="AJ218" s="12"/>
      <c r="AK218" s="12"/>
      <c r="AL218" s="12"/>
      <c r="AM218" s="12"/>
      <c r="AN218" s="12"/>
      <c r="AO218" s="12"/>
    </row>
    <row r="219" spans="1:41" s="402" customFormat="1" ht="45" customHeight="1">
      <c r="A219" s="178"/>
      <c r="B219" s="400">
        <f t="shared" si="32"/>
        <v>5</v>
      </c>
      <c r="C219" s="401" t="s">
        <v>156</v>
      </c>
      <c r="D219" s="401" t="s">
        <v>323</v>
      </c>
      <c r="E219" s="350" t="s">
        <v>309</v>
      </c>
      <c r="F219" s="350" t="s">
        <v>291</v>
      </c>
      <c r="G219" s="347" t="s">
        <v>310</v>
      </c>
      <c r="H219" s="351">
        <v>42302</v>
      </c>
      <c r="I219" s="350" t="s">
        <v>151</v>
      </c>
      <c r="J219" s="357" t="s">
        <v>417</v>
      </c>
      <c r="K219" s="351">
        <v>42320</v>
      </c>
      <c r="L219" s="350" t="s">
        <v>151</v>
      </c>
      <c r="M219" s="571" t="s">
        <v>417</v>
      </c>
      <c r="N219" s="572"/>
      <c r="O219" s="266"/>
      <c r="P219" s="266"/>
      <c r="Q219" s="266"/>
      <c r="R219" s="266"/>
      <c r="S219" s="266"/>
      <c r="T219" s="266"/>
      <c r="U219" s="266"/>
      <c r="V219" s="266"/>
      <c r="W219" s="266"/>
      <c r="X219" s="266"/>
      <c r="Y219" s="10"/>
      <c r="Z219" s="10"/>
      <c r="AA219" s="10"/>
      <c r="AB219" s="10"/>
      <c r="AC219" s="10"/>
      <c r="AD219" s="10"/>
      <c r="AE219" s="10"/>
      <c r="AF219" s="10"/>
      <c r="AG219" s="10"/>
      <c r="AH219" s="12"/>
      <c r="AI219" s="12"/>
      <c r="AJ219" s="12"/>
      <c r="AK219" s="12"/>
      <c r="AL219" s="12"/>
      <c r="AM219" s="12"/>
      <c r="AN219" s="12"/>
      <c r="AO219" s="12"/>
    </row>
    <row r="220" spans="1:41" ht="60" customHeight="1">
      <c r="B220" s="569" t="s">
        <v>450</v>
      </c>
      <c r="C220" s="569"/>
      <c r="D220" s="569"/>
      <c r="E220" s="570"/>
      <c r="F220" s="429"/>
      <c r="G220" s="429"/>
      <c r="H220" s="429"/>
      <c r="I220" s="429"/>
      <c r="J220" s="429"/>
      <c r="K220" s="429"/>
      <c r="L220" s="429"/>
      <c r="M220" s="429"/>
      <c r="N220" s="430"/>
      <c r="O220" s="326"/>
      <c r="P220" s="326"/>
      <c r="Q220" s="326"/>
      <c r="R220" s="326"/>
      <c r="S220" s="326"/>
      <c r="T220" s="326"/>
      <c r="U220" s="326"/>
      <c r="V220" s="326"/>
      <c r="W220" s="326"/>
      <c r="X220" s="326"/>
    </row>
    <row r="221" spans="1:41" s="402" customFormat="1" ht="45" customHeight="1">
      <c r="A221" s="178"/>
      <c r="B221" s="400">
        <v>1</v>
      </c>
      <c r="C221" s="401" t="s">
        <v>156</v>
      </c>
      <c r="D221" s="401" t="s">
        <v>319</v>
      </c>
      <c r="E221" s="350" t="s">
        <v>309</v>
      </c>
      <c r="F221" s="350" t="s">
        <v>291</v>
      </c>
      <c r="G221" s="347" t="s">
        <v>310</v>
      </c>
      <c r="H221" s="351">
        <v>42303</v>
      </c>
      <c r="I221" s="350" t="s">
        <v>151</v>
      </c>
      <c r="J221" s="357" t="s">
        <v>417</v>
      </c>
      <c r="K221" s="351">
        <v>42321</v>
      </c>
      <c r="L221" s="350" t="s">
        <v>151</v>
      </c>
      <c r="M221" s="571" t="s">
        <v>417</v>
      </c>
      <c r="N221" s="572"/>
      <c r="O221" s="266"/>
      <c r="P221" s="266"/>
      <c r="Q221" s="266"/>
      <c r="R221" s="266"/>
      <c r="S221" s="266"/>
      <c r="T221" s="266"/>
      <c r="U221" s="266"/>
      <c r="V221" s="266"/>
      <c r="W221" s="266"/>
      <c r="X221" s="266"/>
      <c r="Y221" s="10"/>
      <c r="Z221" s="10"/>
      <c r="AA221" s="10"/>
      <c r="AB221" s="10"/>
      <c r="AC221" s="10"/>
      <c r="AD221" s="10"/>
      <c r="AE221" s="10"/>
      <c r="AF221" s="10"/>
      <c r="AG221" s="10"/>
      <c r="AH221" s="12"/>
      <c r="AI221" s="12"/>
      <c r="AJ221" s="12"/>
      <c r="AK221" s="12"/>
      <c r="AL221" s="12"/>
      <c r="AM221" s="12"/>
      <c r="AN221" s="12"/>
      <c r="AO221" s="12"/>
    </row>
    <row r="222" spans="1:41" s="402" customFormat="1" ht="45" customHeight="1">
      <c r="A222" s="178"/>
      <c r="B222" s="400">
        <f>B221+1</f>
        <v>2</v>
      </c>
      <c r="C222" s="401" t="s">
        <v>156</v>
      </c>
      <c r="D222" s="401" t="s">
        <v>320</v>
      </c>
      <c r="E222" s="350" t="s">
        <v>309</v>
      </c>
      <c r="F222" s="350" t="s">
        <v>291</v>
      </c>
      <c r="G222" s="347" t="s">
        <v>310</v>
      </c>
      <c r="H222" s="351">
        <v>42303</v>
      </c>
      <c r="I222" s="350" t="s">
        <v>151</v>
      </c>
      <c r="J222" s="357" t="s">
        <v>417</v>
      </c>
      <c r="K222" s="351">
        <v>42321</v>
      </c>
      <c r="L222" s="350" t="s">
        <v>151</v>
      </c>
      <c r="M222" s="571" t="s">
        <v>417</v>
      </c>
      <c r="N222" s="572"/>
      <c r="O222" s="266"/>
      <c r="P222" s="266"/>
      <c r="Q222" s="266"/>
      <c r="R222" s="266"/>
      <c r="S222" s="266"/>
      <c r="T222" s="266"/>
      <c r="U222" s="266"/>
      <c r="V222" s="266"/>
      <c r="W222" s="266"/>
      <c r="X222" s="266"/>
      <c r="Y222" s="10"/>
      <c r="Z222" s="10"/>
      <c r="AA222" s="10"/>
      <c r="AB222" s="10"/>
      <c r="AC222" s="10"/>
      <c r="AD222" s="10"/>
      <c r="AE222" s="10"/>
      <c r="AF222" s="10"/>
      <c r="AG222" s="10"/>
      <c r="AH222" s="12"/>
      <c r="AI222" s="12"/>
      <c r="AJ222" s="12"/>
      <c r="AK222" s="12"/>
      <c r="AL222" s="12"/>
      <c r="AM222" s="12"/>
      <c r="AN222" s="12"/>
      <c r="AO222" s="12"/>
    </row>
    <row r="223" spans="1:41" s="402" customFormat="1" ht="45" customHeight="1">
      <c r="A223" s="178"/>
      <c r="B223" s="400">
        <f t="shared" ref="B223:B225" si="33">B222+1</f>
        <v>3</v>
      </c>
      <c r="C223" s="401" t="s">
        <v>156</v>
      </c>
      <c r="D223" s="401" t="s">
        <v>321</v>
      </c>
      <c r="E223" s="350" t="s">
        <v>309</v>
      </c>
      <c r="F223" s="350" t="s">
        <v>291</v>
      </c>
      <c r="G223" s="347" t="s">
        <v>310</v>
      </c>
      <c r="H223" s="351">
        <v>42303</v>
      </c>
      <c r="I223" s="350" t="s">
        <v>151</v>
      </c>
      <c r="J223" s="357" t="s">
        <v>417</v>
      </c>
      <c r="K223" s="351">
        <v>42321</v>
      </c>
      <c r="L223" s="350" t="s">
        <v>151</v>
      </c>
      <c r="M223" s="571" t="s">
        <v>417</v>
      </c>
      <c r="N223" s="572"/>
      <c r="O223" s="266"/>
      <c r="P223" s="266"/>
      <c r="Q223" s="266"/>
      <c r="R223" s="266"/>
      <c r="S223" s="266"/>
      <c r="T223" s="266"/>
      <c r="U223" s="266"/>
      <c r="V223" s="266"/>
      <c r="W223" s="266"/>
      <c r="X223" s="266"/>
      <c r="Y223" s="10"/>
      <c r="Z223" s="10"/>
      <c r="AA223" s="10"/>
      <c r="AB223" s="10"/>
      <c r="AC223" s="10"/>
      <c r="AD223" s="10"/>
      <c r="AE223" s="10"/>
      <c r="AF223" s="10"/>
      <c r="AG223" s="10"/>
      <c r="AH223" s="12"/>
      <c r="AI223" s="12"/>
      <c r="AJ223" s="12"/>
      <c r="AK223" s="12"/>
      <c r="AL223" s="12"/>
      <c r="AM223" s="12"/>
      <c r="AN223" s="12"/>
      <c r="AO223" s="12"/>
    </row>
    <row r="224" spans="1:41" s="402" customFormat="1" ht="45" customHeight="1">
      <c r="A224" s="178"/>
      <c r="B224" s="400">
        <f t="shared" si="33"/>
        <v>4</v>
      </c>
      <c r="C224" s="401" t="s">
        <v>156</v>
      </c>
      <c r="D224" s="401" t="s">
        <v>322</v>
      </c>
      <c r="E224" s="350" t="s">
        <v>309</v>
      </c>
      <c r="F224" s="350" t="s">
        <v>291</v>
      </c>
      <c r="G224" s="347" t="s">
        <v>310</v>
      </c>
      <c r="H224" s="351">
        <v>42303</v>
      </c>
      <c r="I224" s="350" t="s">
        <v>151</v>
      </c>
      <c r="J224" s="357" t="s">
        <v>417</v>
      </c>
      <c r="K224" s="351">
        <v>42321</v>
      </c>
      <c r="L224" s="350" t="s">
        <v>151</v>
      </c>
      <c r="M224" s="571" t="s">
        <v>417</v>
      </c>
      <c r="N224" s="572"/>
      <c r="O224" s="266"/>
      <c r="P224" s="266"/>
      <c r="Q224" s="266"/>
      <c r="R224" s="266"/>
      <c r="S224" s="266"/>
      <c r="T224" s="266"/>
      <c r="U224" s="266"/>
      <c r="V224" s="266"/>
      <c r="W224" s="266"/>
      <c r="X224" s="266"/>
      <c r="Y224" s="10"/>
      <c r="Z224" s="10"/>
      <c r="AA224" s="10"/>
      <c r="AB224" s="10"/>
      <c r="AC224" s="10"/>
      <c r="AD224" s="10"/>
      <c r="AE224" s="10"/>
      <c r="AF224" s="10"/>
      <c r="AG224" s="10"/>
      <c r="AH224" s="12"/>
      <c r="AI224" s="12"/>
      <c r="AJ224" s="12"/>
      <c r="AK224" s="12"/>
      <c r="AL224" s="12"/>
      <c r="AM224" s="12"/>
      <c r="AN224" s="12"/>
      <c r="AO224" s="12"/>
    </row>
    <row r="225" spans="1:41" s="402" customFormat="1" ht="45" customHeight="1">
      <c r="A225" s="178"/>
      <c r="B225" s="400">
        <f t="shared" si="33"/>
        <v>5</v>
      </c>
      <c r="C225" s="401" t="s">
        <v>156</v>
      </c>
      <c r="D225" s="401" t="s">
        <v>323</v>
      </c>
      <c r="E225" s="350" t="s">
        <v>309</v>
      </c>
      <c r="F225" s="350" t="s">
        <v>291</v>
      </c>
      <c r="G225" s="347" t="s">
        <v>310</v>
      </c>
      <c r="H225" s="351">
        <v>42303</v>
      </c>
      <c r="I225" s="350" t="s">
        <v>151</v>
      </c>
      <c r="J225" s="357" t="s">
        <v>417</v>
      </c>
      <c r="K225" s="351">
        <v>42321</v>
      </c>
      <c r="L225" s="350" t="s">
        <v>151</v>
      </c>
      <c r="M225" s="571" t="s">
        <v>417</v>
      </c>
      <c r="N225" s="572"/>
      <c r="O225" s="266"/>
      <c r="P225" s="266"/>
      <c r="Q225" s="266"/>
      <c r="R225" s="266"/>
      <c r="S225" s="266"/>
      <c r="T225" s="266"/>
      <c r="U225" s="266"/>
      <c r="V225" s="266"/>
      <c r="W225" s="266"/>
      <c r="X225" s="266"/>
      <c r="Y225" s="10"/>
      <c r="Z225" s="10"/>
      <c r="AA225" s="10"/>
      <c r="AB225" s="10"/>
      <c r="AC225" s="10"/>
      <c r="AD225" s="10"/>
      <c r="AE225" s="10"/>
      <c r="AF225" s="10"/>
      <c r="AG225" s="10"/>
      <c r="AH225" s="12"/>
      <c r="AI225" s="12"/>
      <c r="AJ225" s="12"/>
      <c r="AK225" s="12"/>
      <c r="AL225" s="12"/>
      <c r="AM225" s="12"/>
      <c r="AN225" s="12"/>
      <c r="AO225" s="12"/>
    </row>
    <row r="226" spans="1:41" ht="20.100000000000001" customHeight="1">
      <c r="A226" s="439"/>
      <c r="B226" s="574" t="s">
        <v>302</v>
      </c>
      <c r="C226" s="574"/>
      <c r="D226" s="574"/>
      <c r="E226" s="574"/>
      <c r="F226" s="359"/>
      <c r="G226" s="359"/>
      <c r="H226" s="359"/>
      <c r="I226" s="359"/>
      <c r="J226" s="359"/>
      <c r="K226" s="359"/>
      <c r="L226" s="359"/>
      <c r="M226" s="359"/>
      <c r="N226" s="440"/>
      <c r="O226" s="326"/>
      <c r="P226" s="326"/>
      <c r="Q226" s="326"/>
      <c r="R226" s="326"/>
      <c r="S226" s="326"/>
      <c r="T226" s="326"/>
      <c r="U226" s="326"/>
      <c r="V226" s="326"/>
      <c r="W226" s="326"/>
      <c r="X226" s="326"/>
    </row>
    <row r="227" spans="1:41" ht="60" customHeight="1">
      <c r="B227" s="575" t="s">
        <v>478</v>
      </c>
      <c r="C227" s="575"/>
      <c r="D227" s="575"/>
      <c r="E227" s="576"/>
      <c r="F227" s="437"/>
      <c r="G227" s="437"/>
      <c r="H227" s="437"/>
      <c r="I227" s="437"/>
      <c r="J227" s="437"/>
      <c r="K227" s="437"/>
      <c r="L227" s="437"/>
      <c r="M227" s="437"/>
      <c r="N227" s="438"/>
      <c r="O227" s="326"/>
      <c r="P227" s="326"/>
      <c r="Q227" s="326"/>
      <c r="R227" s="326"/>
      <c r="S227" s="326"/>
      <c r="T227" s="326"/>
      <c r="U227" s="326"/>
      <c r="V227" s="326"/>
      <c r="W227" s="326"/>
      <c r="X227" s="326"/>
    </row>
    <row r="228" spans="1:41" s="402" customFormat="1" ht="45" customHeight="1">
      <c r="A228" s="178"/>
      <c r="B228" s="400">
        <v>1</v>
      </c>
      <c r="C228" s="401" t="s">
        <v>156</v>
      </c>
      <c r="D228" s="401" t="s">
        <v>319</v>
      </c>
      <c r="E228" s="351">
        <v>42275</v>
      </c>
      <c r="F228" s="350" t="s">
        <v>151</v>
      </c>
      <c r="G228" s="357" t="s">
        <v>417</v>
      </c>
      <c r="H228" s="351">
        <v>42304</v>
      </c>
      <c r="I228" s="350" t="s">
        <v>151</v>
      </c>
      <c r="J228" s="357" t="s">
        <v>417</v>
      </c>
      <c r="K228" s="351">
        <v>42321</v>
      </c>
      <c r="L228" s="350" t="s">
        <v>151</v>
      </c>
      <c r="M228" s="571" t="s">
        <v>417</v>
      </c>
      <c r="N228" s="572"/>
      <c r="O228" s="266"/>
      <c r="P228" s="266"/>
      <c r="Q228" s="266"/>
      <c r="R228" s="266"/>
      <c r="S228" s="266"/>
      <c r="T228" s="266"/>
      <c r="U228" s="266"/>
      <c r="V228" s="266"/>
      <c r="W228" s="266"/>
      <c r="X228" s="266"/>
      <c r="Y228" s="10"/>
      <c r="Z228" s="10"/>
      <c r="AA228" s="10"/>
      <c r="AB228" s="10"/>
      <c r="AC228" s="10"/>
      <c r="AD228" s="10"/>
      <c r="AE228" s="10"/>
      <c r="AF228" s="10"/>
      <c r="AG228" s="10"/>
      <c r="AH228" s="12"/>
      <c r="AI228" s="12"/>
      <c r="AJ228" s="12"/>
      <c r="AK228" s="12"/>
      <c r="AL228" s="12"/>
      <c r="AM228" s="12"/>
      <c r="AN228" s="12"/>
      <c r="AO228" s="12"/>
    </row>
    <row r="229" spans="1:41" s="402" customFormat="1" ht="45" customHeight="1">
      <c r="A229" s="178"/>
      <c r="B229" s="400">
        <f>B228+1</f>
        <v>2</v>
      </c>
      <c r="C229" s="401" t="s">
        <v>156</v>
      </c>
      <c r="D229" s="401" t="s">
        <v>320</v>
      </c>
      <c r="E229" s="351">
        <v>42275</v>
      </c>
      <c r="F229" s="350" t="s">
        <v>151</v>
      </c>
      <c r="G229" s="357" t="s">
        <v>417</v>
      </c>
      <c r="H229" s="351">
        <v>42304</v>
      </c>
      <c r="I229" s="350" t="s">
        <v>151</v>
      </c>
      <c r="J229" s="357" t="s">
        <v>417</v>
      </c>
      <c r="K229" s="351">
        <v>42321</v>
      </c>
      <c r="L229" s="350" t="s">
        <v>151</v>
      </c>
      <c r="M229" s="571" t="s">
        <v>417</v>
      </c>
      <c r="N229" s="572"/>
      <c r="O229" s="266"/>
      <c r="P229" s="266"/>
      <c r="Q229" s="266"/>
      <c r="R229" s="266"/>
      <c r="S229" s="266"/>
      <c r="T229" s="266"/>
      <c r="U229" s="266"/>
      <c r="V229" s="266"/>
      <c r="W229" s="266"/>
      <c r="X229" s="266"/>
      <c r="Y229" s="10"/>
      <c r="Z229" s="10"/>
      <c r="AA229" s="10"/>
      <c r="AB229" s="10"/>
      <c r="AC229" s="10"/>
      <c r="AD229" s="10"/>
      <c r="AE229" s="10"/>
      <c r="AF229" s="10"/>
      <c r="AG229" s="10"/>
      <c r="AH229" s="12"/>
      <c r="AI229" s="12"/>
      <c r="AJ229" s="12"/>
      <c r="AK229" s="12"/>
      <c r="AL229" s="12"/>
      <c r="AM229" s="12"/>
      <c r="AN229" s="12"/>
      <c r="AO229" s="12"/>
    </row>
    <row r="230" spans="1:41" s="402" customFormat="1" ht="45" customHeight="1">
      <c r="A230" s="178"/>
      <c r="B230" s="400">
        <f t="shared" ref="B230:B232" si="34">B229+1</f>
        <v>3</v>
      </c>
      <c r="C230" s="401" t="s">
        <v>156</v>
      </c>
      <c r="D230" s="401" t="s">
        <v>321</v>
      </c>
      <c r="E230" s="351">
        <v>42275</v>
      </c>
      <c r="F230" s="350" t="s">
        <v>151</v>
      </c>
      <c r="G230" s="357" t="s">
        <v>417</v>
      </c>
      <c r="H230" s="351">
        <v>42304</v>
      </c>
      <c r="I230" s="350" t="s">
        <v>151</v>
      </c>
      <c r="J230" s="357" t="s">
        <v>417</v>
      </c>
      <c r="K230" s="351">
        <v>42321</v>
      </c>
      <c r="L230" s="350" t="s">
        <v>151</v>
      </c>
      <c r="M230" s="571" t="s">
        <v>417</v>
      </c>
      <c r="N230" s="572"/>
      <c r="O230" s="266"/>
      <c r="P230" s="266"/>
      <c r="Q230" s="266"/>
      <c r="R230" s="266"/>
      <c r="S230" s="266"/>
      <c r="T230" s="266"/>
      <c r="U230" s="266"/>
      <c r="V230" s="266"/>
      <c r="W230" s="266"/>
      <c r="X230" s="266"/>
      <c r="Y230" s="10"/>
      <c r="Z230" s="10"/>
      <c r="AA230" s="10"/>
      <c r="AB230" s="10"/>
      <c r="AC230" s="10"/>
      <c r="AD230" s="10"/>
      <c r="AE230" s="10"/>
      <c r="AF230" s="10"/>
      <c r="AG230" s="10"/>
      <c r="AH230" s="12"/>
      <c r="AI230" s="12"/>
      <c r="AJ230" s="12"/>
      <c r="AK230" s="12"/>
      <c r="AL230" s="12"/>
      <c r="AM230" s="12"/>
      <c r="AN230" s="12"/>
      <c r="AO230" s="12"/>
    </row>
    <row r="231" spans="1:41" s="402" customFormat="1" ht="45" customHeight="1">
      <c r="A231" s="178"/>
      <c r="B231" s="400">
        <f t="shared" si="34"/>
        <v>4</v>
      </c>
      <c r="C231" s="401" t="s">
        <v>156</v>
      </c>
      <c r="D231" s="401" t="s">
        <v>322</v>
      </c>
      <c r="E231" s="351">
        <v>42275</v>
      </c>
      <c r="F231" s="350" t="s">
        <v>291</v>
      </c>
      <c r="G231" s="357" t="s">
        <v>347</v>
      </c>
      <c r="H231" s="351">
        <v>42304</v>
      </c>
      <c r="I231" s="350" t="s">
        <v>291</v>
      </c>
      <c r="J231" s="357" t="s">
        <v>347</v>
      </c>
      <c r="K231" s="351">
        <v>42321</v>
      </c>
      <c r="L231" s="350" t="s">
        <v>151</v>
      </c>
      <c r="M231" s="571" t="s">
        <v>417</v>
      </c>
      <c r="N231" s="572"/>
      <c r="O231" s="266"/>
      <c r="P231" s="266"/>
      <c r="Q231" s="266"/>
      <c r="R231" s="266"/>
      <c r="S231" s="266"/>
      <c r="T231" s="266"/>
      <c r="U231" s="266"/>
      <c r="V231" s="266"/>
      <c r="W231" s="266"/>
      <c r="X231" s="266"/>
      <c r="Y231" s="10"/>
      <c r="Z231" s="10"/>
      <c r="AA231" s="10"/>
      <c r="AB231" s="10"/>
      <c r="AC231" s="10"/>
      <c r="AD231" s="10"/>
      <c r="AE231" s="10"/>
      <c r="AF231" s="10"/>
      <c r="AG231" s="10"/>
      <c r="AH231" s="12"/>
      <c r="AI231" s="12"/>
      <c r="AJ231" s="12"/>
      <c r="AK231" s="12"/>
      <c r="AL231" s="12"/>
      <c r="AM231" s="12"/>
      <c r="AN231" s="12"/>
      <c r="AO231" s="12"/>
    </row>
    <row r="232" spans="1:41" s="402" customFormat="1" ht="45" customHeight="1">
      <c r="A232" s="178"/>
      <c r="B232" s="400">
        <f t="shared" si="34"/>
        <v>5</v>
      </c>
      <c r="C232" s="401" t="s">
        <v>156</v>
      </c>
      <c r="D232" s="401" t="s">
        <v>323</v>
      </c>
      <c r="E232" s="351">
        <v>42275</v>
      </c>
      <c r="F232" s="350" t="s">
        <v>151</v>
      </c>
      <c r="G232" s="357" t="s">
        <v>417</v>
      </c>
      <c r="H232" s="351">
        <v>42304</v>
      </c>
      <c r="I232" s="350" t="s">
        <v>151</v>
      </c>
      <c r="J232" s="357" t="s">
        <v>417</v>
      </c>
      <c r="K232" s="351">
        <v>42321</v>
      </c>
      <c r="L232" s="350" t="s">
        <v>151</v>
      </c>
      <c r="M232" s="571" t="s">
        <v>417</v>
      </c>
      <c r="N232" s="572"/>
      <c r="O232" s="266"/>
      <c r="P232" s="266"/>
      <c r="Q232" s="266"/>
      <c r="R232" s="266"/>
      <c r="S232" s="266"/>
      <c r="T232" s="266"/>
      <c r="U232" s="266"/>
      <c r="V232" s="266"/>
      <c r="W232" s="266"/>
      <c r="X232" s="266"/>
      <c r="Y232" s="10"/>
      <c r="Z232" s="10"/>
      <c r="AA232" s="10"/>
      <c r="AB232" s="10"/>
      <c r="AC232" s="10"/>
      <c r="AD232" s="10"/>
      <c r="AE232" s="10"/>
      <c r="AF232" s="10"/>
      <c r="AG232" s="10"/>
      <c r="AH232" s="12"/>
      <c r="AI232" s="12"/>
      <c r="AJ232" s="12"/>
      <c r="AK232" s="12"/>
      <c r="AL232" s="12"/>
      <c r="AM232" s="12"/>
      <c r="AN232" s="12"/>
      <c r="AO232" s="12"/>
    </row>
    <row r="233" spans="1:41" ht="60" customHeight="1">
      <c r="B233" s="569" t="s">
        <v>477</v>
      </c>
      <c r="C233" s="569"/>
      <c r="D233" s="569"/>
      <c r="E233" s="570"/>
      <c r="F233" s="429"/>
      <c r="G233" s="429"/>
      <c r="H233" s="429"/>
      <c r="I233" s="429"/>
      <c r="J233" s="429"/>
      <c r="K233" s="429"/>
      <c r="L233" s="429"/>
      <c r="M233" s="429"/>
      <c r="N233" s="430"/>
      <c r="O233" s="326"/>
      <c r="P233" s="326"/>
      <c r="Q233" s="326"/>
      <c r="R233" s="326"/>
      <c r="S233" s="326"/>
      <c r="T233" s="326"/>
      <c r="U233" s="326"/>
      <c r="V233" s="326"/>
      <c r="W233" s="326"/>
      <c r="X233" s="326"/>
    </row>
    <row r="234" spans="1:41" s="402" customFormat="1" ht="45" customHeight="1">
      <c r="A234" s="178"/>
      <c r="B234" s="400">
        <v>1</v>
      </c>
      <c r="C234" s="401" t="s">
        <v>156</v>
      </c>
      <c r="D234" s="401" t="s">
        <v>319</v>
      </c>
      <c r="E234" s="351">
        <v>42263</v>
      </c>
      <c r="F234" s="350" t="s">
        <v>151</v>
      </c>
      <c r="G234" s="357" t="s">
        <v>417</v>
      </c>
      <c r="H234" s="351">
        <v>42304</v>
      </c>
      <c r="I234" s="350" t="s">
        <v>151</v>
      </c>
      <c r="J234" s="357" t="s">
        <v>417</v>
      </c>
      <c r="K234" s="351">
        <v>42321</v>
      </c>
      <c r="L234" s="350" t="s">
        <v>151</v>
      </c>
      <c r="M234" s="571" t="s">
        <v>417</v>
      </c>
      <c r="N234" s="572"/>
      <c r="O234" s="266"/>
      <c r="P234" s="266"/>
      <c r="Q234" s="266"/>
      <c r="R234" s="266"/>
      <c r="S234" s="266"/>
      <c r="T234" s="266"/>
      <c r="U234" s="266"/>
      <c r="V234" s="266"/>
      <c r="W234" s="266"/>
      <c r="X234" s="266"/>
      <c r="Y234" s="10"/>
      <c r="Z234" s="10"/>
      <c r="AA234" s="10"/>
      <c r="AB234" s="10"/>
      <c r="AC234" s="10"/>
      <c r="AD234" s="10"/>
      <c r="AE234" s="10"/>
      <c r="AF234" s="10"/>
      <c r="AG234" s="10"/>
      <c r="AH234" s="12"/>
      <c r="AI234" s="12"/>
      <c r="AJ234" s="12"/>
      <c r="AK234" s="12"/>
      <c r="AL234" s="12"/>
      <c r="AM234" s="12"/>
      <c r="AN234" s="12"/>
      <c r="AO234" s="12"/>
    </row>
    <row r="235" spans="1:41" s="402" customFormat="1" ht="45" customHeight="1">
      <c r="A235" s="178"/>
      <c r="B235" s="400">
        <f>B234+1</f>
        <v>2</v>
      </c>
      <c r="C235" s="401" t="s">
        <v>156</v>
      </c>
      <c r="D235" s="401" t="s">
        <v>320</v>
      </c>
      <c r="E235" s="351">
        <v>42263</v>
      </c>
      <c r="F235" s="350" t="s">
        <v>151</v>
      </c>
      <c r="G235" s="357" t="s">
        <v>417</v>
      </c>
      <c r="H235" s="351">
        <v>42304</v>
      </c>
      <c r="I235" s="350" t="s">
        <v>151</v>
      </c>
      <c r="J235" s="357" t="s">
        <v>417</v>
      </c>
      <c r="K235" s="351">
        <v>42321</v>
      </c>
      <c r="L235" s="350" t="s">
        <v>151</v>
      </c>
      <c r="M235" s="571" t="s">
        <v>417</v>
      </c>
      <c r="N235" s="572"/>
      <c r="O235" s="266"/>
      <c r="P235" s="266"/>
      <c r="Q235" s="266"/>
      <c r="R235" s="266"/>
      <c r="S235" s="266"/>
      <c r="T235" s="266"/>
      <c r="U235" s="266"/>
      <c r="V235" s="266"/>
      <c r="W235" s="266"/>
      <c r="X235" s="266"/>
      <c r="Y235" s="10"/>
      <c r="Z235" s="10"/>
      <c r="AA235" s="10"/>
      <c r="AB235" s="10"/>
      <c r="AC235" s="10"/>
      <c r="AD235" s="10"/>
      <c r="AE235" s="10"/>
      <c r="AF235" s="10"/>
      <c r="AG235" s="10"/>
      <c r="AH235" s="12"/>
      <c r="AI235" s="12"/>
      <c r="AJ235" s="12"/>
      <c r="AK235" s="12"/>
      <c r="AL235" s="12"/>
      <c r="AM235" s="12"/>
      <c r="AN235" s="12"/>
      <c r="AO235" s="12"/>
    </row>
    <row r="236" spans="1:41" s="402" customFormat="1" ht="45" customHeight="1">
      <c r="A236" s="178"/>
      <c r="B236" s="400">
        <f t="shared" ref="B236:B238" si="35">B235+1</f>
        <v>3</v>
      </c>
      <c r="C236" s="401" t="s">
        <v>156</v>
      </c>
      <c r="D236" s="401" t="s">
        <v>321</v>
      </c>
      <c r="E236" s="351">
        <v>42263</v>
      </c>
      <c r="F236" s="350" t="s">
        <v>151</v>
      </c>
      <c r="G236" s="357" t="s">
        <v>417</v>
      </c>
      <c r="H236" s="351">
        <v>42304</v>
      </c>
      <c r="I236" s="350" t="s">
        <v>151</v>
      </c>
      <c r="J236" s="357" t="s">
        <v>417</v>
      </c>
      <c r="K236" s="351">
        <v>42321</v>
      </c>
      <c r="L236" s="350" t="s">
        <v>151</v>
      </c>
      <c r="M236" s="571" t="s">
        <v>417</v>
      </c>
      <c r="N236" s="572"/>
      <c r="O236" s="266"/>
      <c r="P236" s="266"/>
      <c r="Q236" s="266"/>
      <c r="R236" s="266"/>
      <c r="S236" s="266"/>
      <c r="T236" s="266"/>
      <c r="U236" s="266"/>
      <c r="V236" s="266"/>
      <c r="W236" s="266"/>
      <c r="X236" s="266"/>
      <c r="Y236" s="10"/>
      <c r="Z236" s="10"/>
      <c r="AA236" s="10"/>
      <c r="AB236" s="10"/>
      <c r="AC236" s="10"/>
      <c r="AD236" s="10"/>
      <c r="AE236" s="10"/>
      <c r="AF236" s="10"/>
      <c r="AG236" s="10"/>
      <c r="AH236" s="12"/>
      <c r="AI236" s="12"/>
      <c r="AJ236" s="12"/>
      <c r="AK236" s="12"/>
      <c r="AL236" s="12"/>
      <c r="AM236" s="12"/>
      <c r="AN236" s="12"/>
      <c r="AO236" s="12"/>
    </row>
    <row r="237" spans="1:41" s="402" customFormat="1" ht="45" customHeight="1">
      <c r="A237" s="178"/>
      <c r="B237" s="400">
        <f t="shared" si="35"/>
        <v>4</v>
      </c>
      <c r="C237" s="401" t="s">
        <v>156</v>
      </c>
      <c r="D237" s="401" t="s">
        <v>322</v>
      </c>
      <c r="E237" s="351">
        <v>42263</v>
      </c>
      <c r="F237" s="350" t="s">
        <v>151</v>
      </c>
      <c r="G237" s="357" t="s">
        <v>417</v>
      </c>
      <c r="H237" s="351">
        <v>42304</v>
      </c>
      <c r="I237" s="350" t="s">
        <v>291</v>
      </c>
      <c r="J237" s="357" t="s">
        <v>347</v>
      </c>
      <c r="K237" s="351">
        <v>42321</v>
      </c>
      <c r="L237" s="350" t="s">
        <v>291</v>
      </c>
      <c r="M237" s="571" t="s">
        <v>347</v>
      </c>
      <c r="N237" s="572"/>
      <c r="O237" s="266"/>
      <c r="P237" s="266"/>
      <c r="Q237" s="266"/>
      <c r="R237" s="266"/>
      <c r="S237" s="266"/>
      <c r="T237" s="266"/>
      <c r="U237" s="266"/>
      <c r="V237" s="266"/>
      <c r="W237" s="266"/>
      <c r="X237" s="266"/>
      <c r="Y237" s="10"/>
      <c r="Z237" s="10"/>
      <c r="AA237" s="10"/>
      <c r="AB237" s="10"/>
      <c r="AC237" s="10"/>
      <c r="AD237" s="10"/>
      <c r="AE237" s="10"/>
      <c r="AF237" s="10"/>
      <c r="AG237" s="10"/>
      <c r="AH237" s="12"/>
      <c r="AI237" s="12"/>
      <c r="AJ237" s="12"/>
      <c r="AK237" s="12"/>
      <c r="AL237" s="12"/>
      <c r="AM237" s="12"/>
      <c r="AN237" s="12"/>
      <c r="AO237" s="12"/>
    </row>
    <row r="238" spans="1:41" s="402" customFormat="1" ht="45" customHeight="1">
      <c r="A238" s="178"/>
      <c r="B238" s="400">
        <f t="shared" si="35"/>
        <v>5</v>
      </c>
      <c r="C238" s="401" t="s">
        <v>156</v>
      </c>
      <c r="D238" s="401" t="s">
        <v>323</v>
      </c>
      <c r="E238" s="351">
        <v>42263</v>
      </c>
      <c r="F238" s="350" t="s">
        <v>151</v>
      </c>
      <c r="G238" s="357" t="s">
        <v>347</v>
      </c>
      <c r="H238" s="351">
        <v>42304</v>
      </c>
      <c r="I238" s="350" t="s">
        <v>151</v>
      </c>
      <c r="J238" s="357" t="s">
        <v>417</v>
      </c>
      <c r="K238" s="351">
        <v>42321</v>
      </c>
      <c r="L238" s="350" t="s">
        <v>151</v>
      </c>
      <c r="M238" s="571" t="s">
        <v>417</v>
      </c>
      <c r="N238" s="572"/>
      <c r="O238" s="266"/>
      <c r="P238" s="266"/>
      <c r="Q238" s="266"/>
      <c r="R238" s="266"/>
      <c r="S238" s="266"/>
      <c r="T238" s="266"/>
      <c r="U238" s="266"/>
      <c r="V238" s="266"/>
      <c r="W238" s="266"/>
      <c r="X238" s="266"/>
      <c r="Y238" s="10"/>
      <c r="Z238" s="10"/>
      <c r="AA238" s="10"/>
      <c r="AB238" s="10"/>
      <c r="AC238" s="10"/>
      <c r="AD238" s="10"/>
      <c r="AE238" s="10"/>
      <c r="AF238" s="10"/>
      <c r="AG238" s="10"/>
      <c r="AH238" s="12"/>
      <c r="AI238" s="12"/>
      <c r="AJ238" s="12"/>
      <c r="AK238" s="12"/>
      <c r="AL238" s="12"/>
      <c r="AM238" s="12"/>
      <c r="AN238" s="12"/>
      <c r="AO238" s="12"/>
    </row>
    <row r="239" spans="1:41" ht="60" customHeight="1">
      <c r="B239" s="569" t="s">
        <v>476</v>
      </c>
      <c r="C239" s="569"/>
      <c r="D239" s="569"/>
      <c r="E239" s="570"/>
      <c r="F239" s="429"/>
      <c r="G239" s="429"/>
      <c r="H239" s="429"/>
      <c r="I239" s="429"/>
      <c r="J239" s="429"/>
      <c r="K239" s="429"/>
      <c r="L239" s="429"/>
      <c r="M239" s="429"/>
      <c r="N239" s="430"/>
      <c r="O239" s="326"/>
      <c r="P239" s="326"/>
      <c r="Q239" s="326"/>
      <c r="R239" s="326"/>
      <c r="S239" s="326"/>
      <c r="T239" s="326"/>
      <c r="U239" s="326"/>
      <c r="V239" s="326"/>
      <c r="W239" s="326"/>
      <c r="X239" s="326"/>
    </row>
    <row r="240" spans="1:41" s="402" customFormat="1" ht="45" customHeight="1">
      <c r="A240" s="178"/>
      <c r="B240" s="400">
        <v>1</v>
      </c>
      <c r="C240" s="401" t="s">
        <v>156</v>
      </c>
      <c r="D240" s="401" t="s">
        <v>319</v>
      </c>
      <c r="E240" s="351">
        <v>42269</v>
      </c>
      <c r="F240" s="350" t="s">
        <v>151</v>
      </c>
      <c r="G240" s="357" t="s">
        <v>417</v>
      </c>
      <c r="H240" s="351">
        <v>42304</v>
      </c>
      <c r="I240" s="350" t="s">
        <v>151</v>
      </c>
      <c r="J240" s="357" t="s">
        <v>417</v>
      </c>
      <c r="K240" s="351">
        <v>42321</v>
      </c>
      <c r="L240" s="350" t="s">
        <v>151</v>
      </c>
      <c r="M240" s="571" t="s">
        <v>417</v>
      </c>
      <c r="N240" s="572"/>
      <c r="O240" s="266"/>
      <c r="P240" s="266"/>
      <c r="Q240" s="266"/>
      <c r="R240" s="266"/>
      <c r="S240" s="266"/>
      <c r="T240" s="266"/>
      <c r="U240" s="266"/>
      <c r="V240" s="266"/>
      <c r="W240" s="266"/>
      <c r="X240" s="266"/>
      <c r="Y240" s="10"/>
      <c r="Z240" s="10"/>
      <c r="AA240" s="10"/>
      <c r="AB240" s="10"/>
      <c r="AC240" s="10"/>
      <c r="AD240" s="10"/>
      <c r="AE240" s="10"/>
      <c r="AF240" s="10"/>
      <c r="AG240" s="10"/>
      <c r="AH240" s="12"/>
      <c r="AI240" s="12"/>
      <c r="AJ240" s="12"/>
      <c r="AK240" s="12"/>
      <c r="AL240" s="12"/>
      <c r="AM240" s="12"/>
      <c r="AN240" s="12"/>
      <c r="AO240" s="12"/>
    </row>
    <row r="241" spans="1:41" s="402" customFormat="1" ht="45" customHeight="1">
      <c r="A241" s="178"/>
      <c r="B241" s="400">
        <f>B240+1</f>
        <v>2</v>
      </c>
      <c r="C241" s="401" t="s">
        <v>156</v>
      </c>
      <c r="D241" s="401" t="s">
        <v>320</v>
      </c>
      <c r="E241" s="351">
        <v>42269</v>
      </c>
      <c r="F241" s="350" t="s">
        <v>151</v>
      </c>
      <c r="G241" s="357" t="s">
        <v>417</v>
      </c>
      <c r="H241" s="351">
        <v>42304</v>
      </c>
      <c r="I241" s="350" t="s">
        <v>151</v>
      </c>
      <c r="J241" s="357" t="s">
        <v>417</v>
      </c>
      <c r="K241" s="351">
        <v>42321</v>
      </c>
      <c r="L241" s="350" t="s">
        <v>151</v>
      </c>
      <c r="M241" s="571" t="s">
        <v>417</v>
      </c>
      <c r="N241" s="572"/>
      <c r="O241" s="266"/>
      <c r="P241" s="266"/>
      <c r="Q241" s="266"/>
      <c r="R241" s="266"/>
      <c r="S241" s="266"/>
      <c r="T241" s="266"/>
      <c r="U241" s="266"/>
      <c r="V241" s="266"/>
      <c r="W241" s="266"/>
      <c r="X241" s="266"/>
      <c r="Y241" s="10"/>
      <c r="Z241" s="10"/>
      <c r="AA241" s="10"/>
      <c r="AB241" s="10"/>
      <c r="AC241" s="10"/>
      <c r="AD241" s="10"/>
      <c r="AE241" s="10"/>
      <c r="AF241" s="10"/>
      <c r="AG241" s="10"/>
      <c r="AH241" s="12"/>
      <c r="AI241" s="12"/>
      <c r="AJ241" s="12"/>
      <c r="AK241" s="12"/>
      <c r="AL241" s="12"/>
      <c r="AM241" s="12"/>
      <c r="AN241" s="12"/>
      <c r="AO241" s="12"/>
    </row>
    <row r="242" spans="1:41" s="402" customFormat="1" ht="45" customHeight="1">
      <c r="A242" s="178"/>
      <c r="B242" s="400">
        <f t="shared" ref="B242:B244" si="36">B241+1</f>
        <v>3</v>
      </c>
      <c r="C242" s="401" t="s">
        <v>156</v>
      </c>
      <c r="D242" s="401" t="s">
        <v>321</v>
      </c>
      <c r="E242" s="351">
        <v>42269</v>
      </c>
      <c r="F242" s="350" t="s">
        <v>151</v>
      </c>
      <c r="G242" s="357" t="s">
        <v>417</v>
      </c>
      <c r="H242" s="351">
        <v>42304</v>
      </c>
      <c r="I242" s="350" t="s">
        <v>151</v>
      </c>
      <c r="J242" s="357" t="s">
        <v>417</v>
      </c>
      <c r="K242" s="351">
        <v>42321</v>
      </c>
      <c r="L242" s="350" t="s">
        <v>151</v>
      </c>
      <c r="M242" s="571" t="s">
        <v>417</v>
      </c>
      <c r="N242" s="572"/>
      <c r="O242" s="266"/>
      <c r="P242" s="266"/>
      <c r="Q242" s="266"/>
      <c r="R242" s="266"/>
      <c r="S242" s="266"/>
      <c r="T242" s="266"/>
      <c r="U242" s="266"/>
      <c r="V242" s="266"/>
      <c r="W242" s="266"/>
      <c r="X242" s="266"/>
      <c r="Y242" s="10"/>
      <c r="Z242" s="10"/>
      <c r="AA242" s="10"/>
      <c r="AB242" s="10"/>
      <c r="AC242" s="10"/>
      <c r="AD242" s="10"/>
      <c r="AE242" s="10"/>
      <c r="AF242" s="10"/>
      <c r="AG242" s="10"/>
      <c r="AH242" s="12"/>
      <c r="AI242" s="12"/>
      <c r="AJ242" s="12"/>
      <c r="AK242" s="12"/>
      <c r="AL242" s="12"/>
      <c r="AM242" s="12"/>
      <c r="AN242" s="12"/>
      <c r="AO242" s="12"/>
    </row>
    <row r="243" spans="1:41" s="402" customFormat="1" ht="45" customHeight="1">
      <c r="A243" s="178"/>
      <c r="B243" s="400">
        <f t="shared" si="36"/>
        <v>4</v>
      </c>
      <c r="C243" s="401" t="s">
        <v>156</v>
      </c>
      <c r="D243" s="401" t="s">
        <v>322</v>
      </c>
      <c r="E243" s="351">
        <v>42269</v>
      </c>
      <c r="F243" s="350" t="s">
        <v>151</v>
      </c>
      <c r="G243" s="357" t="s">
        <v>347</v>
      </c>
      <c r="H243" s="351">
        <v>42304</v>
      </c>
      <c r="I243" s="350" t="s">
        <v>291</v>
      </c>
      <c r="J243" s="357" t="s">
        <v>347</v>
      </c>
      <c r="K243" s="351">
        <v>42321</v>
      </c>
      <c r="L243" s="350" t="s">
        <v>291</v>
      </c>
      <c r="M243" s="571" t="s">
        <v>347</v>
      </c>
      <c r="N243" s="572"/>
      <c r="O243" s="266"/>
      <c r="P243" s="266"/>
      <c r="Q243" s="266"/>
      <c r="R243" s="266"/>
      <c r="S243" s="266"/>
      <c r="T243" s="266"/>
      <c r="U243" s="266"/>
      <c r="V243" s="266"/>
      <c r="W243" s="266"/>
      <c r="X243" s="266"/>
      <c r="Y243" s="10"/>
      <c r="Z243" s="10"/>
      <c r="AA243" s="10"/>
      <c r="AB243" s="10"/>
      <c r="AC243" s="10"/>
      <c r="AD243" s="10"/>
      <c r="AE243" s="10"/>
      <c r="AF243" s="10"/>
      <c r="AG243" s="10"/>
      <c r="AH243" s="12"/>
      <c r="AI243" s="12"/>
      <c r="AJ243" s="12"/>
      <c r="AK243" s="12"/>
      <c r="AL243" s="12"/>
      <c r="AM243" s="12"/>
      <c r="AN243" s="12"/>
      <c r="AO243" s="12"/>
    </row>
    <row r="244" spans="1:41" s="402" customFormat="1" ht="45" customHeight="1">
      <c r="A244" s="178"/>
      <c r="B244" s="400">
        <f t="shared" si="36"/>
        <v>5</v>
      </c>
      <c r="C244" s="401" t="s">
        <v>156</v>
      </c>
      <c r="D244" s="401" t="s">
        <v>323</v>
      </c>
      <c r="E244" s="351">
        <v>42269</v>
      </c>
      <c r="F244" s="350" t="s">
        <v>151</v>
      </c>
      <c r="G244" s="357" t="s">
        <v>417</v>
      </c>
      <c r="H244" s="351">
        <v>42304</v>
      </c>
      <c r="I244" s="350" t="s">
        <v>151</v>
      </c>
      <c r="J244" s="357" t="s">
        <v>417</v>
      </c>
      <c r="K244" s="351">
        <v>42321</v>
      </c>
      <c r="L244" s="350" t="s">
        <v>151</v>
      </c>
      <c r="M244" s="571" t="s">
        <v>417</v>
      </c>
      <c r="N244" s="572"/>
      <c r="O244" s="266"/>
      <c r="P244" s="266"/>
      <c r="Q244" s="266"/>
      <c r="R244" s="266"/>
      <c r="S244" s="266"/>
      <c r="T244" s="266"/>
      <c r="U244" s="266"/>
      <c r="V244" s="266"/>
      <c r="W244" s="266"/>
      <c r="X244" s="266"/>
      <c r="Y244" s="10"/>
      <c r="Z244" s="10"/>
      <c r="AA244" s="10"/>
      <c r="AB244" s="10"/>
      <c r="AC244" s="10"/>
      <c r="AD244" s="10"/>
      <c r="AE244" s="10"/>
      <c r="AF244" s="10"/>
      <c r="AG244" s="10"/>
      <c r="AH244" s="12"/>
      <c r="AI244" s="12"/>
      <c r="AJ244" s="12"/>
      <c r="AK244" s="12"/>
      <c r="AL244" s="12"/>
      <c r="AM244" s="12"/>
      <c r="AN244" s="12"/>
      <c r="AO244" s="12"/>
    </row>
    <row r="245" spans="1:41" ht="60" customHeight="1">
      <c r="B245" s="569" t="s">
        <v>475</v>
      </c>
      <c r="C245" s="569"/>
      <c r="D245" s="569"/>
      <c r="E245" s="570"/>
      <c r="F245" s="429"/>
      <c r="G245" s="429"/>
      <c r="H245" s="429"/>
      <c r="I245" s="429"/>
      <c r="J245" s="429"/>
      <c r="K245" s="429"/>
      <c r="L245" s="429"/>
      <c r="M245" s="429"/>
      <c r="N245" s="430"/>
      <c r="O245" s="326"/>
      <c r="P245" s="326"/>
      <c r="Q245" s="326"/>
      <c r="R245" s="326"/>
      <c r="S245" s="326"/>
      <c r="T245" s="326"/>
      <c r="U245" s="326"/>
      <c r="V245" s="326"/>
      <c r="W245" s="326"/>
      <c r="X245" s="326"/>
    </row>
    <row r="246" spans="1:41" s="402" customFormat="1" ht="45" customHeight="1">
      <c r="A246" s="178"/>
      <c r="B246" s="400">
        <v>1</v>
      </c>
      <c r="C246" s="401" t="s">
        <v>156</v>
      </c>
      <c r="D246" s="401" t="s">
        <v>319</v>
      </c>
      <c r="E246" s="351">
        <v>42264</v>
      </c>
      <c r="F246" s="350" t="s">
        <v>151</v>
      </c>
      <c r="G246" s="357" t="s">
        <v>417</v>
      </c>
      <c r="H246" s="351">
        <v>42304</v>
      </c>
      <c r="I246" s="350" t="s">
        <v>151</v>
      </c>
      <c r="J246" s="357" t="s">
        <v>417</v>
      </c>
      <c r="K246" s="351">
        <v>42321</v>
      </c>
      <c r="L246" s="350" t="s">
        <v>151</v>
      </c>
      <c r="M246" s="571" t="s">
        <v>417</v>
      </c>
      <c r="N246" s="572"/>
      <c r="O246" s="266"/>
      <c r="P246" s="266"/>
      <c r="Q246" s="266"/>
      <c r="R246" s="266"/>
      <c r="S246" s="266"/>
      <c r="T246" s="266"/>
      <c r="U246" s="266"/>
      <c r="V246" s="266"/>
      <c r="W246" s="266"/>
      <c r="X246" s="266"/>
      <c r="Y246" s="10"/>
      <c r="Z246" s="10"/>
      <c r="AA246" s="10"/>
      <c r="AB246" s="10"/>
      <c r="AC246" s="10"/>
      <c r="AD246" s="10"/>
      <c r="AE246" s="10"/>
      <c r="AF246" s="10"/>
      <c r="AG246" s="10"/>
      <c r="AH246" s="12"/>
      <c r="AI246" s="12"/>
      <c r="AJ246" s="12"/>
      <c r="AK246" s="12"/>
      <c r="AL246" s="12"/>
      <c r="AM246" s="12"/>
      <c r="AN246" s="12"/>
      <c r="AO246" s="12"/>
    </row>
    <row r="247" spans="1:41" s="402" customFormat="1" ht="45" customHeight="1">
      <c r="A247" s="178"/>
      <c r="B247" s="400">
        <f>B246+1</f>
        <v>2</v>
      </c>
      <c r="C247" s="401" t="s">
        <v>156</v>
      </c>
      <c r="D247" s="401" t="s">
        <v>320</v>
      </c>
      <c r="E247" s="351">
        <v>42264</v>
      </c>
      <c r="F247" s="350" t="s">
        <v>151</v>
      </c>
      <c r="G247" s="357" t="s">
        <v>417</v>
      </c>
      <c r="H247" s="351">
        <v>42304</v>
      </c>
      <c r="I247" s="350" t="s">
        <v>151</v>
      </c>
      <c r="J247" s="357" t="s">
        <v>417</v>
      </c>
      <c r="K247" s="351">
        <v>42321</v>
      </c>
      <c r="L247" s="350" t="s">
        <v>151</v>
      </c>
      <c r="M247" s="571" t="s">
        <v>417</v>
      </c>
      <c r="N247" s="572"/>
      <c r="O247" s="266"/>
      <c r="P247" s="266"/>
      <c r="Q247" s="266"/>
      <c r="R247" s="266"/>
      <c r="S247" s="266"/>
      <c r="T247" s="266"/>
      <c r="U247" s="266"/>
      <c r="V247" s="266"/>
      <c r="W247" s="266"/>
      <c r="X247" s="266"/>
      <c r="Y247" s="10"/>
      <c r="Z247" s="10"/>
      <c r="AA247" s="10"/>
      <c r="AB247" s="10"/>
      <c r="AC247" s="10"/>
      <c r="AD247" s="10"/>
      <c r="AE247" s="10"/>
      <c r="AF247" s="10"/>
      <c r="AG247" s="10"/>
      <c r="AH247" s="12"/>
      <c r="AI247" s="12"/>
      <c r="AJ247" s="12"/>
      <c r="AK247" s="12"/>
      <c r="AL247" s="12"/>
      <c r="AM247" s="12"/>
      <c r="AN247" s="12"/>
      <c r="AO247" s="12"/>
    </row>
    <row r="248" spans="1:41" s="402" customFormat="1" ht="45" customHeight="1">
      <c r="A248" s="178"/>
      <c r="B248" s="400">
        <f t="shared" ref="B248:B250" si="37">B247+1</f>
        <v>3</v>
      </c>
      <c r="C248" s="401" t="s">
        <v>156</v>
      </c>
      <c r="D248" s="401" t="s">
        <v>321</v>
      </c>
      <c r="E248" s="351">
        <v>42264</v>
      </c>
      <c r="F248" s="350" t="s">
        <v>151</v>
      </c>
      <c r="G248" s="357" t="s">
        <v>417</v>
      </c>
      <c r="H248" s="351">
        <v>42304</v>
      </c>
      <c r="I248" s="350" t="s">
        <v>151</v>
      </c>
      <c r="J248" s="357" t="s">
        <v>417</v>
      </c>
      <c r="K248" s="351">
        <v>42321</v>
      </c>
      <c r="L248" s="350" t="s">
        <v>151</v>
      </c>
      <c r="M248" s="571" t="s">
        <v>417</v>
      </c>
      <c r="N248" s="572"/>
      <c r="O248" s="266"/>
      <c r="P248" s="266"/>
      <c r="Q248" s="266"/>
      <c r="R248" s="266"/>
      <c r="S248" s="266"/>
      <c r="T248" s="266"/>
      <c r="U248" s="266"/>
      <c r="V248" s="266"/>
      <c r="W248" s="266"/>
      <c r="X248" s="266"/>
      <c r="Y248" s="10"/>
      <c r="Z248" s="10"/>
      <c r="AA248" s="10"/>
      <c r="AB248" s="10"/>
      <c r="AC248" s="10"/>
      <c r="AD248" s="10"/>
      <c r="AE248" s="10"/>
      <c r="AF248" s="10"/>
      <c r="AG248" s="10"/>
      <c r="AH248" s="12"/>
      <c r="AI248" s="12"/>
      <c r="AJ248" s="12"/>
      <c r="AK248" s="12"/>
      <c r="AL248" s="12"/>
      <c r="AM248" s="12"/>
      <c r="AN248" s="12"/>
      <c r="AO248" s="12"/>
    </row>
    <row r="249" spans="1:41" s="402" customFormat="1" ht="45" customHeight="1">
      <c r="A249" s="178"/>
      <c r="B249" s="400">
        <f t="shared" si="37"/>
        <v>4</v>
      </c>
      <c r="C249" s="401" t="s">
        <v>156</v>
      </c>
      <c r="D249" s="401" t="s">
        <v>322</v>
      </c>
      <c r="E249" s="351">
        <v>42264</v>
      </c>
      <c r="F249" s="350" t="s">
        <v>151</v>
      </c>
      <c r="G249" s="357" t="s">
        <v>347</v>
      </c>
      <c r="H249" s="351">
        <v>42304</v>
      </c>
      <c r="I249" s="350" t="s">
        <v>291</v>
      </c>
      <c r="J249" s="357" t="s">
        <v>347</v>
      </c>
      <c r="K249" s="351">
        <v>42321</v>
      </c>
      <c r="L249" s="350" t="s">
        <v>291</v>
      </c>
      <c r="M249" s="571" t="s">
        <v>347</v>
      </c>
      <c r="N249" s="572"/>
      <c r="O249" s="266"/>
      <c r="P249" s="266"/>
      <c r="Q249" s="266"/>
      <c r="R249" s="266"/>
      <c r="S249" s="266"/>
      <c r="T249" s="266"/>
      <c r="U249" s="266"/>
      <c r="V249" s="266"/>
      <c r="W249" s="266"/>
      <c r="X249" s="266"/>
      <c r="Y249" s="10"/>
      <c r="Z249" s="10"/>
      <c r="AA249" s="10"/>
      <c r="AB249" s="10"/>
      <c r="AC249" s="10"/>
      <c r="AD249" s="10"/>
      <c r="AE249" s="10"/>
      <c r="AF249" s="10"/>
      <c r="AG249" s="10"/>
      <c r="AH249" s="12"/>
      <c r="AI249" s="12"/>
      <c r="AJ249" s="12"/>
      <c r="AK249" s="12"/>
      <c r="AL249" s="12"/>
      <c r="AM249" s="12"/>
      <c r="AN249" s="12"/>
      <c r="AO249" s="12"/>
    </row>
    <row r="250" spans="1:41" s="402" customFormat="1" ht="45" customHeight="1">
      <c r="A250" s="178"/>
      <c r="B250" s="400">
        <f t="shared" si="37"/>
        <v>5</v>
      </c>
      <c r="C250" s="401" t="s">
        <v>156</v>
      </c>
      <c r="D250" s="401" t="s">
        <v>323</v>
      </c>
      <c r="E250" s="351">
        <v>42264</v>
      </c>
      <c r="F250" s="350" t="s">
        <v>151</v>
      </c>
      <c r="G250" s="357" t="s">
        <v>417</v>
      </c>
      <c r="H250" s="351">
        <v>42304</v>
      </c>
      <c r="I250" s="350" t="s">
        <v>151</v>
      </c>
      <c r="J250" s="357" t="s">
        <v>417</v>
      </c>
      <c r="K250" s="351">
        <v>42321</v>
      </c>
      <c r="L250" s="350" t="s">
        <v>151</v>
      </c>
      <c r="M250" s="571" t="s">
        <v>417</v>
      </c>
      <c r="N250" s="572"/>
      <c r="O250" s="266"/>
      <c r="P250" s="266"/>
      <c r="Q250" s="266"/>
      <c r="R250" s="266"/>
      <c r="S250" s="266"/>
      <c r="T250" s="266"/>
      <c r="U250" s="266"/>
      <c r="V250" s="266"/>
      <c r="W250" s="266"/>
      <c r="X250" s="266"/>
      <c r="Y250" s="10"/>
      <c r="Z250" s="10"/>
      <c r="AA250" s="10"/>
      <c r="AB250" s="10"/>
      <c r="AC250" s="10"/>
      <c r="AD250" s="10"/>
      <c r="AE250" s="10"/>
      <c r="AF250" s="10"/>
      <c r="AG250" s="10"/>
      <c r="AH250" s="12"/>
      <c r="AI250" s="12"/>
      <c r="AJ250" s="12"/>
      <c r="AK250" s="12"/>
      <c r="AL250" s="12"/>
      <c r="AM250" s="12"/>
      <c r="AN250" s="12"/>
      <c r="AO250" s="12"/>
    </row>
    <row r="251" spans="1:41" ht="20.100000000000001" customHeight="1">
      <c r="B251" s="326"/>
      <c r="C251" s="326"/>
      <c r="D251" s="326"/>
      <c r="E251" s="327"/>
      <c r="F251" s="327"/>
      <c r="G251" s="326"/>
      <c r="H251" s="327"/>
      <c r="I251" s="327"/>
      <c r="J251" s="326"/>
      <c r="K251" s="327"/>
      <c r="L251" s="327"/>
      <c r="M251" s="426"/>
      <c r="N251" s="426"/>
      <c r="O251" s="326"/>
      <c r="P251" s="326"/>
      <c r="Q251" s="326"/>
      <c r="R251" s="326"/>
      <c r="S251" s="326"/>
      <c r="T251" s="326"/>
      <c r="U251" s="326"/>
      <c r="V251" s="326"/>
      <c r="W251" s="326"/>
      <c r="X251" s="326"/>
    </row>
    <row r="252" spans="1:41" ht="20.100000000000001" customHeight="1">
      <c r="B252" s="326"/>
      <c r="C252" s="326"/>
      <c r="D252" s="326"/>
      <c r="E252" s="327"/>
      <c r="F252" s="327"/>
      <c r="G252" s="326"/>
      <c r="H252" s="327"/>
      <c r="I252" s="327"/>
      <c r="J252" s="326"/>
      <c r="K252" s="327"/>
      <c r="L252" s="327"/>
      <c r="M252" s="426"/>
      <c r="N252" s="426"/>
      <c r="O252" s="326"/>
      <c r="P252" s="326"/>
      <c r="Q252" s="326"/>
      <c r="R252" s="326"/>
      <c r="S252" s="326"/>
      <c r="T252" s="326"/>
      <c r="U252" s="326"/>
      <c r="V252" s="326"/>
      <c r="W252" s="326"/>
      <c r="X252" s="326"/>
    </row>
    <row r="253" spans="1:41" ht="20.100000000000001" customHeight="1">
      <c r="B253" s="326"/>
      <c r="C253" s="326"/>
      <c r="D253" s="326"/>
      <c r="E253" s="327"/>
      <c r="F253" s="327"/>
      <c r="G253" s="326"/>
      <c r="H253" s="327"/>
      <c r="I253" s="327"/>
      <c r="J253" s="326"/>
      <c r="K253" s="327"/>
      <c r="L253" s="327"/>
      <c r="M253" s="426"/>
      <c r="N253" s="426"/>
      <c r="O253" s="326"/>
      <c r="P253" s="326"/>
      <c r="Q253" s="326"/>
      <c r="R253" s="326"/>
      <c r="S253" s="326"/>
      <c r="T253" s="326"/>
      <c r="U253" s="326"/>
      <c r="V253" s="326"/>
      <c r="W253" s="326"/>
      <c r="X253" s="326"/>
    </row>
    <row r="254" spans="1:41" ht="20.100000000000001" customHeight="1">
      <c r="B254" s="326"/>
      <c r="C254" s="326"/>
      <c r="D254" s="326"/>
      <c r="E254" s="327"/>
      <c r="F254" s="327"/>
      <c r="G254" s="326"/>
      <c r="H254" s="327"/>
      <c r="I254" s="327"/>
      <c r="J254" s="326"/>
      <c r="K254" s="327"/>
      <c r="L254" s="327"/>
      <c r="M254" s="426"/>
      <c r="N254" s="426"/>
      <c r="O254" s="326"/>
      <c r="P254" s="326"/>
      <c r="Q254" s="326"/>
      <c r="R254" s="326"/>
      <c r="S254" s="326"/>
      <c r="T254" s="326"/>
      <c r="U254" s="326"/>
      <c r="V254" s="326"/>
      <c r="W254" s="326"/>
      <c r="X254" s="326"/>
    </row>
    <row r="255" spans="1:41" ht="20.100000000000001" customHeight="1">
      <c r="B255" s="326"/>
      <c r="C255" s="326"/>
      <c r="D255" s="326"/>
      <c r="E255" s="327"/>
      <c r="F255" s="327"/>
      <c r="G255" s="326"/>
      <c r="H255" s="327"/>
      <c r="I255" s="327"/>
      <c r="J255" s="326"/>
      <c r="K255" s="327"/>
      <c r="L255" s="327"/>
      <c r="M255" s="426"/>
      <c r="N255" s="426"/>
      <c r="O255" s="326"/>
      <c r="P255" s="326"/>
      <c r="Q255" s="326"/>
      <c r="R255" s="326"/>
      <c r="S255" s="326"/>
      <c r="T255" s="326"/>
      <c r="U255" s="326"/>
      <c r="V255" s="326"/>
      <c r="W255" s="326"/>
      <c r="X255" s="326"/>
    </row>
    <row r="256" spans="1:41" ht="20.100000000000001" customHeight="1">
      <c r="B256" s="326"/>
      <c r="C256" s="326"/>
      <c r="D256" s="326"/>
      <c r="E256" s="327"/>
      <c r="F256" s="327"/>
      <c r="G256" s="326"/>
      <c r="H256" s="327"/>
      <c r="I256" s="327"/>
      <c r="J256" s="326"/>
      <c r="K256" s="327"/>
      <c r="L256" s="327"/>
      <c r="M256" s="426"/>
      <c r="N256" s="426"/>
      <c r="O256" s="326"/>
      <c r="P256" s="326"/>
      <c r="Q256" s="326"/>
      <c r="R256" s="326"/>
      <c r="S256" s="326"/>
      <c r="T256" s="326"/>
      <c r="U256" s="326"/>
      <c r="V256" s="326"/>
      <c r="W256" s="326"/>
      <c r="X256" s="326"/>
    </row>
    <row r="257" spans="2:24" ht="20.100000000000001" customHeight="1">
      <c r="B257" s="326"/>
      <c r="C257" s="326"/>
      <c r="D257" s="326"/>
      <c r="E257" s="327"/>
      <c r="F257" s="327"/>
      <c r="G257" s="326"/>
      <c r="H257" s="327"/>
      <c r="I257" s="327"/>
      <c r="J257" s="326"/>
      <c r="K257" s="327"/>
      <c r="L257" s="327"/>
      <c r="M257" s="426"/>
      <c r="N257" s="426"/>
      <c r="O257" s="326"/>
      <c r="P257" s="326"/>
      <c r="Q257" s="326"/>
      <c r="R257" s="326"/>
      <c r="S257" s="326"/>
      <c r="T257" s="326"/>
      <c r="U257" s="326"/>
      <c r="V257" s="326"/>
      <c r="W257" s="326"/>
      <c r="X257" s="326"/>
    </row>
    <row r="258" spans="2:24" ht="20.100000000000001" customHeight="1">
      <c r="B258" s="326"/>
      <c r="C258" s="326"/>
      <c r="D258" s="326"/>
      <c r="E258" s="327"/>
      <c r="F258" s="327"/>
      <c r="G258" s="326"/>
      <c r="H258" s="327"/>
      <c r="I258" s="327"/>
      <c r="J258" s="326"/>
      <c r="K258" s="327"/>
      <c r="L258" s="327"/>
      <c r="M258" s="426"/>
      <c r="N258" s="426"/>
      <c r="O258" s="326"/>
      <c r="P258" s="326"/>
      <c r="Q258" s="326"/>
      <c r="R258" s="326"/>
      <c r="S258" s="326"/>
      <c r="T258" s="326"/>
      <c r="U258" s="326"/>
      <c r="V258" s="326"/>
      <c r="W258" s="326"/>
      <c r="X258" s="326"/>
    </row>
    <row r="259" spans="2:24" ht="20.100000000000001" customHeight="1">
      <c r="B259" s="326"/>
      <c r="C259" s="326"/>
      <c r="D259" s="326"/>
      <c r="E259" s="327"/>
      <c r="F259" s="327"/>
      <c r="G259" s="326"/>
      <c r="H259" s="327"/>
      <c r="I259" s="327"/>
      <c r="J259" s="326"/>
      <c r="K259" s="327"/>
      <c r="L259" s="327"/>
      <c r="M259" s="426"/>
      <c r="N259" s="426"/>
      <c r="O259" s="326"/>
      <c r="P259" s="326"/>
      <c r="Q259" s="326"/>
      <c r="R259" s="326"/>
      <c r="S259" s="326"/>
      <c r="T259" s="326"/>
      <c r="U259" s="326"/>
      <c r="V259" s="326"/>
      <c r="W259" s="326"/>
      <c r="X259" s="326"/>
    </row>
    <row r="260" spans="2:24" ht="20.100000000000001" customHeight="1">
      <c r="B260" s="326"/>
      <c r="C260" s="326"/>
      <c r="D260" s="326"/>
      <c r="E260" s="327"/>
      <c r="F260" s="327"/>
      <c r="G260" s="326"/>
      <c r="H260" s="327"/>
      <c r="I260" s="327"/>
      <c r="J260" s="326"/>
      <c r="K260" s="327"/>
      <c r="L260" s="327"/>
      <c r="M260" s="426"/>
      <c r="N260" s="426"/>
      <c r="O260" s="326"/>
      <c r="P260" s="326"/>
      <c r="Q260" s="326"/>
      <c r="R260" s="326"/>
      <c r="S260" s="326"/>
      <c r="T260" s="326"/>
      <c r="U260" s="326"/>
      <c r="V260" s="326"/>
      <c r="W260" s="326"/>
      <c r="X260" s="326"/>
    </row>
    <row r="261" spans="2:24" ht="20.100000000000001" customHeight="1">
      <c r="B261" s="326"/>
      <c r="C261" s="326"/>
      <c r="D261" s="326"/>
      <c r="E261" s="327"/>
      <c r="F261" s="327"/>
      <c r="G261" s="326"/>
      <c r="H261" s="327"/>
      <c r="I261" s="327"/>
      <c r="J261" s="326"/>
      <c r="K261" s="327"/>
      <c r="L261" s="327"/>
      <c r="M261" s="426"/>
      <c r="N261" s="426"/>
      <c r="O261" s="326"/>
      <c r="P261" s="326"/>
      <c r="Q261" s="326"/>
      <c r="R261" s="326"/>
      <c r="S261" s="326"/>
      <c r="T261" s="326"/>
      <c r="U261" s="326"/>
      <c r="V261" s="326"/>
      <c r="W261" s="326"/>
      <c r="X261" s="326"/>
    </row>
    <row r="262" spans="2:24" ht="20.100000000000001" customHeight="1">
      <c r="B262" s="326"/>
      <c r="C262" s="326"/>
      <c r="D262" s="326"/>
      <c r="E262" s="327"/>
      <c r="F262" s="327"/>
      <c r="G262" s="326"/>
      <c r="H262" s="327"/>
      <c r="I262" s="327"/>
      <c r="J262" s="326"/>
      <c r="K262" s="327"/>
      <c r="L262" s="327"/>
      <c r="M262" s="426"/>
      <c r="N262" s="426"/>
      <c r="O262" s="326"/>
      <c r="P262" s="326"/>
      <c r="Q262" s="326"/>
      <c r="R262" s="326"/>
      <c r="S262" s="326"/>
      <c r="T262" s="326"/>
      <c r="U262" s="326"/>
      <c r="V262" s="326"/>
      <c r="W262" s="326"/>
      <c r="X262" s="326"/>
    </row>
    <row r="263" spans="2:24" ht="20.100000000000001" customHeight="1">
      <c r="B263" s="326"/>
      <c r="C263" s="326"/>
      <c r="D263" s="326"/>
      <c r="E263" s="327"/>
      <c r="F263" s="327"/>
      <c r="G263" s="326"/>
      <c r="H263" s="327"/>
      <c r="I263" s="327"/>
      <c r="J263" s="326"/>
      <c r="K263" s="327"/>
      <c r="L263" s="327"/>
      <c r="M263" s="426"/>
      <c r="N263" s="426"/>
      <c r="O263" s="326"/>
      <c r="P263" s="326"/>
      <c r="Q263" s="326"/>
      <c r="R263" s="326"/>
      <c r="S263" s="326"/>
      <c r="T263" s="326"/>
      <c r="U263" s="326"/>
      <c r="V263" s="326"/>
      <c r="W263" s="326"/>
      <c r="X263" s="326"/>
    </row>
    <row r="264" spans="2:24" ht="20.100000000000001" customHeight="1">
      <c r="B264" s="326"/>
      <c r="C264" s="326"/>
      <c r="D264" s="326"/>
      <c r="E264" s="327"/>
      <c r="F264" s="327"/>
      <c r="G264" s="326"/>
      <c r="H264" s="327"/>
      <c r="I264" s="327"/>
      <c r="J264" s="326"/>
      <c r="K264" s="327"/>
      <c r="L264" s="327"/>
      <c r="M264" s="426"/>
      <c r="N264" s="426"/>
      <c r="O264" s="326"/>
      <c r="P264" s="326"/>
      <c r="Q264" s="326"/>
      <c r="R264" s="326"/>
      <c r="S264" s="326"/>
      <c r="T264" s="326"/>
      <c r="U264" s="326"/>
      <c r="V264" s="326"/>
      <c r="W264" s="326"/>
      <c r="X264" s="326"/>
    </row>
    <row r="265" spans="2:24" ht="20.100000000000001" customHeight="1">
      <c r="B265" s="326"/>
      <c r="C265" s="326"/>
      <c r="D265" s="326"/>
      <c r="E265" s="327"/>
      <c r="F265" s="327"/>
      <c r="G265" s="326"/>
      <c r="H265" s="327"/>
      <c r="I265" s="327"/>
      <c r="J265" s="326"/>
      <c r="K265" s="327"/>
      <c r="L265" s="327"/>
      <c r="M265" s="426"/>
      <c r="N265" s="426"/>
      <c r="O265" s="326"/>
      <c r="P265" s="326"/>
      <c r="Q265" s="326"/>
      <c r="R265" s="326"/>
      <c r="S265" s="326"/>
      <c r="T265" s="326"/>
      <c r="U265" s="326"/>
      <c r="V265" s="326"/>
      <c r="W265" s="326"/>
      <c r="X265" s="326"/>
    </row>
    <row r="266" spans="2:24" ht="20.100000000000001" customHeight="1">
      <c r="B266" s="326"/>
      <c r="C266" s="326"/>
      <c r="D266" s="326"/>
      <c r="E266" s="327"/>
      <c r="F266" s="327"/>
      <c r="G266" s="326"/>
      <c r="H266" s="327"/>
      <c r="I266" s="327"/>
      <c r="J266" s="326"/>
      <c r="K266" s="327"/>
      <c r="L266" s="327"/>
      <c r="M266" s="426"/>
      <c r="N266" s="426"/>
      <c r="O266" s="326"/>
      <c r="P266" s="326"/>
      <c r="Q266" s="326"/>
      <c r="R266" s="326"/>
      <c r="S266" s="326"/>
      <c r="T266" s="326"/>
      <c r="U266" s="326"/>
      <c r="V266" s="326"/>
      <c r="W266" s="326"/>
      <c r="X266" s="326"/>
    </row>
    <row r="267" spans="2:24" ht="20.100000000000001" customHeight="1">
      <c r="B267" s="326"/>
      <c r="C267" s="326"/>
      <c r="D267" s="326"/>
      <c r="E267" s="327"/>
      <c r="F267" s="327"/>
      <c r="G267" s="326"/>
      <c r="H267" s="327"/>
      <c r="I267" s="327"/>
      <c r="J267" s="326"/>
      <c r="K267" s="327"/>
      <c r="L267" s="327"/>
      <c r="M267" s="426"/>
      <c r="N267" s="426"/>
      <c r="O267" s="326"/>
      <c r="P267" s="326"/>
      <c r="Q267" s="326"/>
      <c r="R267" s="326"/>
      <c r="S267" s="326"/>
      <c r="T267" s="326"/>
      <c r="U267" s="326"/>
      <c r="V267" s="326"/>
      <c r="W267" s="326"/>
      <c r="X267" s="326"/>
    </row>
    <row r="268" spans="2:24" ht="20.100000000000001" customHeight="1">
      <c r="B268" s="326"/>
      <c r="C268" s="326"/>
      <c r="D268" s="326"/>
      <c r="E268" s="327"/>
      <c r="F268" s="327"/>
      <c r="G268" s="326"/>
      <c r="H268" s="327"/>
      <c r="I268" s="327"/>
      <c r="J268" s="326"/>
      <c r="K268" s="327"/>
      <c r="L268" s="327"/>
      <c r="M268" s="426"/>
      <c r="N268" s="426"/>
      <c r="O268" s="326"/>
      <c r="P268" s="326"/>
      <c r="Q268" s="326"/>
      <c r="R268" s="326"/>
      <c r="S268" s="326"/>
      <c r="T268" s="326"/>
      <c r="U268" s="326"/>
      <c r="V268" s="326"/>
      <c r="W268" s="326"/>
      <c r="X268" s="326"/>
    </row>
    <row r="269" spans="2:24" ht="20.100000000000001" customHeight="1">
      <c r="B269" s="326"/>
      <c r="C269" s="326"/>
      <c r="D269" s="326"/>
      <c r="E269" s="327"/>
      <c r="F269" s="327"/>
      <c r="G269" s="326"/>
      <c r="H269" s="327"/>
      <c r="I269" s="327"/>
      <c r="J269" s="326"/>
      <c r="K269" s="327"/>
      <c r="L269" s="327"/>
      <c r="M269" s="426"/>
      <c r="N269" s="426"/>
      <c r="O269" s="326"/>
      <c r="P269" s="326"/>
      <c r="Q269" s="326"/>
      <c r="R269" s="326"/>
      <c r="S269" s="326"/>
      <c r="T269" s="326"/>
      <c r="U269" s="326"/>
      <c r="V269" s="326"/>
      <c r="W269" s="326"/>
      <c r="X269" s="326"/>
    </row>
    <row r="270" spans="2:24" ht="20.100000000000001" customHeight="1">
      <c r="B270" s="326"/>
      <c r="C270" s="326"/>
      <c r="D270" s="326"/>
      <c r="E270" s="327"/>
      <c r="F270" s="327"/>
      <c r="G270" s="326"/>
      <c r="H270" s="327"/>
      <c r="I270" s="327"/>
      <c r="J270" s="326"/>
      <c r="K270" s="327"/>
      <c r="L270" s="327"/>
      <c r="M270" s="426"/>
      <c r="N270" s="426"/>
      <c r="O270" s="326"/>
      <c r="P270" s="326"/>
      <c r="Q270" s="326"/>
      <c r="R270" s="326"/>
      <c r="S270" s="326"/>
      <c r="T270" s="326"/>
      <c r="U270" s="326"/>
      <c r="V270" s="326"/>
      <c r="W270" s="326"/>
      <c r="X270" s="326"/>
    </row>
    <row r="271" spans="2:24" ht="20.100000000000001" customHeight="1">
      <c r="B271" s="326"/>
      <c r="C271" s="326"/>
      <c r="D271" s="326"/>
      <c r="E271" s="327"/>
      <c r="F271" s="327"/>
      <c r="G271" s="326"/>
      <c r="H271" s="327"/>
      <c r="I271" s="327"/>
      <c r="J271" s="326"/>
      <c r="K271" s="327"/>
      <c r="L271" s="327"/>
      <c r="M271" s="426"/>
      <c r="N271" s="426"/>
      <c r="O271" s="326"/>
      <c r="P271" s="326"/>
      <c r="Q271" s="326"/>
      <c r="R271" s="326"/>
      <c r="S271" s="326"/>
      <c r="T271" s="326"/>
      <c r="U271" s="326"/>
      <c r="V271" s="326"/>
      <c r="W271" s="326"/>
      <c r="X271" s="326"/>
    </row>
    <row r="272" spans="2:24" ht="20.100000000000001" customHeight="1">
      <c r="B272" s="326"/>
      <c r="C272" s="326"/>
      <c r="D272" s="326"/>
      <c r="E272" s="327"/>
      <c r="F272" s="327"/>
      <c r="G272" s="326"/>
      <c r="H272" s="327"/>
      <c r="I272" s="327"/>
      <c r="J272" s="326"/>
      <c r="K272" s="327"/>
      <c r="L272" s="327"/>
      <c r="M272" s="426"/>
      <c r="N272" s="426"/>
      <c r="O272" s="326"/>
      <c r="P272" s="326"/>
      <c r="Q272" s="326"/>
      <c r="R272" s="326"/>
      <c r="S272" s="326"/>
      <c r="T272" s="326"/>
      <c r="U272" s="326"/>
      <c r="V272" s="326"/>
      <c r="W272" s="326"/>
      <c r="X272" s="326"/>
    </row>
    <row r="273" spans="2:24" ht="20.100000000000001" customHeight="1">
      <c r="B273" s="326"/>
      <c r="C273" s="326"/>
      <c r="D273" s="326"/>
      <c r="E273" s="327"/>
      <c r="F273" s="327"/>
      <c r="G273" s="326"/>
      <c r="H273" s="327"/>
      <c r="I273" s="327"/>
      <c r="J273" s="326"/>
      <c r="K273" s="327"/>
      <c r="L273" s="327"/>
      <c r="M273" s="426"/>
      <c r="N273" s="426"/>
      <c r="O273" s="326"/>
      <c r="P273" s="326"/>
      <c r="Q273" s="326"/>
      <c r="R273" s="326"/>
      <c r="S273" s="326"/>
      <c r="T273" s="326"/>
      <c r="U273" s="326"/>
      <c r="V273" s="326"/>
      <c r="W273" s="326"/>
      <c r="X273" s="326"/>
    </row>
    <row r="274" spans="2:24">
      <c r="B274" s="326"/>
      <c r="C274" s="326"/>
      <c r="D274" s="326"/>
      <c r="E274" s="327"/>
      <c r="F274" s="327"/>
      <c r="G274" s="326"/>
      <c r="H274" s="327"/>
      <c r="I274" s="327"/>
      <c r="J274" s="326"/>
      <c r="K274" s="327"/>
      <c r="L274" s="327"/>
      <c r="M274" s="426"/>
      <c r="N274" s="426"/>
      <c r="O274" s="326"/>
      <c r="P274" s="326"/>
      <c r="Q274" s="326"/>
      <c r="R274" s="326"/>
      <c r="S274" s="326"/>
      <c r="T274" s="326"/>
      <c r="U274" s="326"/>
      <c r="V274" s="326"/>
      <c r="W274" s="326"/>
      <c r="X274" s="326"/>
    </row>
    <row r="275" spans="2:24">
      <c r="B275" s="326"/>
      <c r="C275" s="326"/>
      <c r="D275" s="326"/>
      <c r="E275" s="327"/>
      <c r="F275" s="327"/>
      <c r="G275" s="326"/>
      <c r="H275" s="327"/>
      <c r="I275" s="327"/>
      <c r="J275" s="326"/>
      <c r="K275" s="327"/>
      <c r="L275" s="327"/>
      <c r="M275" s="426"/>
      <c r="N275" s="426"/>
      <c r="O275" s="326"/>
      <c r="P275" s="326"/>
      <c r="Q275" s="326"/>
      <c r="R275" s="326"/>
      <c r="S275" s="326"/>
      <c r="T275" s="326"/>
      <c r="U275" s="326"/>
      <c r="V275" s="326"/>
      <c r="W275" s="326"/>
      <c r="X275" s="326"/>
    </row>
    <row r="276" spans="2:24">
      <c r="B276" s="326"/>
      <c r="C276" s="326"/>
      <c r="D276" s="326"/>
      <c r="E276" s="327"/>
      <c r="F276" s="327"/>
      <c r="G276" s="326"/>
      <c r="H276" s="327"/>
      <c r="I276" s="327"/>
      <c r="J276" s="326"/>
      <c r="K276" s="327"/>
      <c r="L276" s="327"/>
      <c r="M276" s="426"/>
      <c r="N276" s="426"/>
      <c r="O276" s="326"/>
      <c r="P276" s="326"/>
      <c r="Q276" s="326"/>
      <c r="R276" s="326"/>
      <c r="S276" s="326"/>
      <c r="T276" s="326"/>
      <c r="U276" s="326"/>
      <c r="V276" s="326"/>
      <c r="W276" s="326"/>
      <c r="X276" s="326"/>
    </row>
    <row r="277" spans="2:24">
      <c r="B277" s="326"/>
      <c r="C277" s="326"/>
      <c r="D277" s="326"/>
      <c r="E277" s="327"/>
      <c r="F277" s="327"/>
      <c r="G277" s="326"/>
      <c r="H277" s="327"/>
      <c r="I277" s="327"/>
      <c r="J277" s="326"/>
      <c r="K277" s="327"/>
      <c r="L277" s="327"/>
      <c r="M277" s="426"/>
      <c r="N277" s="426"/>
      <c r="O277" s="326"/>
      <c r="P277" s="326"/>
      <c r="Q277" s="326"/>
      <c r="R277" s="326"/>
      <c r="S277" s="326"/>
      <c r="T277" s="326"/>
      <c r="U277" s="326"/>
      <c r="V277" s="326"/>
      <c r="W277" s="326"/>
      <c r="X277" s="326"/>
    </row>
    <row r="278" spans="2:24">
      <c r="B278" s="326"/>
      <c r="C278" s="326"/>
      <c r="D278" s="326"/>
      <c r="E278" s="327"/>
      <c r="F278" s="327"/>
      <c r="G278" s="326"/>
      <c r="H278" s="327"/>
      <c r="I278" s="327"/>
      <c r="J278" s="326"/>
      <c r="K278" s="327"/>
      <c r="L278" s="327"/>
      <c r="M278" s="426"/>
      <c r="N278" s="426"/>
      <c r="O278" s="326"/>
      <c r="P278" s="326"/>
      <c r="Q278" s="326"/>
      <c r="R278" s="326"/>
      <c r="S278" s="326"/>
      <c r="T278" s="326"/>
      <c r="U278" s="326"/>
      <c r="V278" s="326"/>
      <c r="W278" s="326"/>
      <c r="X278" s="326"/>
    </row>
    <row r="279" spans="2:24">
      <c r="B279" s="326"/>
      <c r="C279" s="326"/>
      <c r="D279" s="326"/>
      <c r="E279" s="327"/>
      <c r="F279" s="327"/>
      <c r="G279" s="326"/>
      <c r="H279" s="327"/>
      <c r="I279" s="327"/>
      <c r="J279" s="326"/>
      <c r="K279" s="327"/>
      <c r="L279" s="327"/>
      <c r="M279" s="426"/>
      <c r="N279" s="426"/>
      <c r="O279" s="326"/>
      <c r="P279" s="326"/>
      <c r="Q279" s="326"/>
      <c r="R279" s="326"/>
      <c r="S279" s="326"/>
      <c r="T279" s="326"/>
      <c r="U279" s="326"/>
      <c r="V279" s="326"/>
      <c r="W279" s="326"/>
      <c r="X279" s="326"/>
    </row>
  </sheetData>
  <mergeCells count="254">
    <mergeCell ref="M246:N246"/>
    <mergeCell ref="M247:N247"/>
    <mergeCell ref="M248:N248"/>
    <mergeCell ref="M249:N249"/>
    <mergeCell ref="M250:N250"/>
    <mergeCell ref="M232:N232"/>
    <mergeCell ref="M234:N234"/>
    <mergeCell ref="M235:N235"/>
    <mergeCell ref="M236:N236"/>
    <mergeCell ref="M237:N237"/>
    <mergeCell ref="M238:N238"/>
    <mergeCell ref="M240:N240"/>
    <mergeCell ref="M241:N241"/>
    <mergeCell ref="M242:N242"/>
    <mergeCell ref="A1:N5"/>
    <mergeCell ref="J7:K7"/>
    <mergeCell ref="L7:M7"/>
    <mergeCell ref="C8:C9"/>
    <mergeCell ref="D8:D9"/>
    <mergeCell ref="J9:K9"/>
    <mergeCell ref="L9:M9"/>
    <mergeCell ref="M225:N225"/>
    <mergeCell ref="M231:N231"/>
    <mergeCell ref="M20:N20"/>
    <mergeCell ref="M21:N21"/>
    <mergeCell ref="M22:N22"/>
    <mergeCell ref="M23:N23"/>
    <mergeCell ref="M16:N16"/>
    <mergeCell ref="B17:D17"/>
    <mergeCell ref="F17:N17"/>
    <mergeCell ref="B18:E18"/>
    <mergeCell ref="M19:N19"/>
    <mergeCell ref="B30:E30"/>
    <mergeCell ref="M31:N31"/>
    <mergeCell ref="M26:N26"/>
    <mergeCell ref="M27:N27"/>
    <mergeCell ref="M28:N28"/>
    <mergeCell ref="M29:N29"/>
    <mergeCell ref="W10:Z10"/>
    <mergeCell ref="J11:K11"/>
    <mergeCell ref="L11:M11"/>
    <mergeCell ref="W12:Z12"/>
    <mergeCell ref="C13:F13"/>
    <mergeCell ref="C14:F14"/>
    <mergeCell ref="H14:J14"/>
    <mergeCell ref="K14:M14"/>
    <mergeCell ref="N14:O14"/>
    <mergeCell ref="S14:U14"/>
    <mergeCell ref="W14:Z14"/>
    <mergeCell ref="B24:E24"/>
    <mergeCell ref="M25:N25"/>
    <mergeCell ref="M32:N32"/>
    <mergeCell ref="M33:N33"/>
    <mergeCell ref="M34:N34"/>
    <mergeCell ref="M35:N35"/>
    <mergeCell ref="M40:N40"/>
    <mergeCell ref="M41:N41"/>
    <mergeCell ref="B36:E36"/>
    <mergeCell ref="M37:N37"/>
    <mergeCell ref="M38:N38"/>
    <mergeCell ref="M39:N39"/>
    <mergeCell ref="M46:N46"/>
    <mergeCell ref="M47:N47"/>
    <mergeCell ref="B42:E42"/>
    <mergeCell ref="M43:N43"/>
    <mergeCell ref="M44:N44"/>
    <mergeCell ref="M45:N45"/>
    <mergeCell ref="M52:N52"/>
    <mergeCell ref="M53:N53"/>
    <mergeCell ref="B48:E48"/>
    <mergeCell ref="M49:N49"/>
    <mergeCell ref="M50:N50"/>
    <mergeCell ref="M51:N51"/>
    <mergeCell ref="B60:E60"/>
    <mergeCell ref="B61:E61"/>
    <mergeCell ref="B54:E54"/>
    <mergeCell ref="M55:N55"/>
    <mergeCell ref="M56:N56"/>
    <mergeCell ref="M57:N57"/>
    <mergeCell ref="M58:N58"/>
    <mergeCell ref="M59:N59"/>
    <mergeCell ref="B67:E67"/>
    <mergeCell ref="M62:N62"/>
    <mergeCell ref="M63:N63"/>
    <mergeCell ref="M64:N64"/>
    <mergeCell ref="M65:N65"/>
    <mergeCell ref="M66:N66"/>
    <mergeCell ref="M74:N74"/>
    <mergeCell ref="M75:N75"/>
    <mergeCell ref="M76:N76"/>
    <mergeCell ref="M77:N77"/>
    <mergeCell ref="M78:N78"/>
    <mergeCell ref="B73:E73"/>
    <mergeCell ref="M68:N68"/>
    <mergeCell ref="M69:N69"/>
    <mergeCell ref="M70:N70"/>
    <mergeCell ref="M71:N71"/>
    <mergeCell ref="M72:N72"/>
    <mergeCell ref="B79:E79"/>
    <mergeCell ref="M80:N80"/>
    <mergeCell ref="B85:E85"/>
    <mergeCell ref="M86:N86"/>
    <mergeCell ref="M87:N87"/>
    <mergeCell ref="M81:N81"/>
    <mergeCell ref="M82:N82"/>
    <mergeCell ref="M83:N83"/>
    <mergeCell ref="M84:N84"/>
    <mergeCell ref="M88:N88"/>
    <mergeCell ref="M89:N89"/>
    <mergeCell ref="M90:N90"/>
    <mergeCell ref="M96:N96"/>
    <mergeCell ref="B97:E97"/>
    <mergeCell ref="B91:E91"/>
    <mergeCell ref="M92:N92"/>
    <mergeCell ref="M93:N93"/>
    <mergeCell ref="M94:N94"/>
    <mergeCell ref="M95:N95"/>
    <mergeCell ref="B103:E103"/>
    <mergeCell ref="M104:N104"/>
    <mergeCell ref="M105:N105"/>
    <mergeCell ref="M98:N98"/>
    <mergeCell ref="M99:N99"/>
    <mergeCell ref="M100:N100"/>
    <mergeCell ref="M101:N101"/>
    <mergeCell ref="M102:N102"/>
    <mergeCell ref="M106:N106"/>
    <mergeCell ref="M107:N107"/>
    <mergeCell ref="M108:N108"/>
    <mergeCell ref="M113:N113"/>
    <mergeCell ref="M114:N114"/>
    <mergeCell ref="M112:N112"/>
    <mergeCell ref="B109:E109"/>
    <mergeCell ref="M110:N110"/>
    <mergeCell ref="M111:N111"/>
    <mergeCell ref="M120:N120"/>
    <mergeCell ref="M119:N119"/>
    <mergeCell ref="B115:E115"/>
    <mergeCell ref="M116:N116"/>
    <mergeCell ref="M117:N117"/>
    <mergeCell ref="M118:N118"/>
    <mergeCell ref="M128:N128"/>
    <mergeCell ref="M129:N129"/>
    <mergeCell ref="M130:N130"/>
    <mergeCell ref="M131:N131"/>
    <mergeCell ref="B127:E127"/>
    <mergeCell ref="B121:E121"/>
    <mergeCell ref="M122:N122"/>
    <mergeCell ref="M123:N123"/>
    <mergeCell ref="M124:N124"/>
    <mergeCell ref="M125:N125"/>
    <mergeCell ref="M126:N126"/>
    <mergeCell ref="B133:E133"/>
    <mergeCell ref="B134:E134"/>
    <mergeCell ref="M132:N132"/>
    <mergeCell ref="B140:E140"/>
    <mergeCell ref="M141:N141"/>
    <mergeCell ref="M135:N135"/>
    <mergeCell ref="M136:N136"/>
    <mergeCell ref="M137:N137"/>
    <mergeCell ref="M138:N138"/>
    <mergeCell ref="M139:N139"/>
    <mergeCell ref="B152:E152"/>
    <mergeCell ref="M153:N153"/>
    <mergeCell ref="M142:N142"/>
    <mergeCell ref="M143:N143"/>
    <mergeCell ref="M144:N144"/>
    <mergeCell ref="M145:N145"/>
    <mergeCell ref="B158:E158"/>
    <mergeCell ref="M159:N159"/>
    <mergeCell ref="M160:N160"/>
    <mergeCell ref="M154:N154"/>
    <mergeCell ref="M155:N155"/>
    <mergeCell ref="M156:N156"/>
    <mergeCell ref="M157:N157"/>
    <mergeCell ref="B146:E146"/>
    <mergeCell ref="M147:N147"/>
    <mergeCell ref="M148:N148"/>
    <mergeCell ref="M149:N149"/>
    <mergeCell ref="M150:N150"/>
    <mergeCell ref="M151:N151"/>
    <mergeCell ref="M161:N161"/>
    <mergeCell ref="M162:N162"/>
    <mergeCell ref="M163:N163"/>
    <mergeCell ref="M168:N168"/>
    <mergeCell ref="M169:N169"/>
    <mergeCell ref="B164:E164"/>
    <mergeCell ref="M165:N165"/>
    <mergeCell ref="M166:N166"/>
    <mergeCell ref="M167:N167"/>
    <mergeCell ref="M175:N175"/>
    <mergeCell ref="M176:N176"/>
    <mergeCell ref="B170:E170"/>
    <mergeCell ref="B171:E171"/>
    <mergeCell ref="M172:N172"/>
    <mergeCell ref="M173:N173"/>
    <mergeCell ref="M174:N174"/>
    <mergeCell ref="M181:N181"/>
    <mergeCell ref="M182:N182"/>
    <mergeCell ref="B177:E177"/>
    <mergeCell ref="M178:N178"/>
    <mergeCell ref="M179:N179"/>
    <mergeCell ref="M180:N180"/>
    <mergeCell ref="M188:N188"/>
    <mergeCell ref="B183:E183"/>
    <mergeCell ref="M184:N184"/>
    <mergeCell ref="M185:N185"/>
    <mergeCell ref="M186:N186"/>
    <mergeCell ref="M187:N187"/>
    <mergeCell ref="M195:N195"/>
    <mergeCell ref="B196:E196"/>
    <mergeCell ref="M197:N197"/>
    <mergeCell ref="M198:N198"/>
    <mergeCell ref="B189:E189"/>
    <mergeCell ref="B190:E190"/>
    <mergeCell ref="M191:N191"/>
    <mergeCell ref="M192:N192"/>
    <mergeCell ref="M193:N193"/>
    <mergeCell ref="M194:N194"/>
    <mergeCell ref="B202:E202"/>
    <mergeCell ref="M203:N203"/>
    <mergeCell ref="M204:N204"/>
    <mergeCell ref="M205:N205"/>
    <mergeCell ref="M199:N199"/>
    <mergeCell ref="M200:N200"/>
    <mergeCell ref="M201:N201"/>
    <mergeCell ref="B208:E208"/>
    <mergeCell ref="M209:N209"/>
    <mergeCell ref="M210:N210"/>
    <mergeCell ref="M211:N211"/>
    <mergeCell ref="B220:E220"/>
    <mergeCell ref="M212:N212"/>
    <mergeCell ref="M206:N206"/>
    <mergeCell ref="M207:N207"/>
    <mergeCell ref="B214:E214"/>
    <mergeCell ref="M215:N215"/>
    <mergeCell ref="M216:N216"/>
    <mergeCell ref="M217:N217"/>
    <mergeCell ref="M218:N218"/>
    <mergeCell ref="M219:N219"/>
    <mergeCell ref="M213:N213"/>
    <mergeCell ref="B233:E233"/>
    <mergeCell ref="B227:E227"/>
    <mergeCell ref="B245:E245"/>
    <mergeCell ref="B239:E239"/>
    <mergeCell ref="M228:N228"/>
    <mergeCell ref="M229:N229"/>
    <mergeCell ref="M230:N230"/>
    <mergeCell ref="B226:E226"/>
    <mergeCell ref="M221:N221"/>
    <mergeCell ref="M222:N222"/>
    <mergeCell ref="M223:N223"/>
    <mergeCell ref="M224:N224"/>
    <mergeCell ref="M243:N243"/>
    <mergeCell ref="M244:N244"/>
  </mergeCells>
  <conditionalFormatting sqref="F15 I15 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">
      <iconSet>
        <cfvo type="percent" val="0"/>
        <cfvo type="percent" val="20"/>
        <cfvo type="percent" val="85"/>
      </iconSet>
    </cfRule>
  </conditionalFormatting>
  <dataValidations count="1">
    <dataValidation type="list" allowBlank="1" showInputMessage="1" showErrorMessage="1" sqref="C25:C29 C43:C47 C31:C35 C37:C41 C49:C53 C62:C66 C68:C72 C74:C78 C80:C84 C86:C90 C92:C96 C98:C102 C104:C108 C110:C114 C116:C120 C122:C126 C128:C132 C135:C139 C55:C59 C153:C157 C159:C163 C165:C169 C172:C176 C178:C182 C184:C188 C191:C195 C197:C201 C203:C207 C209:C213 C215:C219 C221:C225 C228:C232 C234:C238 C240:C244 C246:C250 C19:C23 C141:C145 C147:C151">
      <formula1>Tipos</formula1>
    </dataValidation>
  </dataValidations>
  <pageMargins left="0.75" right="0.75" top="1" bottom="1" header="0" footer="0"/>
  <pageSetup paperSize="9" orientation="portrait" horizontalDpi="4294967292" verticalDpi="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Tablas!$G$3:$G$5</xm:f>
          </x14:formula1>
          <xm:sqref>F246:F250 I246:I250 F80:F84 F55:F59 F86:F90 F92:F96 F98:F102 F104:F108 F110:F114 F116:F120 F122:F126 F68:F72 F74:F78 F128:F132 F135:F139 L141:L145 F153:F157 F159:F163 F165:F169 F172:F176 F178:F182 F184:F188 F191:F195 F197:F201 F203:F207 F209:F213 F215:F219 F228:F232 F234:F238 F240:F244 L209:L213 L197:L201 L203:L207 L184:L188 L191:L195 L178:L182 L172:L176 L165:L169 L128:L132 L153:L157 I116:I120 I141:I145 L135:L139 L74:L78 L104:L108 L92:L96 L86:L90 L80:L84 L246:L250 L68:L72 L62:L66 L55:L59 L49:L53 L31:L35 L25:L29 L19:L23 F25:F29 I25:I29 I19:I23 I240:I244 F19:F23 I228:I232 F49:F53 F37:F41 F31:F35 F43:F47 L43:L47 F221:F225 I31:I35 I37:I41 I43:I47 L37:L41 I49:I53 I55:I59 F62:F66 I62:I66 I68:I72 I74:I78 I80:I84 I86:I90 I92:I96 I98:I102 I104:I108 I122:I126 I128:I132 L98:L102 I110:I114 I135:I139 L159:L163 I153:I157 I159:I163 I165:I169 I172:I176 I178:I182 I184:I188 I191:I195 I197:I201 I203:I207 I209:I213 I215:I219 I221:I225 I234:I238 L215:L219 L221:L225 L228:L232 L234:L238 L240:L244 L110:L114 L116:L120 L122:L126 F141:F145 F147:F151 L147:L151 I147:I151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2</vt:i4>
      </vt:variant>
    </vt:vector>
  </HeadingPairs>
  <TitlesOfParts>
    <vt:vector size="14" baseType="lpstr">
      <vt:lpstr>Historial de Revisiones</vt:lpstr>
      <vt:lpstr>Instructivo</vt:lpstr>
      <vt:lpstr>Inicio</vt:lpstr>
      <vt:lpstr>Seguimiento</vt:lpstr>
      <vt:lpstr>Cierre</vt:lpstr>
      <vt:lpstr>Configuraciones Tipo o Nuevas</vt:lpstr>
      <vt:lpstr>Desarrollos Departamentales</vt:lpstr>
      <vt:lpstr>CheckList Auditoría QA</vt:lpstr>
      <vt:lpstr>CheckList Auditoría CM</vt:lpstr>
      <vt:lpstr>Tablas</vt:lpstr>
      <vt:lpstr>Atención de Incidencias - DD</vt:lpstr>
      <vt:lpstr>Auditoria_Configuracion_Calidad</vt:lpstr>
      <vt:lpstr>TipoProy</vt:lpstr>
      <vt:lpstr>Tipos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lastModifiedBy>Julio Cesar Leonardo Paredes</cp:lastModifiedBy>
  <cp:lastPrinted>2008-05-07T23:44:06Z</cp:lastPrinted>
  <dcterms:created xsi:type="dcterms:W3CDTF">1999-09-29T20:05:53Z</dcterms:created>
  <dcterms:modified xsi:type="dcterms:W3CDTF">2015-11-19T21:07:22Z</dcterms:modified>
</cp:coreProperties>
</file>