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efa\Documents\GitHub\UTP-GPS-ALARM\Area_de_Proceso-_PPQA\CHKQA\"/>
    </mc:Choice>
  </mc:AlternateContent>
  <bookViews>
    <workbookView xWindow="0" yWindow="1200" windowWidth="20490" windowHeight="7650" tabRatio="734" activeTab="7"/>
  </bookViews>
  <sheets>
    <sheet name="Historial de Revisiones" sheetId="18" r:id="rId1"/>
    <sheet name="Instructivo" sheetId="16" r:id="rId2"/>
    <sheet name="Inicio" sheetId="13" state="hidden" r:id="rId3"/>
    <sheet name="Seguimiento" sheetId="14" state="hidden" r:id="rId4"/>
    <sheet name="Cierre" sheetId="21" state="hidden" r:id="rId5"/>
    <sheet name="Configuraciones Tipo o Nuevas" sheetId="20" state="hidden" r:id="rId6"/>
    <sheet name="Desarrollos Departamentales" sheetId="25" state="hidden" r:id="rId7"/>
    <sheet name="CheckList" sheetId="26" r:id="rId8"/>
    <sheet name="Atención de Incidencias - DD" sheetId="28" state="hidden" r:id="rId9"/>
    <sheet name="Auditoria_Configuracion_Calidad" sheetId="17" state="hidden" r:id="rId10"/>
    <sheet name="Tablas" sheetId="22" r:id="rId11"/>
  </sheets>
  <externalReferences>
    <externalReference r:id="rId12"/>
    <externalReference r:id="rId13"/>
  </externalReferences>
  <definedNames>
    <definedName name="_xlnm._FilterDatabase" localSheetId="4" hidden="1">Cierre!$B$12:$U$17</definedName>
    <definedName name="_xlnm._FilterDatabase" localSheetId="5" hidden="1">'Configuraciones Tipo o Nuevas'!$B$2:$T$47</definedName>
    <definedName name="_xlnm._FilterDatabase" localSheetId="2" hidden="1">Inicio!$B$9:$R$61</definedName>
    <definedName name="_xlnm._FilterDatabase" localSheetId="3" hidden="1">Seguimiento!$B$12:$S$78</definedName>
    <definedName name="Analista" localSheetId="0">#REF!</definedName>
    <definedName name="AreaProceso" localSheetId="0">#REF!</definedName>
    <definedName name="Artefacto" localSheetId="0">#REF!</definedName>
    <definedName name="Consultor" localSheetId="0">#REF!</definedName>
    <definedName name="Cumplidos" localSheetId="0">#REF!</definedName>
    <definedName name="Cumplimiento" localSheetId="0">#REF!</definedName>
    <definedName name="Estado_Harvest" localSheetId="0">#REF!</definedName>
    <definedName name="Fase" localSheetId="0">#REF!</definedName>
    <definedName name="LineaProduccion" localSheetId="0">#REF!</definedName>
    <definedName name="Obligatorios" localSheetId="0">#REF!</definedName>
    <definedName name="Procesos" localSheetId="0">#REF!</definedName>
    <definedName name="Realizacion" localSheetId="0">#REF!</definedName>
    <definedName name="Rol" localSheetId="0">#REF!</definedName>
    <definedName name="TamanoOT" localSheetId="0">#REF!</definedName>
    <definedName name="TipoProy">Tablas!$C$3:$C$8</definedName>
    <definedName name="Tipos">Tablas!$A$3:$A$4</definedName>
    <definedName name="TiposCausa" localSheetId="5">[1]Instructivo!$B$38:$B$46</definedName>
    <definedName name="TiposCausa" localSheetId="0">[2]Instructivo!$B$38:$B$46</definedName>
    <definedName name="TipoServicio" localSheetId="0">#REF!</definedName>
  </definedNames>
  <calcPr calcId="162913"/>
</workbook>
</file>

<file path=xl/calcChain.xml><?xml version="1.0" encoding="utf-8"?>
<calcChain xmlns="http://schemas.openxmlformats.org/spreadsheetml/2006/main">
  <c r="L15" i="26" l="1"/>
  <c r="I15" i="26"/>
  <c r="F15" i="26"/>
  <c r="B420" i="26" l="1"/>
  <c r="B421" i="26" s="1"/>
  <c r="B422" i="26" s="1"/>
  <c r="B423" i="26" s="1"/>
  <c r="B424" i="26" s="1"/>
  <c r="B425" i="26" s="1"/>
  <c r="B426" i="26" s="1"/>
  <c r="B427" i="26" s="1"/>
  <c r="B428" i="26" s="1"/>
  <c r="B409" i="26"/>
  <c r="B410" i="26" s="1"/>
  <c r="B411" i="26" s="1"/>
  <c r="B412" i="26" s="1"/>
  <c r="B413" i="26" s="1"/>
  <c r="B414" i="26" s="1"/>
  <c r="B415" i="26" s="1"/>
  <c r="B416" i="26" s="1"/>
  <c r="B417" i="26" s="1"/>
  <c r="B398" i="26"/>
  <c r="B399" i="26" s="1"/>
  <c r="B400" i="26" s="1"/>
  <c r="B401" i="26" s="1"/>
  <c r="B402" i="26" s="1"/>
  <c r="B403" i="26" s="1"/>
  <c r="B404" i="26" s="1"/>
  <c r="B405" i="26" s="1"/>
  <c r="B406" i="26" s="1"/>
  <c r="B387" i="26"/>
  <c r="B388" i="26" s="1"/>
  <c r="B389" i="26" s="1"/>
  <c r="B390" i="26" s="1"/>
  <c r="B391" i="26" s="1"/>
  <c r="B392" i="26" s="1"/>
  <c r="B393" i="26" s="1"/>
  <c r="B394" i="26" s="1"/>
  <c r="B395" i="26" s="1"/>
  <c r="B375" i="26"/>
  <c r="B376" i="26" s="1"/>
  <c r="B377" i="26" s="1"/>
  <c r="B378" i="26" s="1"/>
  <c r="B379" i="26" s="1"/>
  <c r="B380" i="26" s="1"/>
  <c r="B381" i="26" s="1"/>
  <c r="B382" i="26" s="1"/>
  <c r="B383" i="26" s="1"/>
  <c r="B364" i="26"/>
  <c r="B365" i="26" s="1"/>
  <c r="B366" i="26" s="1"/>
  <c r="B367" i="26" s="1"/>
  <c r="B368" i="26" s="1"/>
  <c r="B369" i="26" s="1"/>
  <c r="B370" i="26" s="1"/>
  <c r="B371" i="26" s="1"/>
  <c r="B372" i="26" s="1"/>
  <c r="B353" i="26"/>
  <c r="B354" i="26" s="1"/>
  <c r="B355" i="26" s="1"/>
  <c r="B356" i="26" s="1"/>
  <c r="B357" i="26" s="1"/>
  <c r="B358" i="26" s="1"/>
  <c r="B359" i="26" s="1"/>
  <c r="B360" i="26" s="1"/>
  <c r="B361" i="26" s="1"/>
  <c r="B342" i="26"/>
  <c r="B343" i="26" s="1"/>
  <c r="B344" i="26" s="1"/>
  <c r="B345" i="26" s="1"/>
  <c r="B346" i="26" s="1"/>
  <c r="B347" i="26" s="1"/>
  <c r="B348" i="26" s="1"/>
  <c r="B349" i="26" s="1"/>
  <c r="B350" i="26" s="1"/>
  <c r="B331" i="26"/>
  <c r="B332" i="26" s="1"/>
  <c r="B333" i="26" s="1"/>
  <c r="B334" i="26" s="1"/>
  <c r="B335" i="26" s="1"/>
  <c r="B336" i="26" s="1"/>
  <c r="B337" i="26" s="1"/>
  <c r="B338" i="26" s="1"/>
  <c r="B339" i="26" s="1"/>
  <c r="B323" i="26"/>
  <c r="B324" i="26" s="1"/>
  <c r="B325" i="26" s="1"/>
  <c r="B326" i="26" s="1"/>
  <c r="B327" i="26" s="1"/>
  <c r="B328" i="26" s="1"/>
  <c r="B311" i="26"/>
  <c r="B312" i="26" s="1"/>
  <c r="B313" i="26" s="1"/>
  <c r="B314" i="26" s="1"/>
  <c r="B315" i="26" s="1"/>
  <c r="B316" i="26" s="1"/>
  <c r="B317" i="26" s="1"/>
  <c r="B318" i="26" s="1"/>
  <c r="B319" i="26" s="1"/>
  <c r="B300" i="26"/>
  <c r="B301" i="26" s="1"/>
  <c r="B302" i="26" s="1"/>
  <c r="B303" i="26" s="1"/>
  <c r="B304" i="26" s="1"/>
  <c r="B305" i="26" s="1"/>
  <c r="B306" i="26" s="1"/>
  <c r="B307" i="26" s="1"/>
  <c r="B308" i="26" s="1"/>
  <c r="B288" i="26"/>
  <c r="B289" i="26" s="1"/>
  <c r="B290" i="26" s="1"/>
  <c r="B291" i="26" s="1"/>
  <c r="B292" i="26" s="1"/>
  <c r="B293" i="26" s="1"/>
  <c r="B294" i="26" s="1"/>
  <c r="B295" i="26" s="1"/>
  <c r="B296" i="26" s="1"/>
  <c r="B297" i="26" s="1"/>
  <c r="B276" i="26"/>
  <c r="B277" i="26" s="1"/>
  <c r="B278" i="26" s="1"/>
  <c r="B279" i="26" s="1"/>
  <c r="B280" i="26" s="1"/>
  <c r="B281" i="26" s="1"/>
  <c r="B282" i="26" s="1"/>
  <c r="B283" i="26" s="1"/>
  <c r="B284" i="26" s="1"/>
  <c r="B265" i="26"/>
  <c r="B266" i="26" s="1"/>
  <c r="B267" i="26" s="1"/>
  <c r="B268" i="26" s="1"/>
  <c r="B269" i="26" s="1"/>
  <c r="B270" i="26" s="1"/>
  <c r="B271" i="26" s="1"/>
  <c r="B272" i="26" s="1"/>
  <c r="B273" i="26" s="1"/>
  <c r="B254" i="26"/>
  <c r="B255" i="26" s="1"/>
  <c r="B256" i="26" s="1"/>
  <c r="B257" i="26" s="1"/>
  <c r="B258" i="26" s="1"/>
  <c r="B259" i="26" s="1"/>
  <c r="B260" i="26" s="1"/>
  <c r="B261" i="26" s="1"/>
  <c r="B262" i="26" s="1"/>
  <c r="B242" i="26"/>
  <c r="B243" i="26" s="1"/>
  <c r="B244" i="26" s="1"/>
  <c r="B245" i="26" s="1"/>
  <c r="B246" i="26" s="1"/>
  <c r="B247" i="26" s="1"/>
  <c r="B248" i="26" s="1"/>
  <c r="B249" i="26" s="1"/>
  <c r="B250" i="26" s="1"/>
  <c r="B251" i="26" s="1"/>
  <c r="B231" i="26"/>
  <c r="B232" i="26" s="1"/>
  <c r="B233" i="26" s="1"/>
  <c r="B234" i="26" s="1"/>
  <c r="B235" i="26" s="1"/>
  <c r="B236" i="26" s="1"/>
  <c r="B237" i="26" s="1"/>
  <c r="B238" i="26" s="1"/>
  <c r="B239" i="26" s="1"/>
  <c r="B219" i="26"/>
  <c r="B220" i="26" s="1"/>
  <c r="B221" i="26" s="1"/>
  <c r="B222" i="26" s="1"/>
  <c r="B223" i="26" s="1"/>
  <c r="B224" i="26" s="1"/>
  <c r="B225" i="26" s="1"/>
  <c r="B226" i="26" s="1"/>
  <c r="B227" i="26" s="1"/>
  <c r="B208" i="26"/>
  <c r="B209" i="26" s="1"/>
  <c r="B210" i="26" s="1"/>
  <c r="B211" i="26" s="1"/>
  <c r="B212" i="26" s="1"/>
  <c r="B213" i="26" s="1"/>
  <c r="B214" i="26" s="1"/>
  <c r="B215" i="26" s="1"/>
  <c r="B216" i="26" s="1"/>
  <c r="B197" i="26"/>
  <c r="B198" i="26" s="1"/>
  <c r="B199" i="26" s="1"/>
  <c r="B200" i="26" s="1"/>
  <c r="B201" i="26" s="1"/>
  <c r="B202" i="26" s="1"/>
  <c r="B203" i="26" s="1"/>
  <c r="B204" i="26" s="1"/>
  <c r="B205" i="26" s="1"/>
  <c r="B186" i="26"/>
  <c r="B187" i="26" s="1"/>
  <c r="B188" i="26" s="1"/>
  <c r="B189" i="26" s="1"/>
  <c r="B190" i="26" s="1"/>
  <c r="B191" i="26" s="1"/>
  <c r="B192" i="26" s="1"/>
  <c r="B193" i="26" s="1"/>
  <c r="B194" i="26" s="1"/>
  <c r="B175" i="26"/>
  <c r="B176" i="26" s="1"/>
  <c r="B177" i="26" s="1"/>
  <c r="B178" i="26" s="1"/>
  <c r="B179" i="26" s="1"/>
  <c r="B180" i="26" s="1"/>
  <c r="B181" i="26" s="1"/>
  <c r="B182" i="26" s="1"/>
  <c r="B183" i="26" s="1"/>
  <c r="B165" i="26"/>
  <c r="B166" i="26" s="1"/>
  <c r="B167" i="26" s="1"/>
  <c r="B168" i="26" s="1"/>
  <c r="B169" i="26" s="1"/>
  <c r="B170" i="26" s="1"/>
  <c r="B171" i="26" s="1"/>
  <c r="B172" i="26" s="1"/>
  <c r="B155" i="26"/>
  <c r="B156" i="26" s="1"/>
  <c r="B157" i="26" s="1"/>
  <c r="B158" i="26" s="1"/>
  <c r="B159" i="26" s="1"/>
  <c r="B160" i="26" s="1"/>
  <c r="B161" i="26" s="1"/>
  <c r="B162" i="26" s="1"/>
  <c r="B145" i="26"/>
  <c r="B146" i="26" s="1"/>
  <c r="B147" i="26" s="1"/>
  <c r="B148" i="26" s="1"/>
  <c r="B149" i="26" s="1"/>
  <c r="B150" i="26" s="1"/>
  <c r="B151" i="26" s="1"/>
  <c r="B152" i="26" s="1"/>
  <c r="B134" i="26"/>
  <c r="B135" i="26" s="1"/>
  <c r="B136" i="26" s="1"/>
  <c r="B137" i="26" s="1"/>
  <c r="B138" i="26" s="1"/>
  <c r="B139" i="26" s="1"/>
  <c r="B140" i="26" s="1"/>
  <c r="B141" i="26" s="1"/>
  <c r="B142" i="26" s="1"/>
  <c r="B123" i="26"/>
  <c r="B124" i="26" s="1"/>
  <c r="B125" i="26" s="1"/>
  <c r="B126" i="26" s="1"/>
  <c r="B127" i="26" s="1"/>
  <c r="B128" i="26" s="1"/>
  <c r="B129" i="26" s="1"/>
  <c r="B130" i="26" s="1"/>
  <c r="B131" i="26" s="1"/>
  <c r="B111" i="26"/>
  <c r="B112" i="26" s="1"/>
  <c r="B113" i="26" s="1"/>
  <c r="B114" i="26" s="1"/>
  <c r="B115" i="26" s="1"/>
  <c r="B116" i="26" s="1"/>
  <c r="B117" i="26" s="1"/>
  <c r="B118" i="26" s="1"/>
  <c r="B119" i="26" s="1"/>
  <c r="B120" i="26" s="1"/>
  <c r="B99" i="26"/>
  <c r="B100" i="26" s="1"/>
  <c r="B101" i="26" s="1"/>
  <c r="B102" i="26" s="1"/>
  <c r="B103" i="26" s="1"/>
  <c r="B104" i="26" s="1"/>
  <c r="B105" i="26" s="1"/>
  <c r="B106" i="26" s="1"/>
  <c r="B107" i="26" s="1"/>
  <c r="B108" i="26" s="1"/>
  <c r="B88" i="26"/>
  <c r="B89" i="26" s="1"/>
  <c r="B90" i="26" s="1"/>
  <c r="B91" i="26" s="1"/>
  <c r="B78" i="26"/>
  <c r="B79" i="26" s="1"/>
  <c r="B80" i="26" s="1"/>
  <c r="B81" i="26" s="1"/>
  <c r="B66" i="26"/>
  <c r="B67" i="26" s="1"/>
  <c r="B68" i="26" s="1"/>
  <c r="B69" i="26" s="1"/>
  <c r="B70" i="26" s="1"/>
  <c r="B71" i="26" s="1"/>
  <c r="B72" i="26" s="1"/>
  <c r="B73" i="26" s="1"/>
  <c r="B74" i="26" s="1"/>
  <c r="B75" i="26" s="1"/>
  <c r="B44" i="26"/>
  <c r="B45" i="26" s="1"/>
  <c r="B46" i="26" s="1"/>
  <c r="B47" i="26" s="1"/>
  <c r="B48" i="26" s="1"/>
  <c r="B49" i="26" s="1"/>
  <c r="B50" i="26" s="1"/>
  <c r="B51" i="26" s="1"/>
  <c r="B54" i="26"/>
  <c r="B55" i="26" s="1"/>
  <c r="B56" i="26" s="1"/>
  <c r="B57" i="26" s="1"/>
  <c r="B58" i="26" s="1"/>
  <c r="B59" i="26" s="1"/>
  <c r="B60" i="26" s="1"/>
  <c r="B61" i="26" s="1"/>
  <c r="B62" i="26" s="1"/>
  <c r="B63" i="26" s="1"/>
  <c r="B32" i="26"/>
  <c r="B33" i="26" s="1"/>
  <c r="B34" i="26" s="1"/>
  <c r="B35" i="26" s="1"/>
  <c r="B36" i="26" s="1"/>
  <c r="B37" i="26" s="1"/>
  <c r="B38" i="26" s="1"/>
  <c r="B39" i="26" s="1"/>
  <c r="B40" i="26" s="1"/>
  <c r="B41" i="26" s="1"/>
  <c r="B20" i="26"/>
  <c r="B21" i="26" s="1"/>
  <c r="B22" i="26" s="1"/>
  <c r="B23" i="26" s="1"/>
  <c r="B24" i="26" s="1"/>
  <c r="B25" i="26" s="1"/>
  <c r="B26" i="26" s="1"/>
  <c r="B27" i="26" s="1"/>
  <c r="B28" i="26" s="1"/>
  <c r="B29" i="26" s="1"/>
  <c r="B92" i="26" l="1"/>
  <c r="B93" i="26" s="1"/>
  <c r="B94" i="26" s="1"/>
  <c r="B95" i="26" s="1"/>
  <c r="B82" i="26"/>
  <c r="B83" i="26" s="1"/>
  <c r="B84" i="26" s="1"/>
  <c r="B85" i="26" s="1"/>
  <c r="J11" i="26"/>
  <c r="J9" i="26"/>
  <c r="J7" i="26"/>
  <c r="P52" i="28"/>
  <c r="Q52" i="28"/>
  <c r="P53" i="28"/>
  <c r="Q53" i="28"/>
  <c r="P54" i="28"/>
  <c r="Q54" i="28"/>
  <c r="P55" i="28"/>
  <c r="Q55" i="28"/>
  <c r="P56" i="28"/>
  <c r="Q56" i="28"/>
  <c r="P57" i="28"/>
  <c r="Q57" i="28"/>
  <c r="P58" i="28"/>
  <c r="Q58" i="28"/>
  <c r="P59" i="28"/>
  <c r="Q59" i="28"/>
  <c r="P60" i="28"/>
  <c r="Q60" i="28"/>
  <c r="P61" i="28"/>
  <c r="Q61" i="28"/>
  <c r="P62" i="28"/>
  <c r="Q62" i="28"/>
  <c r="Q51" i="28"/>
  <c r="P51" i="28"/>
  <c r="P34" i="28"/>
  <c r="Q34" i="28"/>
  <c r="P35" i="28"/>
  <c r="Q35" i="28"/>
  <c r="P36" i="28"/>
  <c r="Q36" i="28"/>
  <c r="P37" i="28"/>
  <c r="Q37" i="28"/>
  <c r="P38" i="28"/>
  <c r="Q38" i="28"/>
  <c r="P39" i="28"/>
  <c r="Q39" i="28"/>
  <c r="P40" i="28"/>
  <c r="Q40" i="28"/>
  <c r="P41" i="28"/>
  <c r="Q41" i="28"/>
  <c r="P42" i="28"/>
  <c r="Q42" i="28"/>
  <c r="P43" i="28"/>
  <c r="Q43" i="28"/>
  <c r="P44" i="28"/>
  <c r="Q44" i="28"/>
  <c r="P45" i="28"/>
  <c r="Q45" i="28"/>
  <c r="P46" i="28"/>
  <c r="Q46" i="28"/>
  <c r="Q33" i="28"/>
  <c r="P33" i="28"/>
  <c r="P18" i="28"/>
  <c r="Q18" i="28"/>
  <c r="P19" i="28"/>
  <c r="Q19" i="28"/>
  <c r="P20" i="28"/>
  <c r="Q20" i="28"/>
  <c r="P21" i="28"/>
  <c r="Q21" i="28"/>
  <c r="P22" i="28"/>
  <c r="Q22" i="28"/>
  <c r="P23" i="28"/>
  <c r="Q23" i="28"/>
  <c r="P24" i="28"/>
  <c r="Q24" i="28"/>
  <c r="P25" i="28"/>
  <c r="Q25" i="28"/>
  <c r="P26" i="28"/>
  <c r="Q26" i="28"/>
  <c r="P27" i="28"/>
  <c r="Q27" i="28"/>
  <c r="P28" i="28"/>
  <c r="Q28" i="28"/>
  <c r="P29" i="28"/>
  <c r="Q29" i="28"/>
  <c r="P30" i="28"/>
  <c r="Q30" i="28"/>
  <c r="Q17" i="28"/>
  <c r="P17" i="28"/>
  <c r="K52" i="28"/>
  <c r="L52" i="28"/>
  <c r="K53" i="28"/>
  <c r="L53" i="28"/>
  <c r="K54" i="28"/>
  <c r="L54" i="28"/>
  <c r="K55" i="28"/>
  <c r="L55" i="28"/>
  <c r="K56" i="28"/>
  <c r="L56" i="28"/>
  <c r="K57" i="28"/>
  <c r="L57" i="28"/>
  <c r="K58" i="28"/>
  <c r="L58" i="28"/>
  <c r="K59" i="28"/>
  <c r="L59" i="28"/>
  <c r="K60" i="28"/>
  <c r="L60" i="28"/>
  <c r="K61" i="28"/>
  <c r="L61" i="28"/>
  <c r="K62" i="28"/>
  <c r="L62" i="28"/>
  <c r="L51" i="28"/>
  <c r="K51" i="28"/>
  <c r="K34" i="28"/>
  <c r="L34" i="28"/>
  <c r="K35" i="28"/>
  <c r="L35" i="28"/>
  <c r="K36" i="28"/>
  <c r="L36" i="28"/>
  <c r="K37" i="28"/>
  <c r="L37" i="28"/>
  <c r="K38" i="28"/>
  <c r="L38" i="28"/>
  <c r="K39" i="28"/>
  <c r="L39" i="28"/>
  <c r="K40" i="28"/>
  <c r="L40" i="28"/>
  <c r="K41" i="28"/>
  <c r="L41" i="28"/>
  <c r="K42" i="28"/>
  <c r="L42" i="28"/>
  <c r="K43" i="28"/>
  <c r="L43" i="28"/>
  <c r="K44" i="28"/>
  <c r="L44" i="28"/>
  <c r="K45" i="28"/>
  <c r="L45" i="28"/>
  <c r="K46" i="28"/>
  <c r="L46" i="28"/>
  <c r="L33" i="28"/>
  <c r="K33" i="28"/>
  <c r="K18" i="28"/>
  <c r="L18" i="28"/>
  <c r="K19" i="28"/>
  <c r="L19" i="28"/>
  <c r="K20" i="28"/>
  <c r="L20" i="28"/>
  <c r="K21" i="28"/>
  <c r="L21" i="28"/>
  <c r="K22" i="28"/>
  <c r="L22" i="28"/>
  <c r="K23" i="28"/>
  <c r="L23" i="28"/>
  <c r="K24" i="28"/>
  <c r="L24" i="28"/>
  <c r="K25" i="28"/>
  <c r="L25" i="28"/>
  <c r="K26" i="28"/>
  <c r="L26" i="28"/>
  <c r="K27" i="28"/>
  <c r="L27" i="28"/>
  <c r="K28" i="28"/>
  <c r="L28" i="28"/>
  <c r="K29" i="28"/>
  <c r="L29" i="28"/>
  <c r="K30" i="28"/>
  <c r="L30" i="28"/>
  <c r="L17" i="28"/>
  <c r="K17" i="28"/>
  <c r="E52" i="28"/>
  <c r="F52" i="28"/>
  <c r="E53" i="28"/>
  <c r="F53" i="28"/>
  <c r="E54" i="28"/>
  <c r="F54" i="28"/>
  <c r="E55" i="28"/>
  <c r="F55" i="28"/>
  <c r="E56" i="28"/>
  <c r="F56" i="28"/>
  <c r="E57" i="28"/>
  <c r="F57" i="28"/>
  <c r="E58" i="28"/>
  <c r="F58" i="28"/>
  <c r="E59" i="28"/>
  <c r="F59" i="28"/>
  <c r="E60" i="28"/>
  <c r="F60" i="28"/>
  <c r="E61" i="28"/>
  <c r="F61" i="28"/>
  <c r="E62" i="28"/>
  <c r="F62" i="28"/>
  <c r="F51" i="28"/>
  <c r="E51" i="28"/>
  <c r="E34" i="28"/>
  <c r="F34" i="28"/>
  <c r="E35" i="28"/>
  <c r="F35" i="28"/>
  <c r="E36" i="28"/>
  <c r="F36" i="28"/>
  <c r="E37" i="28"/>
  <c r="F37" i="28"/>
  <c r="E38" i="28"/>
  <c r="F38" i="28"/>
  <c r="E39" i="28"/>
  <c r="F39" i="28"/>
  <c r="E40" i="28"/>
  <c r="F40" i="28"/>
  <c r="E41" i="28"/>
  <c r="F41" i="28"/>
  <c r="E42" i="28"/>
  <c r="F42" i="28"/>
  <c r="E43" i="28"/>
  <c r="F43" i="28"/>
  <c r="E44" i="28"/>
  <c r="F44" i="28"/>
  <c r="E45" i="28"/>
  <c r="F45" i="28"/>
  <c r="E46" i="28"/>
  <c r="F46" i="28"/>
  <c r="F33" i="28"/>
  <c r="E33" i="28"/>
  <c r="E18" i="28"/>
  <c r="F18" i="28"/>
  <c r="E19" i="28"/>
  <c r="F19" i="28"/>
  <c r="E20" i="28"/>
  <c r="F20" i="28"/>
  <c r="E21" i="28"/>
  <c r="F21" i="28"/>
  <c r="E22" i="28"/>
  <c r="F22" i="28"/>
  <c r="E23" i="28"/>
  <c r="F23" i="28"/>
  <c r="E24" i="28"/>
  <c r="F24" i="28"/>
  <c r="E25" i="28"/>
  <c r="F25" i="28"/>
  <c r="E26" i="28"/>
  <c r="F26" i="28"/>
  <c r="E27" i="28"/>
  <c r="F27" i="28"/>
  <c r="E28" i="28"/>
  <c r="F28" i="28"/>
  <c r="E29" i="28"/>
  <c r="F29" i="28"/>
  <c r="E30" i="28"/>
  <c r="F30" i="28"/>
  <c r="F17" i="28"/>
  <c r="E17" i="28"/>
  <c r="Q59" i="25"/>
  <c r="R59" i="25"/>
  <c r="Q60" i="25"/>
  <c r="R60" i="25"/>
  <c r="Q61" i="25"/>
  <c r="R61" i="25"/>
  <c r="Q62" i="25"/>
  <c r="R62" i="25"/>
  <c r="Q63" i="25"/>
  <c r="R63" i="25"/>
  <c r="Q64" i="25"/>
  <c r="R64" i="25"/>
  <c r="Q65" i="25"/>
  <c r="R65" i="25"/>
  <c r="Q66" i="25"/>
  <c r="R66" i="25"/>
  <c r="Q67" i="25"/>
  <c r="R67" i="25"/>
  <c r="R58" i="25"/>
  <c r="Q58" i="25"/>
  <c r="Q45" i="25"/>
  <c r="R45" i="25"/>
  <c r="Q46" i="25"/>
  <c r="R46" i="25"/>
  <c r="Q47" i="25"/>
  <c r="R47" i="25"/>
  <c r="Q48" i="25"/>
  <c r="R48" i="25"/>
  <c r="Q49" i="25"/>
  <c r="R49" i="25"/>
  <c r="Q50" i="25"/>
  <c r="R50" i="25"/>
  <c r="Q51" i="25"/>
  <c r="R51" i="25"/>
  <c r="Q52" i="25"/>
  <c r="R52" i="25"/>
  <c r="Q53" i="25"/>
  <c r="R53" i="25"/>
  <c r="R44" i="25"/>
  <c r="Q44" i="25"/>
  <c r="Q34" i="25"/>
  <c r="R34" i="25"/>
  <c r="Q35" i="25"/>
  <c r="R35" i="25"/>
  <c r="Q36" i="25"/>
  <c r="R36" i="25"/>
  <c r="Q37" i="25"/>
  <c r="R37" i="25"/>
  <c r="Q38" i="25"/>
  <c r="R38" i="25"/>
  <c r="Q39" i="25"/>
  <c r="R39" i="25"/>
  <c r="Q40" i="25"/>
  <c r="R40" i="25"/>
  <c r="Q33" i="25"/>
  <c r="R33" i="25"/>
  <c r="Q19" i="25"/>
  <c r="R19" i="25"/>
  <c r="Q20" i="25"/>
  <c r="R20" i="25"/>
  <c r="Q21" i="25"/>
  <c r="R21" i="25"/>
  <c r="Q22" i="25"/>
  <c r="R22" i="25"/>
  <c r="Q23" i="25"/>
  <c r="R23" i="25"/>
  <c r="Q24" i="25"/>
  <c r="R24" i="25"/>
  <c r="Q25" i="25"/>
  <c r="R25" i="25"/>
  <c r="Q26" i="25"/>
  <c r="R26" i="25"/>
  <c r="Q27" i="25"/>
  <c r="R27" i="25"/>
  <c r="Q28" i="25"/>
  <c r="R28" i="25"/>
  <c r="Q29" i="25"/>
  <c r="R29" i="25"/>
  <c r="R18" i="25"/>
  <c r="Q18" i="25"/>
  <c r="K59" i="25"/>
  <c r="L59" i="25"/>
  <c r="K60" i="25"/>
  <c r="L60" i="25"/>
  <c r="K61" i="25"/>
  <c r="L61" i="25"/>
  <c r="K62" i="25"/>
  <c r="L62" i="25"/>
  <c r="K63" i="25"/>
  <c r="L63" i="25"/>
  <c r="K64" i="25"/>
  <c r="L64" i="25"/>
  <c r="K65" i="25"/>
  <c r="L65" i="25"/>
  <c r="K66" i="25"/>
  <c r="L66" i="25"/>
  <c r="K67" i="25"/>
  <c r="L67" i="25"/>
  <c r="L58" i="25"/>
  <c r="K58" i="25"/>
  <c r="K45" i="25"/>
  <c r="L45" i="25"/>
  <c r="K46" i="25"/>
  <c r="L46" i="25"/>
  <c r="K47" i="25"/>
  <c r="L47" i="25"/>
  <c r="K48" i="25"/>
  <c r="L48" i="25"/>
  <c r="K49" i="25"/>
  <c r="L49" i="25"/>
  <c r="K50" i="25"/>
  <c r="L50" i="25"/>
  <c r="K51" i="25"/>
  <c r="L51" i="25"/>
  <c r="K52" i="25"/>
  <c r="L52" i="25"/>
  <c r="K53" i="25"/>
  <c r="L53" i="25"/>
  <c r="L44" i="25"/>
  <c r="K44" i="25"/>
  <c r="K34" i="25"/>
  <c r="L34" i="25"/>
  <c r="K35" i="25"/>
  <c r="L35" i="25"/>
  <c r="K36" i="25"/>
  <c r="L36" i="25"/>
  <c r="K37" i="25"/>
  <c r="L37" i="25"/>
  <c r="K38" i="25"/>
  <c r="L38" i="25"/>
  <c r="K39" i="25"/>
  <c r="L39" i="25"/>
  <c r="K40" i="25"/>
  <c r="L40" i="25"/>
  <c r="L33" i="25"/>
  <c r="K33" i="25"/>
  <c r="K19" i="25"/>
  <c r="L19" i="25"/>
  <c r="K20" i="25"/>
  <c r="L20" i="25"/>
  <c r="K21" i="25"/>
  <c r="L21" i="25"/>
  <c r="K22" i="25"/>
  <c r="L22" i="25"/>
  <c r="K23" i="25"/>
  <c r="L23" i="25"/>
  <c r="K24" i="25"/>
  <c r="L24" i="25"/>
  <c r="K25" i="25"/>
  <c r="L25" i="25"/>
  <c r="K26" i="25"/>
  <c r="L26" i="25"/>
  <c r="K27" i="25"/>
  <c r="L27" i="25"/>
  <c r="K28" i="25"/>
  <c r="L28" i="25"/>
  <c r="K29" i="25"/>
  <c r="L29" i="25"/>
  <c r="L18" i="25"/>
  <c r="K18" i="25"/>
  <c r="E59" i="25"/>
  <c r="F59" i="25"/>
  <c r="E60" i="25"/>
  <c r="F60" i="25"/>
  <c r="E61" i="25"/>
  <c r="F61" i="25"/>
  <c r="E62" i="25"/>
  <c r="F62" i="25"/>
  <c r="E63" i="25"/>
  <c r="F63" i="25"/>
  <c r="E64" i="25"/>
  <c r="F64" i="25"/>
  <c r="E65" i="25"/>
  <c r="F65" i="25"/>
  <c r="E66" i="25"/>
  <c r="F66" i="25"/>
  <c r="E67" i="25"/>
  <c r="F67" i="25"/>
  <c r="F58" i="25"/>
  <c r="E58" i="25"/>
  <c r="E57" i="25"/>
  <c r="F57" i="25"/>
  <c r="F56" i="25"/>
  <c r="E56" i="25"/>
  <c r="E45" i="25"/>
  <c r="F45" i="25"/>
  <c r="E46" i="25"/>
  <c r="F46" i="25"/>
  <c r="E47" i="25"/>
  <c r="F47" i="25"/>
  <c r="E48" i="25"/>
  <c r="F48" i="25"/>
  <c r="E49" i="25"/>
  <c r="F49" i="25"/>
  <c r="E50" i="25"/>
  <c r="F50" i="25"/>
  <c r="E51" i="25"/>
  <c r="F51" i="25"/>
  <c r="E52" i="25"/>
  <c r="F52" i="25"/>
  <c r="E53" i="25"/>
  <c r="F53" i="25"/>
  <c r="F44" i="25"/>
  <c r="E44" i="25"/>
  <c r="E43" i="25"/>
  <c r="F43" i="25"/>
  <c r="F42" i="25"/>
  <c r="E42" i="25"/>
  <c r="E34" i="25"/>
  <c r="F34" i="25"/>
  <c r="E35" i="25"/>
  <c r="F35" i="25"/>
  <c r="E36" i="25"/>
  <c r="F36" i="25"/>
  <c r="E37" i="25"/>
  <c r="F37" i="25"/>
  <c r="E38" i="25"/>
  <c r="F38" i="25"/>
  <c r="E39" i="25"/>
  <c r="F39" i="25"/>
  <c r="E40" i="25"/>
  <c r="F40" i="25"/>
  <c r="F33" i="25"/>
  <c r="E33" i="25"/>
  <c r="E32" i="25"/>
  <c r="F32" i="25"/>
  <c r="F31" i="25"/>
  <c r="E31" i="25"/>
  <c r="E19" i="25"/>
  <c r="F19" i="25"/>
  <c r="E20" i="25"/>
  <c r="F20" i="25"/>
  <c r="E21" i="25"/>
  <c r="F21" i="25"/>
  <c r="E22" i="25"/>
  <c r="F22" i="25"/>
  <c r="E23" i="25"/>
  <c r="F23" i="25"/>
  <c r="E24" i="25"/>
  <c r="F24" i="25"/>
  <c r="E25" i="25"/>
  <c r="F25" i="25"/>
  <c r="E26" i="25"/>
  <c r="F26" i="25"/>
  <c r="E27" i="25"/>
  <c r="F27" i="25"/>
  <c r="E28" i="25"/>
  <c r="F28" i="25"/>
  <c r="E29" i="25"/>
  <c r="F29" i="25"/>
  <c r="F18" i="25"/>
  <c r="G10" i="25" s="1"/>
  <c r="E18" i="25"/>
  <c r="E17" i="25"/>
  <c r="F17" i="25"/>
  <c r="F16" i="25"/>
  <c r="E16" i="25"/>
  <c r="P35" i="20"/>
  <c r="Q35" i="20"/>
  <c r="P36" i="20"/>
  <c r="Q36" i="20"/>
  <c r="P37" i="20"/>
  <c r="Q37" i="20"/>
  <c r="P38" i="20"/>
  <c r="Q38" i="20"/>
  <c r="P39" i="20"/>
  <c r="Q39" i="20"/>
  <c r="P40" i="20"/>
  <c r="Q40" i="20"/>
  <c r="P41" i="20"/>
  <c r="Q41" i="20"/>
  <c r="P42" i="20"/>
  <c r="Q42" i="20"/>
  <c r="P43" i="20"/>
  <c r="Q43" i="20"/>
  <c r="P44" i="20"/>
  <c r="Q44" i="20"/>
  <c r="P45" i="20"/>
  <c r="Q45" i="20"/>
  <c r="P46" i="20"/>
  <c r="Q46" i="20"/>
  <c r="P47" i="20"/>
  <c r="Q47" i="20"/>
  <c r="Q34" i="20"/>
  <c r="P34" i="20"/>
  <c r="Q33" i="20"/>
  <c r="P33" i="20"/>
  <c r="P18" i="20"/>
  <c r="Q18" i="20"/>
  <c r="P19" i="20"/>
  <c r="Q19" i="20"/>
  <c r="P20" i="20"/>
  <c r="Q20" i="20"/>
  <c r="P21" i="20"/>
  <c r="Q21" i="20"/>
  <c r="P22" i="20"/>
  <c r="Q22" i="20"/>
  <c r="P23" i="20"/>
  <c r="Q23" i="20"/>
  <c r="P24" i="20"/>
  <c r="Q24" i="20"/>
  <c r="P25" i="20"/>
  <c r="Q25" i="20"/>
  <c r="P26" i="20"/>
  <c r="Q26" i="20"/>
  <c r="P27" i="20"/>
  <c r="Q27" i="20"/>
  <c r="P28" i="20"/>
  <c r="Q28" i="20"/>
  <c r="P29" i="20"/>
  <c r="Q29" i="20"/>
  <c r="P30" i="20"/>
  <c r="Q30" i="20"/>
  <c r="Q17" i="20"/>
  <c r="P17" i="20"/>
  <c r="Q16" i="20"/>
  <c r="P16" i="20"/>
  <c r="K35" i="20"/>
  <c r="L35" i="20"/>
  <c r="K36" i="20"/>
  <c r="L36" i="20"/>
  <c r="K37" i="20"/>
  <c r="L37" i="20"/>
  <c r="K38" i="20"/>
  <c r="L38" i="20"/>
  <c r="K39" i="20"/>
  <c r="L39" i="20"/>
  <c r="K40" i="20"/>
  <c r="L40" i="20"/>
  <c r="K41" i="20"/>
  <c r="L41" i="20"/>
  <c r="K42" i="20"/>
  <c r="L42" i="20"/>
  <c r="K43" i="20"/>
  <c r="L43" i="20"/>
  <c r="K44" i="20"/>
  <c r="L44" i="20"/>
  <c r="K45" i="20"/>
  <c r="L45" i="20"/>
  <c r="K46" i="20"/>
  <c r="L46" i="20"/>
  <c r="K47" i="20"/>
  <c r="L47" i="20"/>
  <c r="L34" i="20"/>
  <c r="K34" i="20"/>
  <c r="L33" i="20"/>
  <c r="K33" i="20"/>
  <c r="K18" i="20"/>
  <c r="M10" i="20" s="1"/>
  <c r="L18" i="20"/>
  <c r="K19" i="20"/>
  <c r="L19" i="20"/>
  <c r="K20" i="20"/>
  <c r="L20" i="20"/>
  <c r="K21" i="20"/>
  <c r="L21" i="20"/>
  <c r="K22" i="20"/>
  <c r="L22" i="20"/>
  <c r="K23" i="20"/>
  <c r="L23" i="20"/>
  <c r="K24" i="20"/>
  <c r="L24" i="20"/>
  <c r="K25" i="20"/>
  <c r="L25" i="20"/>
  <c r="K26" i="20"/>
  <c r="L26" i="20"/>
  <c r="K27" i="20"/>
  <c r="L27" i="20"/>
  <c r="K28" i="20"/>
  <c r="L28" i="20"/>
  <c r="K29" i="20"/>
  <c r="L29" i="20"/>
  <c r="K30" i="20"/>
  <c r="L30" i="20"/>
  <c r="L17" i="20"/>
  <c r="K17" i="20"/>
  <c r="L16" i="20"/>
  <c r="K16" i="20"/>
  <c r="E35" i="20"/>
  <c r="F35" i="20"/>
  <c r="E36" i="20"/>
  <c r="F36" i="20"/>
  <c r="E37" i="20"/>
  <c r="F37" i="20"/>
  <c r="E38" i="20"/>
  <c r="F38" i="20"/>
  <c r="E39" i="20"/>
  <c r="F39" i="20"/>
  <c r="E40" i="20"/>
  <c r="F40" i="20"/>
  <c r="E41" i="20"/>
  <c r="F41" i="20"/>
  <c r="E42" i="20"/>
  <c r="F42" i="20"/>
  <c r="E43" i="20"/>
  <c r="F43" i="20"/>
  <c r="E44" i="20"/>
  <c r="F44" i="20"/>
  <c r="E45" i="20"/>
  <c r="F45" i="20"/>
  <c r="E46" i="20"/>
  <c r="F46" i="20"/>
  <c r="E47" i="20"/>
  <c r="F47" i="20"/>
  <c r="F34" i="20"/>
  <c r="E34" i="20"/>
  <c r="F33" i="20"/>
  <c r="E33" i="20"/>
  <c r="E18" i="20"/>
  <c r="F18" i="20"/>
  <c r="E19" i="20"/>
  <c r="F19" i="20"/>
  <c r="E20" i="20"/>
  <c r="F20" i="20"/>
  <c r="E21" i="20"/>
  <c r="F21" i="20"/>
  <c r="E22" i="20"/>
  <c r="F22" i="20"/>
  <c r="E23" i="20"/>
  <c r="F23" i="20"/>
  <c r="E24" i="20"/>
  <c r="F24" i="20"/>
  <c r="E25" i="20"/>
  <c r="F25" i="20"/>
  <c r="E26" i="20"/>
  <c r="F26" i="20"/>
  <c r="E27" i="20"/>
  <c r="F27" i="20"/>
  <c r="E28" i="20"/>
  <c r="F28" i="20"/>
  <c r="E29" i="20"/>
  <c r="F29" i="20"/>
  <c r="E30" i="20"/>
  <c r="F30" i="20"/>
  <c r="F17" i="20"/>
  <c r="E17" i="20"/>
  <c r="F16" i="20"/>
  <c r="G10" i="20" s="1"/>
  <c r="E16" i="20"/>
  <c r="Q17" i="21"/>
  <c r="R17" i="21"/>
  <c r="R16" i="21"/>
  <c r="Q16" i="21"/>
  <c r="K17" i="21"/>
  <c r="L17" i="21"/>
  <c r="L16" i="21"/>
  <c r="M10" i="21" s="1"/>
  <c r="J6" i="17" s="1"/>
  <c r="K16" i="21"/>
  <c r="E17" i="21"/>
  <c r="F17" i="21"/>
  <c r="F16" i="21"/>
  <c r="E16" i="21"/>
  <c r="O48" i="14"/>
  <c r="P48" i="14"/>
  <c r="O49" i="14"/>
  <c r="P49" i="14"/>
  <c r="O50" i="14"/>
  <c r="P50" i="14"/>
  <c r="O51" i="14"/>
  <c r="P51" i="14"/>
  <c r="O52" i="14"/>
  <c r="P52" i="14"/>
  <c r="O53" i="14"/>
  <c r="P53" i="14"/>
  <c r="O54" i="14"/>
  <c r="P54" i="14"/>
  <c r="O55" i="14"/>
  <c r="P55" i="14"/>
  <c r="O56" i="14"/>
  <c r="P56" i="14"/>
  <c r="O57" i="14"/>
  <c r="P57" i="14"/>
  <c r="O58" i="14"/>
  <c r="P58" i="14"/>
  <c r="O59" i="14"/>
  <c r="P59" i="14"/>
  <c r="O60" i="14"/>
  <c r="P60" i="14"/>
  <c r="O61" i="14"/>
  <c r="P61" i="14"/>
  <c r="O62" i="14"/>
  <c r="P62" i="14"/>
  <c r="O63" i="14"/>
  <c r="P63" i="14"/>
  <c r="O64" i="14"/>
  <c r="P64" i="14"/>
  <c r="O65" i="14"/>
  <c r="P65" i="14"/>
  <c r="O66" i="14"/>
  <c r="P66" i="14"/>
  <c r="O67" i="14"/>
  <c r="P67" i="14"/>
  <c r="O68" i="14"/>
  <c r="P68" i="14"/>
  <c r="O69" i="14"/>
  <c r="P69" i="14"/>
  <c r="O70" i="14"/>
  <c r="P70" i="14"/>
  <c r="O71" i="14"/>
  <c r="P71" i="14"/>
  <c r="O72" i="14"/>
  <c r="P72" i="14"/>
  <c r="O73" i="14"/>
  <c r="P73" i="14"/>
  <c r="O74" i="14"/>
  <c r="P74" i="14"/>
  <c r="O75" i="14"/>
  <c r="P75" i="14"/>
  <c r="O76" i="14"/>
  <c r="P76" i="14"/>
  <c r="O77" i="14"/>
  <c r="P77" i="14"/>
  <c r="O78" i="14"/>
  <c r="P78" i="14"/>
  <c r="P47" i="14"/>
  <c r="O47" i="14"/>
  <c r="O46" i="14"/>
  <c r="P46" i="14"/>
  <c r="P45" i="14"/>
  <c r="O45" i="14"/>
  <c r="O18" i="14"/>
  <c r="P18" i="14"/>
  <c r="O19" i="14"/>
  <c r="P19" i="14"/>
  <c r="O20" i="14"/>
  <c r="P20" i="14"/>
  <c r="O21" i="14"/>
  <c r="P21" i="14"/>
  <c r="O22" i="14"/>
  <c r="P22" i="14"/>
  <c r="O23" i="14"/>
  <c r="P23" i="14"/>
  <c r="O24" i="14"/>
  <c r="P24" i="14"/>
  <c r="O25" i="14"/>
  <c r="P25" i="14"/>
  <c r="O26" i="14"/>
  <c r="P26" i="14"/>
  <c r="O27" i="14"/>
  <c r="P27" i="14"/>
  <c r="O28" i="14"/>
  <c r="P28" i="14"/>
  <c r="O29" i="14"/>
  <c r="P29" i="14"/>
  <c r="O30" i="14"/>
  <c r="P30" i="14"/>
  <c r="O31" i="14"/>
  <c r="P31" i="14"/>
  <c r="O32" i="14"/>
  <c r="P32" i="14"/>
  <c r="O33" i="14"/>
  <c r="P33" i="14"/>
  <c r="O34" i="14"/>
  <c r="P34" i="14"/>
  <c r="O35" i="14"/>
  <c r="P35" i="14"/>
  <c r="O36" i="14"/>
  <c r="P36" i="14"/>
  <c r="O37" i="14"/>
  <c r="P37" i="14"/>
  <c r="O38" i="14"/>
  <c r="P38" i="14"/>
  <c r="O39" i="14"/>
  <c r="P39" i="14"/>
  <c r="O40" i="14"/>
  <c r="P40" i="14"/>
  <c r="O41" i="14"/>
  <c r="P41" i="14"/>
  <c r="O42" i="14"/>
  <c r="P42" i="14"/>
  <c r="O43" i="14"/>
  <c r="P43" i="14"/>
  <c r="P17" i="14"/>
  <c r="O17" i="14"/>
  <c r="O16" i="14"/>
  <c r="P16" i="14"/>
  <c r="P15" i="14"/>
  <c r="O15" i="14"/>
  <c r="J48" i="14"/>
  <c r="K48" i="14"/>
  <c r="J49" i="14"/>
  <c r="K49" i="14"/>
  <c r="J50" i="14"/>
  <c r="K50" i="14"/>
  <c r="J51" i="14"/>
  <c r="K51" i="14"/>
  <c r="J52" i="14"/>
  <c r="K52" i="14"/>
  <c r="J53" i="14"/>
  <c r="K53" i="14"/>
  <c r="J54" i="14"/>
  <c r="K54" i="14"/>
  <c r="J55" i="14"/>
  <c r="K55" i="14"/>
  <c r="J56" i="14"/>
  <c r="K56" i="14"/>
  <c r="J57" i="14"/>
  <c r="K57" i="14"/>
  <c r="J58" i="14"/>
  <c r="K58" i="14"/>
  <c r="J59" i="14"/>
  <c r="K59" i="14"/>
  <c r="J60" i="14"/>
  <c r="K60" i="14"/>
  <c r="J61" i="14"/>
  <c r="K61" i="14"/>
  <c r="J62" i="14"/>
  <c r="K62" i="14"/>
  <c r="J63" i="14"/>
  <c r="K63" i="14"/>
  <c r="J64" i="14"/>
  <c r="K64" i="14"/>
  <c r="J65" i="14"/>
  <c r="K65" i="14"/>
  <c r="J66" i="14"/>
  <c r="K66" i="14"/>
  <c r="J67" i="14"/>
  <c r="K67" i="14"/>
  <c r="J68" i="14"/>
  <c r="K68" i="14"/>
  <c r="J69" i="14"/>
  <c r="K69" i="14"/>
  <c r="J70" i="14"/>
  <c r="K70" i="14"/>
  <c r="J71" i="14"/>
  <c r="K71" i="14"/>
  <c r="J72" i="14"/>
  <c r="K72" i="14"/>
  <c r="J73" i="14"/>
  <c r="K73" i="14"/>
  <c r="J74" i="14"/>
  <c r="K74" i="14"/>
  <c r="J75" i="14"/>
  <c r="K75" i="14"/>
  <c r="J76" i="14"/>
  <c r="K76" i="14"/>
  <c r="J77" i="14"/>
  <c r="K77" i="14"/>
  <c r="J78" i="14"/>
  <c r="K78" i="14"/>
  <c r="K47" i="14"/>
  <c r="J47" i="14"/>
  <c r="J46" i="14"/>
  <c r="K46" i="14"/>
  <c r="K45" i="14"/>
  <c r="J45" i="14"/>
  <c r="J18" i="14"/>
  <c r="K18" i="14"/>
  <c r="J19" i="14"/>
  <c r="K19" i="14"/>
  <c r="J20" i="14"/>
  <c r="K20" i="14"/>
  <c r="J21" i="14"/>
  <c r="K21" i="14"/>
  <c r="J22" i="14"/>
  <c r="K22" i="14"/>
  <c r="J23" i="14"/>
  <c r="K23" i="14"/>
  <c r="J24" i="14"/>
  <c r="K24" i="14"/>
  <c r="J25" i="14"/>
  <c r="K25" i="14"/>
  <c r="J26" i="14"/>
  <c r="K26" i="14"/>
  <c r="J27" i="14"/>
  <c r="K27" i="14"/>
  <c r="J28" i="14"/>
  <c r="K28" i="14"/>
  <c r="J29" i="14"/>
  <c r="K29" i="14"/>
  <c r="J30" i="14"/>
  <c r="K30" i="14"/>
  <c r="J31" i="14"/>
  <c r="K31" i="14"/>
  <c r="J32" i="14"/>
  <c r="K32" i="14"/>
  <c r="J33" i="14"/>
  <c r="K33" i="14"/>
  <c r="J34" i="14"/>
  <c r="K34" i="14"/>
  <c r="J35" i="14"/>
  <c r="K35" i="14"/>
  <c r="J36" i="14"/>
  <c r="K36" i="14"/>
  <c r="J37" i="14"/>
  <c r="K37" i="14"/>
  <c r="J38" i="14"/>
  <c r="K38" i="14"/>
  <c r="J39" i="14"/>
  <c r="K39" i="14"/>
  <c r="J40" i="14"/>
  <c r="K40" i="14"/>
  <c r="J41" i="14"/>
  <c r="K41" i="14"/>
  <c r="J42" i="14"/>
  <c r="K42" i="14"/>
  <c r="J43" i="14"/>
  <c r="K43" i="14"/>
  <c r="K17" i="14"/>
  <c r="J17" i="14"/>
  <c r="J16" i="14"/>
  <c r="K16" i="14"/>
  <c r="K15" i="14"/>
  <c r="L10" i="14" s="1"/>
  <c r="I6" i="17" s="1"/>
  <c r="J15" i="14"/>
  <c r="E48" i="14"/>
  <c r="F48" i="14"/>
  <c r="E49" i="14"/>
  <c r="F49" i="14"/>
  <c r="E50" i="14"/>
  <c r="F50" i="14"/>
  <c r="E51" i="14"/>
  <c r="F51" i="14"/>
  <c r="E52" i="14"/>
  <c r="F52" i="14"/>
  <c r="E53" i="14"/>
  <c r="F53" i="14"/>
  <c r="E54" i="14"/>
  <c r="F54" i="14"/>
  <c r="E55" i="14"/>
  <c r="F55" i="14"/>
  <c r="E56" i="14"/>
  <c r="F56" i="14"/>
  <c r="E57" i="14"/>
  <c r="F57" i="14"/>
  <c r="E58" i="14"/>
  <c r="F58" i="14"/>
  <c r="E59" i="14"/>
  <c r="F59" i="14"/>
  <c r="E60" i="14"/>
  <c r="F60" i="14"/>
  <c r="E61" i="14"/>
  <c r="F61" i="14"/>
  <c r="E62" i="14"/>
  <c r="F62" i="14"/>
  <c r="E63" i="14"/>
  <c r="F63" i="14"/>
  <c r="E64" i="14"/>
  <c r="F64" i="14"/>
  <c r="E65" i="14"/>
  <c r="F65" i="14"/>
  <c r="E66" i="14"/>
  <c r="F66" i="14"/>
  <c r="E67" i="14"/>
  <c r="F67" i="14"/>
  <c r="E68" i="14"/>
  <c r="F68" i="14"/>
  <c r="E69" i="14"/>
  <c r="F69" i="14"/>
  <c r="E70" i="14"/>
  <c r="F70" i="14"/>
  <c r="E71" i="14"/>
  <c r="F71" i="14"/>
  <c r="E72" i="14"/>
  <c r="F72" i="14"/>
  <c r="E73" i="14"/>
  <c r="F73" i="14"/>
  <c r="E74" i="14"/>
  <c r="F74" i="14"/>
  <c r="E75" i="14"/>
  <c r="F75" i="14"/>
  <c r="E76" i="14"/>
  <c r="F76" i="14"/>
  <c r="E77" i="14"/>
  <c r="F77" i="14"/>
  <c r="E78" i="14"/>
  <c r="F78" i="14"/>
  <c r="F47" i="14"/>
  <c r="E47" i="14"/>
  <c r="E46" i="14"/>
  <c r="F46" i="14"/>
  <c r="F45" i="14"/>
  <c r="E45" i="14"/>
  <c r="E18" i="14"/>
  <c r="F18" i="14"/>
  <c r="E19" i="14"/>
  <c r="F19" i="14"/>
  <c r="E20" i="14"/>
  <c r="F20" i="14"/>
  <c r="E21" i="14"/>
  <c r="F21" i="14"/>
  <c r="E22" i="14"/>
  <c r="F22" i="14"/>
  <c r="E23" i="14"/>
  <c r="F23" i="14"/>
  <c r="E24" i="14"/>
  <c r="F24" i="14"/>
  <c r="E25" i="14"/>
  <c r="F25" i="14"/>
  <c r="E26" i="14"/>
  <c r="F26" i="14"/>
  <c r="E27" i="14"/>
  <c r="F27" i="14"/>
  <c r="E28" i="14"/>
  <c r="F28" i="14"/>
  <c r="E29" i="14"/>
  <c r="F29" i="14"/>
  <c r="E30" i="14"/>
  <c r="F30" i="14"/>
  <c r="E31" i="14"/>
  <c r="F31" i="14"/>
  <c r="E32" i="14"/>
  <c r="F32" i="14"/>
  <c r="E33" i="14"/>
  <c r="F33" i="14"/>
  <c r="E34" i="14"/>
  <c r="F34" i="14"/>
  <c r="E35" i="14"/>
  <c r="F35" i="14"/>
  <c r="E36" i="14"/>
  <c r="F36" i="14"/>
  <c r="E37" i="14"/>
  <c r="F37" i="14"/>
  <c r="E38" i="14"/>
  <c r="F38" i="14"/>
  <c r="E39" i="14"/>
  <c r="F39" i="14"/>
  <c r="E40" i="14"/>
  <c r="F40" i="14"/>
  <c r="E41" i="14"/>
  <c r="F41" i="14"/>
  <c r="E42" i="14"/>
  <c r="F42" i="14"/>
  <c r="E43" i="14"/>
  <c r="F43" i="14"/>
  <c r="F17" i="14"/>
  <c r="E17" i="14"/>
  <c r="E16" i="14"/>
  <c r="F16" i="14"/>
  <c r="F15" i="14"/>
  <c r="E15" i="14"/>
  <c r="O49" i="13"/>
  <c r="P49" i="13"/>
  <c r="O50" i="13"/>
  <c r="P50" i="13"/>
  <c r="O51" i="13"/>
  <c r="P51" i="13"/>
  <c r="O52" i="13"/>
  <c r="P52" i="13"/>
  <c r="O53" i="13"/>
  <c r="P53" i="13"/>
  <c r="O54" i="13"/>
  <c r="P54" i="13"/>
  <c r="O55" i="13"/>
  <c r="P55" i="13"/>
  <c r="O56" i="13"/>
  <c r="P56" i="13"/>
  <c r="O57" i="13"/>
  <c r="P57" i="13"/>
  <c r="O58" i="13"/>
  <c r="P58" i="13"/>
  <c r="O59" i="13"/>
  <c r="P59" i="13"/>
  <c r="O60" i="13"/>
  <c r="P60" i="13"/>
  <c r="O61" i="13"/>
  <c r="P61" i="13"/>
  <c r="P48" i="13"/>
  <c r="O48" i="13"/>
  <c r="O47" i="13"/>
  <c r="P47" i="13"/>
  <c r="P46" i="13"/>
  <c r="O46" i="13"/>
  <c r="O27" i="13"/>
  <c r="P27" i="13"/>
  <c r="O28" i="13"/>
  <c r="P28" i="13"/>
  <c r="O29" i="13"/>
  <c r="P29" i="13"/>
  <c r="O30" i="13"/>
  <c r="P30" i="13"/>
  <c r="O31" i="13"/>
  <c r="P31" i="13"/>
  <c r="O32" i="13"/>
  <c r="P32" i="13"/>
  <c r="O33" i="13"/>
  <c r="P33" i="13"/>
  <c r="O34" i="13"/>
  <c r="P34" i="13"/>
  <c r="O35" i="13"/>
  <c r="P35" i="13"/>
  <c r="O36" i="13"/>
  <c r="P36" i="13"/>
  <c r="O37" i="13"/>
  <c r="P37" i="13"/>
  <c r="O38" i="13"/>
  <c r="P38" i="13"/>
  <c r="O39" i="13"/>
  <c r="P39" i="13"/>
  <c r="O40" i="13"/>
  <c r="P40" i="13"/>
  <c r="O41" i="13"/>
  <c r="P41" i="13"/>
  <c r="O42" i="13"/>
  <c r="P42" i="13"/>
  <c r="O43" i="13"/>
  <c r="P43" i="13"/>
  <c r="O44" i="13"/>
  <c r="P44" i="13"/>
  <c r="P26" i="13"/>
  <c r="O26" i="13"/>
  <c r="O25" i="13"/>
  <c r="P25" i="13"/>
  <c r="P24" i="13"/>
  <c r="Q10" i="13" s="1"/>
  <c r="H8" i="17" s="1"/>
  <c r="O24" i="13"/>
  <c r="O19" i="13"/>
  <c r="P19" i="13"/>
  <c r="O20" i="13"/>
  <c r="P20" i="13"/>
  <c r="O21" i="13"/>
  <c r="P21" i="13"/>
  <c r="O22" i="13"/>
  <c r="P22" i="13"/>
  <c r="P18" i="13"/>
  <c r="O18" i="13"/>
  <c r="O17" i="13"/>
  <c r="P17" i="13"/>
  <c r="P16" i="13"/>
  <c r="O16" i="13"/>
  <c r="J49" i="13"/>
  <c r="K49" i="13"/>
  <c r="J50" i="13"/>
  <c r="K50" i="13"/>
  <c r="J51" i="13"/>
  <c r="K51" i="13"/>
  <c r="J52" i="13"/>
  <c r="K52" i="13"/>
  <c r="J53" i="13"/>
  <c r="K53" i="13"/>
  <c r="J54" i="13"/>
  <c r="K54" i="13"/>
  <c r="J55" i="13"/>
  <c r="K55" i="13"/>
  <c r="J56" i="13"/>
  <c r="K56" i="13"/>
  <c r="J57" i="13"/>
  <c r="K57" i="13"/>
  <c r="J58" i="13"/>
  <c r="K58" i="13"/>
  <c r="J59" i="13"/>
  <c r="K59" i="13"/>
  <c r="J60" i="13"/>
  <c r="K60" i="13"/>
  <c r="J61" i="13"/>
  <c r="K61" i="13"/>
  <c r="K48" i="13"/>
  <c r="J48" i="13"/>
  <c r="J47" i="13"/>
  <c r="K47" i="13"/>
  <c r="K46" i="13"/>
  <c r="J46" i="13"/>
  <c r="J27" i="13"/>
  <c r="K27" i="13"/>
  <c r="J28" i="13"/>
  <c r="K28" i="13"/>
  <c r="J29" i="13"/>
  <c r="K29" i="13"/>
  <c r="J30" i="13"/>
  <c r="K30" i="13"/>
  <c r="J31" i="13"/>
  <c r="K31" i="13"/>
  <c r="J32" i="13"/>
  <c r="K32" i="13"/>
  <c r="J33" i="13"/>
  <c r="K33" i="13"/>
  <c r="J34" i="13"/>
  <c r="K34" i="13"/>
  <c r="J35" i="13"/>
  <c r="K35" i="13"/>
  <c r="J36" i="13"/>
  <c r="K36" i="13"/>
  <c r="J37" i="13"/>
  <c r="K37" i="13"/>
  <c r="J38" i="13"/>
  <c r="K38" i="13"/>
  <c r="J39" i="13"/>
  <c r="K39" i="13"/>
  <c r="J40" i="13"/>
  <c r="K40" i="13"/>
  <c r="J41" i="13"/>
  <c r="K41" i="13"/>
  <c r="J42" i="13"/>
  <c r="K42" i="13"/>
  <c r="J43" i="13"/>
  <c r="K43" i="13"/>
  <c r="J44" i="13"/>
  <c r="K44" i="13"/>
  <c r="J26" i="13"/>
  <c r="K26" i="13"/>
  <c r="J25" i="13"/>
  <c r="K25" i="13"/>
  <c r="K24" i="13"/>
  <c r="J24" i="13"/>
  <c r="J19" i="13"/>
  <c r="K19" i="13"/>
  <c r="J20" i="13"/>
  <c r="K20" i="13"/>
  <c r="J21" i="13"/>
  <c r="K21" i="13"/>
  <c r="J22" i="13"/>
  <c r="K22" i="13"/>
  <c r="J18" i="13"/>
  <c r="K18" i="13"/>
  <c r="J17" i="13"/>
  <c r="K17" i="13"/>
  <c r="K16" i="13"/>
  <c r="J16" i="13"/>
  <c r="E49" i="13"/>
  <c r="F49" i="13"/>
  <c r="E50" i="13"/>
  <c r="F50" i="13"/>
  <c r="E51" i="13"/>
  <c r="F51" i="13"/>
  <c r="E52" i="13"/>
  <c r="F52" i="13"/>
  <c r="E53" i="13"/>
  <c r="F53" i="13"/>
  <c r="E54" i="13"/>
  <c r="F54" i="13"/>
  <c r="E55" i="13"/>
  <c r="F55" i="13"/>
  <c r="E56" i="13"/>
  <c r="F56" i="13"/>
  <c r="E57" i="13"/>
  <c r="F57" i="13"/>
  <c r="E58" i="13"/>
  <c r="F58" i="13"/>
  <c r="E59" i="13"/>
  <c r="F59" i="13"/>
  <c r="E60" i="13"/>
  <c r="F60" i="13"/>
  <c r="E61" i="13"/>
  <c r="F61" i="13"/>
  <c r="F48" i="13"/>
  <c r="E48" i="13"/>
  <c r="E47" i="13"/>
  <c r="F47" i="13"/>
  <c r="F46" i="13"/>
  <c r="E46" i="13"/>
  <c r="E27" i="13"/>
  <c r="F27" i="13"/>
  <c r="E28" i="13"/>
  <c r="F28" i="13"/>
  <c r="E29" i="13"/>
  <c r="F29" i="13"/>
  <c r="E30" i="13"/>
  <c r="F30" i="13"/>
  <c r="E31" i="13"/>
  <c r="F31" i="13"/>
  <c r="E32" i="13"/>
  <c r="F32" i="13"/>
  <c r="E33" i="13"/>
  <c r="F33" i="13"/>
  <c r="E34" i="13"/>
  <c r="F34" i="13"/>
  <c r="E35" i="13"/>
  <c r="F35" i="13"/>
  <c r="E36" i="13"/>
  <c r="F36" i="13"/>
  <c r="E37" i="13"/>
  <c r="F37" i="13"/>
  <c r="E38" i="13"/>
  <c r="F38" i="13"/>
  <c r="E39" i="13"/>
  <c r="F39" i="13"/>
  <c r="E40" i="13"/>
  <c r="F40" i="13"/>
  <c r="E41" i="13"/>
  <c r="F41" i="13"/>
  <c r="E42" i="13"/>
  <c r="F42" i="13"/>
  <c r="E43" i="13"/>
  <c r="F43" i="13"/>
  <c r="E44" i="13"/>
  <c r="F44" i="13"/>
  <c r="F26" i="13"/>
  <c r="E26" i="13"/>
  <c r="E25" i="13"/>
  <c r="F25" i="13"/>
  <c r="F24" i="13"/>
  <c r="E24" i="13"/>
  <c r="E19" i="13"/>
  <c r="F19" i="13"/>
  <c r="E20" i="13"/>
  <c r="F20" i="13"/>
  <c r="E21" i="13"/>
  <c r="F21" i="13"/>
  <c r="E22" i="13"/>
  <c r="F22" i="13"/>
  <c r="F18" i="13"/>
  <c r="E18" i="13"/>
  <c r="E17" i="13"/>
  <c r="F17" i="13"/>
  <c r="E16" i="13"/>
  <c r="F16" i="13"/>
  <c r="Q10" i="14"/>
  <c r="I8" i="17" s="1"/>
  <c r="R16" i="25"/>
  <c r="Q16" i="25"/>
  <c r="R17" i="25"/>
  <c r="Q17" i="25"/>
  <c r="R31" i="25"/>
  <c r="Q31" i="25"/>
  <c r="R32" i="25"/>
  <c r="Q32" i="25"/>
  <c r="R42" i="25"/>
  <c r="Q42" i="25"/>
  <c r="R43" i="25"/>
  <c r="Q43" i="25"/>
  <c r="R56" i="25"/>
  <c r="Q56" i="25"/>
  <c r="R57" i="25"/>
  <c r="Q57" i="25"/>
  <c r="L16" i="25"/>
  <c r="K16" i="25"/>
  <c r="L17" i="25"/>
  <c r="K17" i="25"/>
  <c r="L31" i="25"/>
  <c r="K31" i="25"/>
  <c r="L32" i="25"/>
  <c r="K32" i="25"/>
  <c r="L42" i="25"/>
  <c r="K42" i="25"/>
  <c r="L43" i="25"/>
  <c r="K43" i="25"/>
  <c r="L56" i="25"/>
  <c r="K56" i="25"/>
  <c r="L57" i="25"/>
  <c r="K57" i="25"/>
  <c r="D6" i="14"/>
  <c r="B50" i="28"/>
  <c r="B51" i="28" s="1"/>
  <c r="B52" i="28" s="1"/>
  <c r="B53" i="28" s="1"/>
  <c r="B54" i="28" s="1"/>
  <c r="B55" i="28" s="1"/>
  <c r="B56" i="28" s="1"/>
  <c r="B57" i="28" s="1"/>
  <c r="B58" i="28" s="1"/>
  <c r="B59" i="28" s="1"/>
  <c r="B60" i="28" s="1"/>
  <c r="B61" i="28" s="1"/>
  <c r="B62" i="28" s="1"/>
  <c r="Q50" i="28"/>
  <c r="P50" i="28"/>
  <c r="L50" i="28"/>
  <c r="K50" i="28"/>
  <c r="F50" i="28"/>
  <c r="E50" i="28"/>
  <c r="Q49" i="28"/>
  <c r="P49" i="28"/>
  <c r="L49" i="28"/>
  <c r="K49" i="28"/>
  <c r="F49" i="28"/>
  <c r="E49" i="28"/>
  <c r="B33" i="28"/>
  <c r="B34" i="28" s="1"/>
  <c r="B35" i="28" s="1"/>
  <c r="B36" i="28" s="1"/>
  <c r="B37" i="28" s="1"/>
  <c r="B38" i="28" s="1"/>
  <c r="B39" i="28" s="1"/>
  <c r="B40" i="28" s="1"/>
  <c r="B41" i="28" s="1"/>
  <c r="B42" i="28" s="1"/>
  <c r="B43" i="28" s="1"/>
  <c r="B44" i="28" s="1"/>
  <c r="B45" i="28" s="1"/>
  <c r="B46" i="28" s="1"/>
  <c r="Q32" i="28"/>
  <c r="P32" i="28"/>
  <c r="L32" i="28"/>
  <c r="K32" i="28"/>
  <c r="F32" i="28"/>
  <c r="E32" i="28"/>
  <c r="B17" i="28"/>
  <c r="B18" i="28" s="1"/>
  <c r="B19" i="28" s="1"/>
  <c r="B20" i="28" s="1"/>
  <c r="B21" i="28" s="1"/>
  <c r="B22" i="28" s="1"/>
  <c r="B23" i="28" s="1"/>
  <c r="B24" i="28" s="1"/>
  <c r="B25" i="28" s="1"/>
  <c r="B26" i="28" s="1"/>
  <c r="B27" i="28" s="1"/>
  <c r="B28" i="28" s="1"/>
  <c r="B29" i="28" s="1"/>
  <c r="B30" i="28" s="1"/>
  <c r="Q16" i="28"/>
  <c r="R10" i="28"/>
  <c r="P16" i="28"/>
  <c r="L16" i="28"/>
  <c r="K16" i="28"/>
  <c r="F16" i="28"/>
  <c r="E16" i="28"/>
  <c r="D8" i="28"/>
  <c r="D7" i="28"/>
  <c r="D5" i="28"/>
  <c r="D4" i="28"/>
  <c r="M6" i="17"/>
  <c r="M8" i="17"/>
  <c r="B57" i="25"/>
  <c r="B58" i="25"/>
  <c r="B59" i="25" s="1"/>
  <c r="B60" i="25" s="1"/>
  <c r="B61" i="25" s="1"/>
  <c r="B62" i="25" s="1"/>
  <c r="B63" i="25" s="1"/>
  <c r="B64" i="25" s="1"/>
  <c r="B65" i="25" s="1"/>
  <c r="B66" i="25" s="1"/>
  <c r="B67" i="25" s="1"/>
  <c r="B43" i="25"/>
  <c r="B44" i="25" s="1"/>
  <c r="B45" i="25" s="1"/>
  <c r="B46" i="25" s="1"/>
  <c r="B47" i="25" s="1"/>
  <c r="B48" i="25" s="1"/>
  <c r="B49" i="25" s="1"/>
  <c r="B50" i="25" s="1"/>
  <c r="B51" i="25" s="1"/>
  <c r="B52" i="25" s="1"/>
  <c r="B53" i="25" s="1"/>
  <c r="B32" i="25"/>
  <c r="B33" i="25" s="1"/>
  <c r="B34" i="25" s="1"/>
  <c r="B35" i="25" s="1"/>
  <c r="B36" i="25" s="1"/>
  <c r="B37" i="25" s="1"/>
  <c r="B38" i="25" s="1"/>
  <c r="B39" i="25" s="1"/>
  <c r="B40" i="25" s="1"/>
  <c r="D8" i="25"/>
  <c r="D7" i="25"/>
  <c r="D5" i="25"/>
  <c r="D4" i="25"/>
  <c r="B34" i="20"/>
  <c r="B35" i="20" s="1"/>
  <c r="B36" i="20" s="1"/>
  <c r="B37" i="20" s="1"/>
  <c r="B38" i="20" s="1"/>
  <c r="B39" i="20" s="1"/>
  <c r="B40" i="20" s="1"/>
  <c r="B41" i="20" s="1"/>
  <c r="B42" i="20" s="1"/>
  <c r="B43" i="20" s="1"/>
  <c r="B44" i="20" s="1"/>
  <c r="B45" i="20" s="1"/>
  <c r="B46" i="20" s="1"/>
  <c r="B47" i="20" s="1"/>
  <c r="S10" i="21"/>
  <c r="J8" i="17" s="1"/>
  <c r="R10" i="20"/>
  <c r="G10" i="21"/>
  <c r="J4" i="17"/>
  <c r="B17" i="13"/>
  <c r="B18" i="13" s="1"/>
  <c r="B19" i="13" s="1"/>
  <c r="B20" i="13" s="1"/>
  <c r="B21" i="13" s="1"/>
  <c r="B22" i="13" s="1"/>
  <c r="B46" i="14"/>
  <c r="B47" i="14" s="1"/>
  <c r="B48" i="14" s="1"/>
  <c r="B49" i="14" s="1"/>
  <c r="B50" i="14" s="1"/>
  <c r="B51" i="14" s="1"/>
  <c r="B52" i="14" s="1"/>
  <c r="B53" i="14" s="1"/>
  <c r="B54" i="14" s="1"/>
  <c r="B55" i="14" s="1"/>
  <c r="B56" i="14" s="1"/>
  <c r="B57" i="14" s="1"/>
  <c r="B58" i="14" s="1"/>
  <c r="B59" i="14" s="1"/>
  <c r="B60" i="14" s="1"/>
  <c r="B61" i="14" s="1"/>
  <c r="B62" i="14" s="1"/>
  <c r="B63" i="14" s="1"/>
  <c r="B64" i="14" s="1"/>
  <c r="B65" i="14" s="1"/>
  <c r="B66" i="14" s="1"/>
  <c r="B67" i="14" s="1"/>
  <c r="B68" i="14" s="1"/>
  <c r="B69" i="14" s="1"/>
  <c r="B70" i="14" s="1"/>
  <c r="B71" i="14" s="1"/>
  <c r="B72" i="14" s="1"/>
  <c r="B73" i="14" s="1"/>
  <c r="B74" i="14" s="1"/>
  <c r="B75" i="14" s="1"/>
  <c r="B76" i="14" s="1"/>
  <c r="B77" i="14" s="1"/>
  <c r="B78" i="14" s="1"/>
  <c r="B16" i="14"/>
  <c r="B17" i="14" s="1"/>
  <c r="B18" i="14" s="1"/>
  <c r="B19" i="14" s="1"/>
  <c r="B20" i="14" s="1"/>
  <c r="B21" i="14" s="1"/>
  <c r="B22" i="14" s="1"/>
  <c r="B23" i="14" s="1"/>
  <c r="B24" i="14" s="1"/>
  <c r="B25" i="14" s="1"/>
  <c r="B26" i="14" s="1"/>
  <c r="B27" i="14" s="1"/>
  <c r="B28" i="14" s="1"/>
  <c r="B29" i="14" s="1"/>
  <c r="B30" i="14" s="1"/>
  <c r="B31" i="14" s="1"/>
  <c r="B32" i="14" s="1"/>
  <c r="B33" i="14" s="1"/>
  <c r="B34" i="14" s="1"/>
  <c r="B35" i="14" s="1"/>
  <c r="B36" i="14" s="1"/>
  <c r="B37" i="14" s="1"/>
  <c r="B38" i="14" s="1"/>
  <c r="B39" i="14" s="1"/>
  <c r="B40" i="14" s="1"/>
  <c r="B41" i="14" s="1"/>
  <c r="B42" i="14" s="1"/>
  <c r="B43" i="14" s="1"/>
  <c r="D8" i="20"/>
  <c r="D7" i="20"/>
  <c r="D5" i="20"/>
  <c r="D4" i="20"/>
  <c r="D8" i="21"/>
  <c r="D7" i="21"/>
  <c r="D6" i="21"/>
  <c r="D5" i="21"/>
  <c r="D4" i="21"/>
  <c r="D8" i="14"/>
  <c r="D7" i="14"/>
  <c r="D5" i="14"/>
  <c r="D4" i="14"/>
  <c r="B17" i="21"/>
  <c r="B17" i="20"/>
  <c r="B18" i="20" s="1"/>
  <c r="B19" i="20" s="1"/>
  <c r="B20" i="20" s="1"/>
  <c r="B21" i="20" s="1"/>
  <c r="B22" i="20" s="1"/>
  <c r="B23" i="20" s="1"/>
  <c r="B24" i="20" s="1"/>
  <c r="B25" i="20" s="1"/>
  <c r="B26" i="20" s="1"/>
  <c r="B27" i="20" s="1"/>
  <c r="B28" i="20" s="1"/>
  <c r="B29" i="20" s="1"/>
  <c r="B30" i="20" s="1"/>
  <c r="B25" i="13"/>
  <c r="B26" i="13" s="1"/>
  <c r="B27" i="13" s="1"/>
  <c r="B28" i="13" s="1"/>
  <c r="B29" i="13" s="1"/>
  <c r="B30" i="13" s="1"/>
  <c r="B31" i="13" s="1"/>
  <c r="B32" i="13" s="1"/>
  <c r="B33" i="13" s="1"/>
  <c r="B34" i="13" s="1"/>
  <c r="B35" i="13" s="1"/>
  <c r="B36" i="13" s="1"/>
  <c r="B37" i="13" s="1"/>
  <c r="B38" i="13" s="1"/>
  <c r="B39" i="13" s="1"/>
  <c r="B40" i="13" s="1"/>
  <c r="B41" i="13" s="1"/>
  <c r="B42" i="13" s="1"/>
  <c r="B43" i="13" s="1"/>
  <c r="B44" i="13" s="1"/>
  <c r="M4" i="17"/>
  <c r="S10" i="25" l="1"/>
  <c r="G10" i="13"/>
  <c r="H4" i="17" s="1"/>
  <c r="F4" i="17" s="1"/>
  <c r="G10" i="14"/>
  <c r="I4" i="17" s="1"/>
  <c r="G10" i="28"/>
  <c r="M10" i="25"/>
  <c r="M10" i="28"/>
  <c r="L10" i="13"/>
  <c r="H6" i="17" s="1"/>
  <c r="F6" i="17" s="1"/>
  <c r="F8" i="17"/>
</calcChain>
</file>

<file path=xl/sharedStrings.xml><?xml version="1.0" encoding="utf-8"?>
<sst xmlns="http://schemas.openxmlformats.org/spreadsheetml/2006/main" count="3864" uniqueCount="461">
  <si>
    <r>
      <t xml:space="preserve">¿El objeto i de información tiene la sección </t>
    </r>
    <r>
      <rPr>
        <b/>
        <sz val="9"/>
        <color indexed="18"/>
        <rFont val="Arial"/>
        <family val="2"/>
      </rPr>
      <t>Propietarios del Proceso</t>
    </r>
    <r>
      <rPr>
        <sz val="9"/>
        <color indexed="18"/>
        <rFont val="Arial"/>
        <family val="2"/>
      </rPr>
      <t xml:space="preserve"> con los siguientes datos: organización propietaria del proceso y nombre del propietario.</t>
    </r>
  </si>
  <si>
    <r>
      <t xml:space="preserve">¿El objeto i de información tiene la sección </t>
    </r>
    <r>
      <rPr>
        <b/>
        <sz val="9"/>
        <color indexed="18"/>
        <rFont val="Arial"/>
        <family val="2"/>
      </rPr>
      <t>Control de la Documentación</t>
    </r>
    <r>
      <rPr>
        <sz val="9"/>
        <color indexed="18"/>
        <rFont val="Arial"/>
        <family val="2"/>
      </rPr>
      <t xml:space="preserve"> con los siguientes datos: Elaborado por, Fecha de elaboración, Revisado por, Fecha de revisión, Aprobado por y Fecha de Aprobación.</t>
    </r>
  </si>
  <si>
    <t>Nombre del Proyecto:</t>
  </si>
  <si>
    <t>¿Se ha discutido el cronograma con los integrantes del  equipo de proyecto?</t>
  </si>
  <si>
    <t>¿En el Alcance del Proyecto está descrito claramente?</t>
  </si>
  <si>
    <t>¿En el Alcance del Proyecto se ha descrito lo que está dentro del alcance?</t>
  </si>
  <si>
    <t>¿En el Alcance del Proyecto se ha descrito lo que está fuera del alcance?</t>
  </si>
  <si>
    <t>¿Se han descrito los requerimiento del proyecto (requerimientos de personal, estaciones de trabajo, acceso a servidores, redes y comunicaciones, software, infraestructura y mobiliario)</t>
  </si>
  <si>
    <t>¿Se ha descrito en la sección estrategia de ejecución del proyecto; fases del proyecto?</t>
  </si>
  <si>
    <t>¿En la sección Actividades de Soporte en la Administración del Proyecto; se indica los criterios para la aceptación del proyecto?</t>
  </si>
  <si>
    <t>¿En la sección Anexos: Se indica el Detalle de Funcionalidad,  Cronograma Detallado de Trabajo; Estructura Detallada de Trabajo (WBS); y el Formato de Acta de Aceptación de Plan de Proyecto?</t>
  </si>
  <si>
    <t>¿En la sección Procesos de Gestión, sub sección Planificación, se tiene programada la actividad Revisión de metodología de trabajo?</t>
  </si>
  <si>
    <t>¿En la sección Procesos de Gestión, sub sección Planificación, se tiene programada la actividad Plan de Proyecto?</t>
  </si>
  <si>
    <t>¿En la sección Procesos de Gestión, sub sección Planificación, se tiene programada la actividad Kick Off Meeting Interno?</t>
  </si>
  <si>
    <t>¿En la sección Procesos de Gestión, sub sección Planificación, se tiene programada la actividad Kick Off Meeting con Cliente?</t>
  </si>
  <si>
    <t>¿En la sección Procesos de Gestión, sub sección Cierre, se tiene programada la actividad Acta de Aceptación y Cierre?</t>
  </si>
  <si>
    <t>¿En el Alcance del Proyecto se ha descrito claramente la descripción de procesos del negocio?</t>
  </si>
  <si>
    <t>¿En el Alcance del Proyecto se ha descrito lo que esta dentro del alcance?</t>
  </si>
  <si>
    <t>¿En el Alcance del Proyecto se ha descrito lo que esta fuera del alcance?</t>
  </si>
  <si>
    <t>¿En el Alcance del Proyecto se ha descrito los Supuestos y Restricciones?</t>
  </si>
  <si>
    <t>¿Se ha descrito en la sección estrategia de ejecución del proyecto; las etapas del proyecto?</t>
  </si>
  <si>
    <t>¿En el Alcance del Proyecto se ha descrito la estructura detallada del trabajo (WBS - Entregables de Gestión)?</t>
  </si>
  <si>
    <t>¿Se ha descrito en la sección estrategia de ejecución del proyecto; la matriz de entregables de ingeniería?</t>
  </si>
  <si>
    <t>¿El Plan contiene un capitulo denominado Alcance de la Propuesta?</t>
  </si>
  <si>
    <t>¿En el presente plan se han identificado a los involucrados por parte del incliente ?</t>
  </si>
  <si>
    <t>¿El Plan contiene la Información del Proyecto (Proyecto, Cliente, Tiempo y líder de la Propuesta)?</t>
  </si>
  <si>
    <t>Esta incluido en el cronograma la recvisión de la documentos de referencia (Fichas de datos y documentos adjuntos a la misma, Reuniones preliminares) ?</t>
  </si>
  <si>
    <t>¿En el proceso de Ingeniería; Esta incluido actividades para elaborar la lista maestra de requerimientos?</t>
  </si>
  <si>
    <t>¿Se han incluido actividades de QA?</t>
  </si>
  <si>
    <t>¿Se han incluido actividades de gestión de la configuración?</t>
  </si>
  <si>
    <t>¿Se han incluido actividades de Revisión de pares?</t>
  </si>
  <si>
    <t>Se ha definido la actividad reuniones con el Cliente?</t>
  </si>
  <si>
    <t>¿En la sección Factores claves de exito del Proyecto; se indican los  riesgos del proyecto, estrategia de respuesta y responsables del riesgo?</t>
  </si>
  <si>
    <t>¿En la sección Equipo de Trabajo; Se muestra el organigrama, roles y funciones del cliente y roles y funciones de GMD?</t>
  </si>
  <si>
    <t>¿El Alcance del Proyecto está claramente descrito?</t>
  </si>
  <si>
    <t>¿Se ha descrito en la sección entregables; la matriz de entregables del proyecto?</t>
  </si>
  <si>
    <t>¿En la sección Organización del Proyecto se ha descrito la estructura detallada del trabajo (WBS: Entregables de Gestión, Entregables de Ingenieria)?</t>
  </si>
  <si>
    <t>¿Se ha descrito en la sección organización del proyecto; fases y  procesos del proyecto?</t>
  </si>
  <si>
    <t>¿La metodología aplicar en el proyecto está claramente descrito?</t>
  </si>
  <si>
    <t>¿En el Alcance del Proyecto se ha descrito claramente identificado los procesos del negocio involucrados (MRPL)?</t>
  </si>
  <si>
    <t>¿En la sección Cronograma; se muestra las actividades del proyecto?</t>
  </si>
  <si>
    <t>¿Los beneficios del proyecto están descritos claramente?</t>
  </si>
  <si>
    <t>Objetivo</t>
  </si>
  <si>
    <t>Las celdas con este color de fondo, son celdas en las que se debe ingresar información</t>
  </si>
  <si>
    <t>Las celdas con este color de fondo o con fondo color blanco, son celdas de contenido fijo</t>
  </si>
  <si>
    <t>Títulos de los campos.</t>
  </si>
  <si>
    <t>Hojas</t>
  </si>
  <si>
    <t>Instructivo</t>
  </si>
  <si>
    <t>Esta hoja</t>
  </si>
  <si>
    <t>Cabecera</t>
  </si>
  <si>
    <t>Detalle</t>
  </si>
  <si>
    <r>
      <t xml:space="preserve">Documento: Plantilla de Configuración
</t>
    </r>
    <r>
      <rPr>
        <sz val="9"/>
        <color indexed="12"/>
        <rFont val="Arial"/>
        <family val="2"/>
      </rPr>
      <t>To_be_[PROY]_[NOMBRE DEL PROCESO]
SOLUCIONES DE NEGOCIO\05. G. SOFTWARE FACTORY\TDP OPTIMIZACION\Activos de Proyectos\Documentos de Trabajo\Linea\0X_TPROY_PROY_NombreProyecto\03 Documentos Técnicos\01 Documentación de procesos\Entregables</t>
    </r>
  </si>
  <si>
    <r>
      <t xml:space="preserve">Documento: Casuísticas de Pruebas
</t>
    </r>
    <r>
      <rPr>
        <sz val="9"/>
        <color indexed="12"/>
        <rFont val="Arial"/>
        <family val="2"/>
      </rPr>
      <t>To_be_[PROY]_[NOMBRE DEL PROCESO]
SOLUCIONES DE NEGOCIO\05. G. SOFTWARE FACTORY\TDP OPTIMIZACION\Activos de Proyectos\Documentos de Trabajo\Linea\0X_TPROY_PROY_NombreProyecto\03 Documentos Técnicos\01 Documentación de procesos\Entregables</t>
    </r>
  </si>
  <si>
    <r>
      <t xml:space="preserve">Documento: Diseño Técnico
</t>
    </r>
    <r>
      <rPr>
        <sz val="10"/>
        <color indexed="12"/>
        <rFont val="Arial"/>
        <family val="2"/>
      </rPr>
      <t>Presentacion_resultados_form_[PROY]
SOLUCIONES DE NEGOCIO\05. G. SOFTWARE FACTORY\TDP OPTIMIZACION\Activos de Proyectos\Documentos de Trabajo\Linea\0X_TPROY_PROY_NombreProyecto\03 Documentos Técnicos\04 Ejecución\Entregables</t>
    </r>
  </si>
  <si>
    <r>
      <t xml:space="preserve">Documento: Software Producido
</t>
    </r>
    <r>
      <rPr>
        <sz val="10"/>
        <color indexed="12"/>
        <rFont val="Arial"/>
        <family val="2"/>
      </rPr>
      <t>Informe_final_GDC_[PROY]
SOLUCIONES DE NEGOCIO\05. G. SOFTWARE FACTORY\TDP OPTIMIZACION\Activos de Proyectos\Documentos de Trabajo\Linea\0X_TPROY_PROY_NombreProyecto\03 Documentos Técnicos\04 Ejecución\Entregables</t>
    </r>
  </si>
  <si>
    <r>
      <t xml:space="preserve">Documento: Software Producido
</t>
    </r>
    <r>
      <rPr>
        <sz val="9"/>
        <color indexed="12"/>
        <rFont val="Arial"/>
        <family val="2"/>
      </rPr>
      <t>Presentacion_diagnostico_Homogeneización_[PROY]_[AAMMDD]
SOLUCIONES DE NEGOCIO\05. G. SOFTWARE FACTORY\TDP OPTIMIZACION\Activos de Proyectos\Documentos de Trabajo\Linea\0X_TPROY_PROY_NombreProyecto\03 Documentos Técnicos\02 Diagnóstico y Propuesta\Entregables</t>
    </r>
  </si>
  <si>
    <t>CHECK LIST DE ASEGURAMIENTO DE CALIDAD - ATENCIÓN DE INCIDENCIAS - DD</t>
  </si>
  <si>
    <t>Fecha de Revisión:</t>
  </si>
  <si>
    <t>dd/mm/aaaa</t>
  </si>
  <si>
    <t>1era Revisión</t>
  </si>
  <si>
    <t>2da. Revisión</t>
  </si>
  <si>
    <t>3ra. Revisión</t>
  </si>
  <si>
    <t>[Nombre]</t>
  </si>
  <si>
    <t>HISTORIAL DE LAS REVISIONES</t>
  </si>
  <si>
    <t>Item</t>
  </si>
  <si>
    <t>Versión</t>
  </si>
  <si>
    <t>Autor</t>
  </si>
  <si>
    <t>Estado</t>
  </si>
  <si>
    <t>Responsable de Revisión y/o Aprobación</t>
  </si>
  <si>
    <t>En Revisión</t>
  </si>
  <si>
    <t>Documentar una revisión de aseguramiento de calidad a un proyecto interno</t>
  </si>
  <si>
    <t>Sssss</t>
  </si>
  <si>
    <t>Nombre</t>
  </si>
  <si>
    <t>Revisores</t>
  </si>
  <si>
    <t>Nombre(s) de la(s) persona(s) que ha(n) realizado la verificación del documento</t>
  </si>
  <si>
    <t>Tipo de revisión</t>
  </si>
  <si>
    <t>Nombre del Proyecto</t>
  </si>
  <si>
    <t>1era, 2da y 3ra Revisión</t>
  </si>
  <si>
    <t>Referencia la cantidad de veces que el Artefacto ha sido revisado</t>
  </si>
  <si>
    <t>Fecha de Revisión</t>
  </si>
  <si>
    <t>Indica la fecha en la que se ha realizado la revisión del documento, según el número de revisión realizada</t>
  </si>
  <si>
    <t>Breve descripción de la primera revisión realizada</t>
  </si>
  <si>
    <t>Breve descripción de la segunda revisión realizada</t>
  </si>
  <si>
    <t>Breve descripción de la tercera revisión realizada</t>
  </si>
  <si>
    <t>Referencia si se esta realizado la 1ra Rev (con Si, No o No Aplica)</t>
  </si>
  <si>
    <t>Referencia si se esta realizado la 2da Rev (con Si, No o No Aplica)</t>
  </si>
  <si>
    <t>Referencia si se esta realizado la 3ra Rev (con Si, No o No Aplica)</t>
  </si>
  <si>
    <t>Referencia la fecha en la que ha sido realizada la observación</t>
  </si>
  <si>
    <t>¿El item cumple con el estandar de nomenclatura y esta almacenado el el directorio correspondiente?</t>
  </si>
  <si>
    <t>Nro</t>
  </si>
  <si>
    <t>Descripcion</t>
  </si>
  <si>
    <t>Indicadores de Gestion de Configuracion</t>
  </si>
  <si>
    <t>Codigo de Auditoria de GC</t>
  </si>
  <si>
    <t xml:space="preserve">El historial de revisiones de documento esta correctamente llenado?  </t>
  </si>
  <si>
    <t>[Nombres]</t>
  </si>
  <si>
    <t>Revisores:</t>
  </si>
  <si>
    <r>
      <t>API_</t>
    </r>
    <r>
      <rPr>
        <b/>
        <sz val="10"/>
        <color indexed="12"/>
        <rFont val="Arial"/>
        <family val="2"/>
      </rPr>
      <t>[SISTEMA]-01</t>
    </r>
  </si>
  <si>
    <r>
      <t>API_</t>
    </r>
    <r>
      <rPr>
        <b/>
        <sz val="10"/>
        <color indexed="12"/>
        <rFont val="Arial"/>
        <family val="2"/>
      </rPr>
      <t>[SISTEMA]-02</t>
    </r>
  </si>
  <si>
    <r>
      <t>API_</t>
    </r>
    <r>
      <rPr>
        <b/>
        <sz val="10"/>
        <color indexed="12"/>
        <rFont val="Arial"/>
        <family val="2"/>
      </rPr>
      <t>[SISTEMA]-03</t>
    </r>
  </si>
  <si>
    <t xml:space="preserve">FASE: CIERRE </t>
  </si>
  <si>
    <t>¿Se ha considerado los tiempos necesarios para las actividades de Configuración y QA?</t>
  </si>
  <si>
    <t>¿En el presente plan se ha presentado el Cronograma del Plan de la Propuesta?</t>
  </si>
  <si>
    <t>¿El item cumple con el estandar de nomenclatura y está almacenado en el directorio correspondiente?</t>
  </si>
  <si>
    <t xml:space="preserve">El historial de revisiones de documento está correctamente llenado?  </t>
  </si>
  <si>
    <r>
      <t xml:space="preserve">¿Se ha detallado en la sección </t>
    </r>
    <r>
      <rPr>
        <b/>
        <sz val="9"/>
        <color indexed="18"/>
        <rFont val="Arial"/>
        <family val="2"/>
      </rPr>
      <t xml:space="preserve">Indicadores </t>
    </r>
    <r>
      <rPr>
        <sz val="9"/>
        <color indexed="18"/>
        <rFont val="Arial"/>
        <family val="2"/>
      </rPr>
      <t>la definición del alcance, selección del modelo e identificación de brechas ?</t>
    </r>
  </si>
  <si>
    <t>¿Se ha colocado el mapa general del Modelo de Referencia Homogeneizado?</t>
  </si>
  <si>
    <r>
      <t xml:space="preserve">¿En la sección </t>
    </r>
    <r>
      <rPr>
        <b/>
        <sz val="9"/>
        <color indexed="18"/>
        <rFont val="Arial"/>
        <family val="2"/>
      </rPr>
      <t>Modelo de Referencia Homogeneizado</t>
    </r>
    <r>
      <rPr>
        <sz val="9"/>
        <color indexed="18"/>
        <rFont val="Arial"/>
        <family val="2"/>
      </rPr>
      <t xml:space="preserve"> se ha detallado por cada Unidad Organizacional los objetivos e indicadores por proceso?</t>
    </r>
  </si>
  <si>
    <r>
      <t xml:space="preserve">¿En la sección </t>
    </r>
    <r>
      <rPr>
        <b/>
        <sz val="9"/>
        <color indexed="18"/>
        <rFont val="Arial"/>
        <family val="2"/>
      </rPr>
      <t>Modelo de Referencia Homogeneizado</t>
    </r>
    <r>
      <rPr>
        <sz val="9"/>
        <color indexed="18"/>
        <rFont val="Arial"/>
        <family val="2"/>
      </rPr>
      <t xml:space="preserve"> se ha graficado la selección del modelo de referencia?</t>
    </r>
  </si>
  <si>
    <r>
      <t xml:space="preserve">¿En la sección </t>
    </r>
    <r>
      <rPr>
        <b/>
        <sz val="9"/>
        <color indexed="18"/>
        <rFont val="Arial"/>
        <family val="2"/>
      </rPr>
      <t>Modelo de Referencia Homogeneizado</t>
    </r>
    <r>
      <rPr>
        <sz val="9"/>
        <color indexed="18"/>
        <rFont val="Arial"/>
        <family val="2"/>
      </rPr>
      <t xml:space="preserve"> se ha propuesto un esquema organizacional?</t>
    </r>
  </si>
  <si>
    <r>
      <t xml:space="preserve">¿En la sección </t>
    </r>
    <r>
      <rPr>
        <b/>
        <sz val="9"/>
        <color indexed="18"/>
        <rFont val="Arial"/>
        <family val="2"/>
      </rPr>
      <t>Modelo de Referencia Homogeneizado</t>
    </r>
    <r>
      <rPr>
        <sz val="9"/>
        <color indexed="18"/>
        <rFont val="Arial"/>
        <family val="2"/>
      </rPr>
      <t xml:space="preserve"> se ha descrito numericamente las OMs ha implementar por unidad organizacional, de acuerdo a su priorización y según su origen?</t>
    </r>
  </si>
  <si>
    <r>
      <t xml:space="preserve">¿En la sección </t>
    </r>
    <r>
      <rPr>
        <b/>
        <sz val="9"/>
        <color indexed="18"/>
        <rFont val="Arial"/>
        <family val="2"/>
      </rPr>
      <t>Anexos</t>
    </r>
    <r>
      <rPr>
        <sz val="9"/>
        <color indexed="18"/>
        <rFont val="Arial"/>
        <family val="2"/>
      </rPr>
      <t xml:space="preserve"> se ha detallado las Oportunidadse de Mejora a impementarse posteriormente, mostrando el proceso, indicador y retorno económico?</t>
    </r>
  </si>
  <si>
    <r>
      <t xml:space="preserve">¿En la sección </t>
    </r>
    <r>
      <rPr>
        <b/>
        <sz val="9"/>
        <color indexed="18"/>
        <rFont val="Arial"/>
        <family val="2"/>
      </rPr>
      <t>Anexos</t>
    </r>
    <r>
      <rPr>
        <sz val="9"/>
        <color indexed="18"/>
        <rFont val="Arial"/>
        <family val="2"/>
      </rPr>
      <t xml:space="preserve"> se ha detallado las Oportunidadse de mejora priorizadas mostrando el proceso, indicador y retorno económico?</t>
    </r>
  </si>
  <si>
    <r>
      <t xml:space="preserve">¿En la sección </t>
    </r>
    <r>
      <rPr>
        <b/>
        <sz val="9"/>
        <color indexed="18"/>
        <rFont val="Arial"/>
        <family val="2"/>
      </rPr>
      <t>Anexos</t>
    </r>
    <r>
      <rPr>
        <sz val="9"/>
        <color indexed="18"/>
        <rFont val="Arial"/>
        <family val="2"/>
      </rPr>
      <t xml:space="preserve"> se ha detallado los objetivos e indicadores por cada proceso?</t>
    </r>
  </si>
  <si>
    <t>Check list de aseguramiento de calidad</t>
  </si>
  <si>
    <t>Se ha definido actividades para el levantamiento de información?</t>
  </si>
  <si>
    <t>Se ha definido actividades para elaborar la lista maestra de requerimientos?</t>
  </si>
  <si>
    <t>¿En el proceso de Ingeniería; Esta incluido la revisión de la documentación de procesos ? (opcional)</t>
  </si>
  <si>
    <t>¿Se ha definido actividades para la elaboración del Plan de PROPUESTA?</t>
  </si>
  <si>
    <t>¿La introducción contiene el Propósito del Plan / Términos y Definiciones / Referencias?</t>
  </si>
  <si>
    <t>¿Los objetivos contienen a el objetivo general y los objetivos específicos?</t>
  </si>
  <si>
    <t>¿En la sección Organigrama del Proyecto; Se muestra el organigrama, roles y funciones del cliente y roles y funciones de GMD?</t>
  </si>
  <si>
    <t>¿En la sección Responsabilidades; Se muestra las responsabilidades del cliente y las responsabildiades de GMD?</t>
  </si>
  <si>
    <t>¿En la sección Cronograma de Actividades; Se muestra las actividades del proyecto?</t>
  </si>
  <si>
    <t>¿En la sección Actividades de Soporte en la Administración del Proyecto; se indica la Gestión de Riesgos?</t>
  </si>
  <si>
    <t>¿En la sección Actividades de Soporte en la Administración del Proyecto; se indica la Gestión de la Comunicación?</t>
  </si>
  <si>
    <t>¿En la sección Actividades de Soporte en la Administración del Proyecto; se indica la Gestión Integrada de Proyectos?</t>
  </si>
  <si>
    <t>¿En la sección Actividades de Soporte en la Administración del Proyecto; se indica la Gestión de Datos?</t>
  </si>
  <si>
    <t>Fecha</t>
  </si>
  <si>
    <t>¿En la sección Actividades de Soporte en la Administración del Proyecto; se indica la Gestión de la Configuración?</t>
  </si>
  <si>
    <t>¿En la sección Actividades de Soporte en la Administración del Proyecto; se indica la Gestión de cambios en los requerimientos?</t>
  </si>
  <si>
    <t>¿En la sección Actividades de Soporte en la Administración del Proyecto; se indica la Gestión de la Calidad del Producto?</t>
  </si>
  <si>
    <t>¿En la sección Actividades de Soporte en la Administración del Proyecto; se indica la Gestión del Seguimiento del Proyecto?</t>
  </si>
  <si>
    <t>¿En la sección Actividades de Soporte en la Administración del Proyecto; se indica la Gestión del Cronograma?</t>
  </si>
  <si>
    <t>¿En la sección Actividades de Soporte en la Administración del Proyecto; se indica la Gestión de la Capacitación del Personal del Proyecto?</t>
  </si>
  <si>
    <t>¿Los tiempos estipulados en el cronograma son los que figuran en el Plan de Propuesta?</t>
  </si>
  <si>
    <t>Descripción</t>
  </si>
  <si>
    <t>Color</t>
  </si>
  <si>
    <t>¿Se realizó la auditoria de gestión de la configuración al Cronograma de Elaboración de Propuesta de Proyecto?</t>
  </si>
  <si>
    <t>Obs.</t>
  </si>
  <si>
    <t>1ra. Rev.</t>
  </si>
  <si>
    <t>2da Rev.</t>
  </si>
  <si>
    <t>3era Rev.</t>
  </si>
  <si>
    <r>
      <t xml:space="preserve">¿La sección </t>
    </r>
    <r>
      <rPr>
        <b/>
        <sz val="9"/>
        <color indexed="18"/>
        <rFont val="Arial"/>
        <family val="2"/>
      </rPr>
      <t>Objetivo</t>
    </r>
    <r>
      <rPr>
        <sz val="9"/>
        <color indexed="18"/>
        <rFont val="Arial"/>
        <family val="2"/>
      </rPr>
      <t xml:space="preserve"> describe el objetivo de la formación y comunicación?</t>
    </r>
  </si>
  <si>
    <t xml:space="preserve">¿El historial de revisiones del documento esta correctamente llenado?  </t>
  </si>
  <si>
    <t xml:space="preserve">¿El historial de revisiones del documento está correctamente llenado?  </t>
  </si>
  <si>
    <r>
      <t xml:space="preserve">¿En la Sección: </t>
    </r>
    <r>
      <rPr>
        <b/>
        <sz val="9"/>
        <color indexed="18"/>
        <rFont val="Arial"/>
        <family val="2"/>
      </rPr>
      <t xml:space="preserve">Estrategia de Comunicación </t>
    </r>
    <r>
      <rPr>
        <sz val="9"/>
        <color indexed="18"/>
        <rFont val="Arial"/>
        <family val="2"/>
      </rPr>
      <t>se han descrito los medios y los elementos de soporte?</t>
    </r>
  </si>
  <si>
    <t>¿El cronograma esta completo? (Dependencias, Nombre de roles)</t>
  </si>
  <si>
    <t>¿El cronograma tiene los recursos balanceados?</t>
  </si>
  <si>
    <t>¿El Plan contiene un capitulo denominado; Equipo de Trabajo para la Elaboración de Propuesta ?</t>
  </si>
  <si>
    <r>
      <t>Cronograma del Plan de Elaboración de Propuestas</t>
    </r>
    <r>
      <rPr>
        <sz val="10"/>
        <color indexed="8"/>
        <rFont val="Arial"/>
        <family val="2"/>
      </rPr>
      <t xml:space="preserve">
</t>
    </r>
    <r>
      <rPr>
        <sz val="10"/>
        <color indexed="12"/>
        <rFont val="Arial"/>
        <family val="2"/>
      </rPr>
      <t>Cronograma_Elab_Propuesta_[PROY]</t>
    </r>
    <r>
      <rPr>
        <sz val="10"/>
        <color indexed="8"/>
        <rFont val="Arial"/>
        <family val="2"/>
      </rPr>
      <t xml:space="preserve">
</t>
    </r>
    <r>
      <rPr>
        <sz val="10"/>
        <color indexed="12"/>
        <rFont val="Arial"/>
        <family val="2"/>
      </rPr>
      <t>SOLUCIONES DE NEGOCIO\05. G. SOFTWARE FACTORY\TDP OPTIMIZACION\Activos de Proyectos\Documentos de Trabajo\Linea\0X_TPROY_PROY_NombrePROY\01 Gestión del Proyecto\01 INICIO\01 Plan de Elab. de propuesta</t>
    </r>
  </si>
  <si>
    <t>FASE: Elaborar Propuesta:</t>
  </si>
  <si>
    <t>Tipos</t>
  </si>
  <si>
    <t>Si</t>
  </si>
  <si>
    <t>No</t>
  </si>
  <si>
    <r>
      <t xml:space="preserve">¿El objeto i de información tiene la sección </t>
    </r>
    <r>
      <rPr>
        <b/>
        <sz val="9"/>
        <color indexed="18"/>
        <rFont val="Arial"/>
        <family val="2"/>
      </rPr>
      <t>Datos del Proyecto</t>
    </r>
    <r>
      <rPr>
        <sz val="9"/>
        <color indexed="18"/>
        <rFont val="Arial"/>
        <family val="2"/>
      </rPr>
      <t xml:space="preserve"> con los siguientes datos: Empresa y nombre del proyecto.</t>
    </r>
  </si>
  <si>
    <r>
      <t xml:space="preserve">¿El objeto i de información tiene la sección </t>
    </r>
    <r>
      <rPr>
        <b/>
        <sz val="9"/>
        <color indexed="18"/>
        <rFont val="Arial"/>
        <family val="2"/>
      </rPr>
      <t>Equipo de Proyecto</t>
    </r>
    <r>
      <rPr>
        <sz val="9"/>
        <color indexed="18"/>
        <rFont val="Arial"/>
        <family val="2"/>
      </rPr>
      <t xml:space="preserve"> con los siguientes datos: director del proyecto, jefe de proyecto y participantes.</t>
    </r>
  </si>
  <si>
    <t>Auditoría de Calidad</t>
  </si>
  <si>
    <t>Auditoría de Gestión de la Configuración</t>
  </si>
  <si>
    <t>Indicadores  de Auditoría de Configuración y de Calidad PI</t>
  </si>
  <si>
    <t>Indicadores de Gestión de Configuración y de Calidad</t>
  </si>
  <si>
    <t>CHECKLIST DE ASEGURAMIENTO DE CALIDAD - CONFIGURACIONES TIPO O NUEVAS</t>
  </si>
  <si>
    <t>Jefe de la Fábrica</t>
  </si>
  <si>
    <t>EVOLUTIVO FRONT END</t>
  </si>
  <si>
    <t>Jefe de la Fábrica:</t>
  </si>
  <si>
    <t>Gestor de Calidad:</t>
  </si>
  <si>
    <t>Tipo Proyecto</t>
  </si>
  <si>
    <t>CHECKLIST DE ASEGURAMIENTO DE CALIDAD - INICIO</t>
  </si>
  <si>
    <t>CHECKLIST DE ASEGURAMIENTO DE CALIDAD - SEGUIMIENTO</t>
  </si>
  <si>
    <t>CHECKLIST DE ASEGURAMIENTO DE CALIDAD - CIERRE</t>
  </si>
  <si>
    <t>FASE: ELABORACIÓN DE LA SOLUCIÓN</t>
  </si>
  <si>
    <t>FASE: ANÁLISIS Y DISEÑO</t>
  </si>
  <si>
    <r>
      <t xml:space="preserve">Documento: Plan de Pruebas
</t>
    </r>
    <r>
      <rPr>
        <sz val="9"/>
        <color indexed="12"/>
        <rFont val="Arial"/>
        <family val="2"/>
      </rPr>
      <t>To_be_[PROY]_[NOMBRE DEL PROCESO]
SOLUCIONES DE NEGOCIO\05. G. SOFTWARE FACTORY\TDP OPTIMIZACION\Activos de Proyectos\Documentos de Trabajo\Linea\0X_TPROY_PROY_NombreProyecto\03 Documentos Técnicos\01 Documentación de procesos\Entregables</t>
    </r>
  </si>
  <si>
    <t>FASE: ANALISIS Y DISEÑO</t>
  </si>
  <si>
    <r>
      <t xml:space="preserve">Documento: Plan de Pruebas
</t>
    </r>
    <r>
      <rPr>
        <sz val="9"/>
        <color indexed="12"/>
        <rFont val="Arial"/>
        <family val="2"/>
      </rPr>
      <t>Presentación de Plan_[PROY]
SOLUCIONES DE NEGOCIO\05. G. SOFTWARE FACTORY\TDP OPTIMIZACION\Activos de Proyectos\Documentos de Trabajo\Linea\0X_TPROY_PROY_NombreProyecto\03 Documentos Técnicos\02 Estrategia de Formación\Entregables</t>
    </r>
  </si>
  <si>
    <r>
      <t xml:space="preserve">Documento: Diseño Técnico
</t>
    </r>
    <r>
      <rPr>
        <sz val="9"/>
        <color indexed="12"/>
        <rFont val="Arial"/>
        <family val="2"/>
      </rPr>
      <t>To_be_[PROY]_[NOMBRE DEL PROCESO]
SOLUCIONES DE NEGOCIO\05. G. SOFTWARE FACTORY\TDP OPTIMIZACION\Activos de Proyectos\Documentos de Trabajo\Linea\0X_TPROY_PROY_NombreProyecto\03 Documentos Técnicos\01 Documentación de procesos\Entregables</t>
    </r>
  </si>
  <si>
    <t>Revisión 01</t>
  </si>
  <si>
    <t>Revisión 02</t>
  </si>
  <si>
    <t>Revisión 03</t>
  </si>
  <si>
    <t>Definición de Requerimientos</t>
  </si>
  <si>
    <t>Atención de Incidencias</t>
  </si>
  <si>
    <t>CHECK LIST DE ASEGURAMIENTO DE CALIDAD - DESARROLLOS DEPARTAMENTALES</t>
  </si>
  <si>
    <r>
      <t>Plan de Elaboración de Propuestas</t>
    </r>
    <r>
      <rPr>
        <sz val="10"/>
        <color indexed="8"/>
        <rFont val="Arial"/>
        <family val="2"/>
      </rPr>
      <t xml:space="preserve">
</t>
    </r>
    <r>
      <rPr>
        <sz val="10"/>
        <color indexed="12"/>
        <rFont val="Arial"/>
        <family val="2"/>
      </rPr>
      <t>Plan_Elab_Propuesta_[PROY]</t>
    </r>
    <r>
      <rPr>
        <sz val="10"/>
        <color indexed="8"/>
        <rFont val="Arial"/>
        <family val="2"/>
      </rPr>
      <t xml:space="preserve">
</t>
    </r>
    <r>
      <rPr>
        <sz val="10"/>
        <color indexed="12"/>
        <rFont val="Arial"/>
        <family val="2"/>
      </rPr>
      <t>SOLUCIONES DE NEGOCIO\05. G. SOFTWARE FACTORY\TDP OPTIMIZACION\Activos de Proyectos\Documentos de Trabajo\Linea\0X_TPROY_PROY_NombrePROY\01 Gestión del Proyecto\01 INICIO\01 Plan de Elab. de propuesta</t>
    </r>
  </si>
  <si>
    <r>
      <t>Propuesta</t>
    </r>
    <r>
      <rPr>
        <sz val="10"/>
        <color indexed="8"/>
        <rFont val="Arial"/>
        <family val="2"/>
      </rPr>
      <t xml:space="preserve">
</t>
    </r>
    <r>
      <rPr>
        <sz val="10"/>
        <color indexed="12"/>
        <rFont val="Arial"/>
        <family val="2"/>
      </rPr>
      <t>Propuesta_Proyecto_[PROY]</t>
    </r>
    <r>
      <rPr>
        <sz val="10"/>
        <color indexed="8"/>
        <rFont val="Arial"/>
        <family val="2"/>
      </rPr>
      <t xml:space="preserve">
</t>
    </r>
    <r>
      <rPr>
        <sz val="10"/>
        <color indexed="12"/>
        <rFont val="Arial"/>
        <family val="2"/>
      </rPr>
      <t>SOLUCIONES DE NEGOCIO\05. G. SOFTWARE FACTORY\TDP OPTIMIZACION\Activos de Proyectos\Documentos de Trabajo\Linea\0X_TPROY_PROY_NombrePROY\01 Gestión del Proyecto\01 INICIO\02 Propuesta</t>
    </r>
  </si>
  <si>
    <r>
      <t xml:space="preserve">Plan de Proyecto
</t>
    </r>
    <r>
      <rPr>
        <sz val="10"/>
        <color indexed="12"/>
        <rFont val="Arial"/>
        <family val="2"/>
      </rPr>
      <t>Plan_[PROY]_[Versión]
SOLUCIONES DE NEGOCIO\05. G. SOFTWARE FACTORY\TDP OPTIMIZACION\Activos de Proyectos\Documentos de Trabajo\Linea\0X_TPROY_PROY_NombrePROY\01 Gestión del Proyecto\01 INICIO\03 Plan de proyecto</t>
    </r>
  </si>
  <si>
    <r>
      <t>Cronograma de Proyecto Interno</t>
    </r>
    <r>
      <rPr>
        <sz val="10"/>
        <color indexed="8"/>
        <rFont val="Arial"/>
        <family val="2"/>
      </rPr>
      <t xml:space="preserve">
</t>
    </r>
    <r>
      <rPr>
        <sz val="10"/>
        <color indexed="12"/>
        <rFont val="Arial"/>
        <family val="2"/>
      </rPr>
      <t>Cronograma_[PROY]_[Versión]</t>
    </r>
    <r>
      <rPr>
        <b/>
        <sz val="10"/>
        <color indexed="8"/>
        <rFont val="Arial"/>
        <family val="2"/>
      </rPr>
      <t xml:space="preserve">
</t>
    </r>
    <r>
      <rPr>
        <sz val="8"/>
        <color indexed="12"/>
        <rFont val="Arial"/>
        <family val="2"/>
      </rPr>
      <t>SOLUCIONES DE NEGOCIO\05. G. SOFTWARE FACTORY\TDP OPTIMIZACION\Activos de Proyectos\Documentos de Trabajo\Linea\0X_TPROY_PROY_NombrePROY\01 Gestión del Proyecto\01 INICIO\03 Plan de proyecto</t>
    </r>
  </si>
  <si>
    <r>
      <t xml:space="preserve">Acta de Cierre de Proyecto y Relatorio de Proyecto
</t>
    </r>
    <r>
      <rPr>
        <sz val="10"/>
        <color indexed="12"/>
        <rFont val="Arial"/>
        <family val="2"/>
      </rPr>
      <t>[Acta de Cierre_[PROY]]  y  [Relatorio_[PROY]]
SOLUCIONES DE NEGOCIO\05. G. SOFTWARE FACTORY\TDP OPTIMIZACION\Activos de Proyectos\Documentos de Trabajo\Linea\0X_TPROY_PROY_NombrePROY\01 Gestión del Proyecto\03 CIERRE</t>
    </r>
  </si>
  <si>
    <t>Se ha definido actividades para elaborar la estimación de tiempos?</t>
  </si>
  <si>
    <t>¿Se ha actualizado los porcentajes de avances según corresponda?</t>
  </si>
  <si>
    <t>¿En la sección Procesos de Gestión, sub sección Asignación, Ejecución, Seguimiento y Control, se tiene programada la actividad Planeamiento Asignación y Control Semanal?</t>
  </si>
  <si>
    <t>¿En la sección Procesos de Gestión, sub sección Asignación, Ejecución, Seguimiento y Control, se tiene programada la actividad Reuniones de Comité con el Cliente?</t>
  </si>
  <si>
    <t>¿Los colores de los recuadros para los subprocesos, actividades y tareas, están de acuerdo al estándar?</t>
  </si>
  <si>
    <t>¿El objeto grupo ujtiliza los colores estándares?</t>
  </si>
  <si>
    <t>¿Se han identificado graficamente oportunidades de mejora?</t>
  </si>
  <si>
    <t>¿En la sección Procesos de Gestión, sub sección Cierre, se tiene programada la actividad Revisión de Entregables del Proyecto?</t>
  </si>
  <si>
    <t>¿En la sección Procesos de Gestión, sub sección Cierre, se tiene programada la actividad Elaboración del Relatorio de Proyectos?</t>
  </si>
  <si>
    <t>¿En la sección Procesos de Gestión, sub sección Cierre, se tiene programada la actividad Auditoria de configuración?</t>
  </si>
  <si>
    <t>¿En la sección Procesos de Gestión, sub sección Cierre, se tiene programada la actividad Archivar registros del proyecto?</t>
  </si>
  <si>
    <t>¿En la sección Procesos de Ingeniería, sub sección Incepción, se tiene programada la actividad Iteración I1?</t>
  </si>
  <si>
    <t>¿En la sección Procesos de Ingeniería, sub sección Elaboración, se tiene programada la actividad Iteración E1 Análisis?</t>
  </si>
  <si>
    <t>¿En la sección Procesos de Ingeniería, sub sección Elaboración, se tiene programada la actividad Flujo de Trabajo de Requerimientos?</t>
  </si>
  <si>
    <t>¿En la sección Procesos de Ingeniería, sub sección Elaboración, se tiene programada la actividad Flujo de Trabajo de Análisis?</t>
  </si>
  <si>
    <t>¿En la sección Procesos de Ingeniería, sub sección Elaboración, se tiene programada la actividad Flujo de Trabajo de Diseño?</t>
  </si>
  <si>
    <t>¿En la sección Procesos de Ingeniería, sub sección Elaboración, se tiene programada la actividad Flujo de Trabajo de Gestión?</t>
  </si>
  <si>
    <t>¿En la sección Procesos de Ingeniería, sub sección Elaboración, se tiene programada la actividad Iteración E2 Diseño?</t>
  </si>
  <si>
    <t>¿En la sección Procesos de Ingeniería, sub sección Construcción, se tiene programada la actividad Iteración C1?</t>
  </si>
  <si>
    <t>¿En la sección Procesos de Ingeniería, sub sección Construcción, se tiene programada la actividad Flujo de Trabajo de Requerimientos?</t>
  </si>
  <si>
    <t>¿En la sección Procesos de Ingeniería, sub sección Construcción, se tiene programada la actividad Flujo de Trabajo de Implementación?</t>
  </si>
  <si>
    <t>¿En la sección Procesos de Ingeniería, sub sección Construcción, se tiene programada la actividad Flujo de Trabajo de Pruebas?</t>
  </si>
  <si>
    <t>¿En la sección Procesos de Ingeniería, sub sección Construcción, se tiene programada la actividad Flujo de Trabajo de Distribución?</t>
  </si>
  <si>
    <t>¿En la sección Procesos de Ingeniería, sub sección Construcción, se tiene programada la actividad Flujo de Trabajo de Gestión?</t>
  </si>
  <si>
    <t>¿En la sección Procesos de Ingeniería, sub sección Transición, se tiene programada la actividad Flujo de Trabajo de Distribución?</t>
  </si>
  <si>
    <t>¿En la sección Procesos de Ingeniería, sub sección Transición, se tiene programada la actividad Actualización de Manual de usuario?</t>
  </si>
  <si>
    <t>¿En la sección Procesos de Ingeniería, sub sección Transición, se tiene programada la actividad Actualización de Manual de sistema?</t>
  </si>
  <si>
    <t>¿En la sección Procesos de Ingeniería, sub sección Transición, se tiene programada la actividad Actualización de Manual de Administración e instalación?</t>
  </si>
  <si>
    <t>¿En la sección Procesos de Ingeniería, sub sección Transición, se tiene programada la actividad Capacitación?</t>
  </si>
  <si>
    <t>¿En la sección Procesos de Ingeniería, sub sección Actividades Adicionales, se tiene programada la actividad Revisión de Pares de otros proyectos?</t>
  </si>
  <si>
    <t>Están planificadas las actividades de elaboración del Plan de Elaboración de propuesta?</t>
  </si>
  <si>
    <t>¿Se ha indicado la versión, unidad organizativa, proyecto y fecha de la presentación?</t>
  </si>
  <si>
    <t>¿Se han identificado los elementos de motivación e identidad?</t>
  </si>
  <si>
    <t>¿Se ha indicado el presupuesto necesario para el uso de los elementos de motivación e identidad?</t>
  </si>
  <si>
    <t>¿Se han identificado los elementos de soporte a la formación?</t>
  </si>
  <si>
    <t>¿Se ha indicado el presupuesto necesario para el uso de los elementos de soporte a la formación?</t>
  </si>
  <si>
    <t>¿Se indica el nombre del servicio, del proyecto y la fecha de actualización del documento?</t>
  </si>
  <si>
    <r>
      <t xml:space="preserve">¿Se ha detallado la sección: </t>
    </r>
    <r>
      <rPr>
        <b/>
        <sz val="9"/>
        <color indexed="18"/>
        <rFont val="Arial"/>
        <family val="2"/>
      </rPr>
      <t>Introducción</t>
    </r>
    <r>
      <rPr>
        <sz val="9"/>
        <color indexed="18"/>
        <rFont val="Arial"/>
        <family val="2"/>
      </rPr>
      <t>?</t>
    </r>
  </si>
  <si>
    <r>
      <t xml:space="preserve">¿La </t>
    </r>
    <r>
      <rPr>
        <b/>
        <sz val="9"/>
        <color indexed="18"/>
        <rFont val="Arial"/>
        <family val="2"/>
      </rPr>
      <t>Introdución</t>
    </r>
    <r>
      <rPr>
        <sz val="9"/>
        <color indexed="18"/>
        <rFont val="Arial"/>
        <family val="2"/>
      </rPr>
      <t xml:space="preserve"> muestra una breve descripción del proyecto y la presentación?</t>
    </r>
  </si>
  <si>
    <r>
      <t xml:space="preserve">¿Se ha detallado la sección: </t>
    </r>
    <r>
      <rPr>
        <b/>
        <sz val="9"/>
        <color indexed="18"/>
        <rFont val="Arial"/>
        <family val="2"/>
      </rPr>
      <t>Objetivos</t>
    </r>
    <r>
      <rPr>
        <sz val="9"/>
        <color indexed="18"/>
        <rFont val="Arial"/>
        <family val="2"/>
      </rPr>
      <t>?</t>
    </r>
  </si>
  <si>
    <r>
      <t xml:space="preserve">¿Se han descrito todos los conceptos necesarios dentro de la Sección: </t>
    </r>
    <r>
      <rPr>
        <b/>
        <sz val="9"/>
        <color indexed="18"/>
        <rFont val="Arial"/>
        <family val="2"/>
      </rPr>
      <t>Estrategia de Comunicación</t>
    </r>
    <r>
      <rPr>
        <sz val="9"/>
        <color indexed="18"/>
        <rFont val="Arial"/>
        <family val="2"/>
      </rPr>
      <t>?</t>
    </r>
  </si>
  <si>
    <r>
      <t xml:space="preserve">Dentro de la sección: </t>
    </r>
    <r>
      <rPr>
        <b/>
        <sz val="9"/>
        <color indexed="18"/>
        <rFont val="Arial"/>
        <family val="2"/>
      </rPr>
      <t>Medios de Comunicación</t>
    </r>
    <r>
      <rPr>
        <sz val="9"/>
        <color indexed="18"/>
        <rFont val="Arial"/>
        <family val="2"/>
      </rPr>
      <t xml:space="preserve"> se han especificado los siguientes ítems:
- Medio
- Descripción</t>
    </r>
  </si>
  <si>
    <r>
      <t xml:space="preserve">¿Se han descrito todos los conceptos necesarios dentro de la Sección: </t>
    </r>
    <r>
      <rPr>
        <b/>
        <sz val="9"/>
        <color indexed="18"/>
        <rFont val="Arial"/>
        <family val="2"/>
      </rPr>
      <t>Estrategia de Formación</t>
    </r>
    <r>
      <rPr>
        <sz val="9"/>
        <color indexed="18"/>
        <rFont val="Arial"/>
        <family val="2"/>
      </rPr>
      <t>?</t>
    </r>
  </si>
  <si>
    <r>
      <t xml:space="preserve">¿Se han descrito todos los conceptos necesarios dentro de la Sección: </t>
    </r>
    <r>
      <rPr>
        <b/>
        <sz val="9"/>
        <color indexed="18"/>
        <rFont val="Arial"/>
        <family val="2"/>
      </rPr>
      <t>Introducción</t>
    </r>
    <r>
      <rPr>
        <sz val="9"/>
        <color indexed="18"/>
        <rFont val="Arial"/>
        <family val="2"/>
      </rPr>
      <t>?</t>
    </r>
  </si>
  <si>
    <r>
      <t xml:space="preserve">¿Se han descrito todos los conceptos necesarios dentro de la Sección: </t>
    </r>
    <r>
      <rPr>
        <b/>
        <sz val="9"/>
        <color indexed="18"/>
        <rFont val="Arial"/>
        <family val="2"/>
      </rPr>
      <t>Objetivo</t>
    </r>
    <r>
      <rPr>
        <sz val="9"/>
        <color indexed="18"/>
        <rFont val="Arial"/>
        <family val="2"/>
      </rPr>
      <t>?</t>
    </r>
  </si>
  <si>
    <r>
      <t xml:space="preserve">¿Se han descrito todos los conceptos necesarios dentro de la Sección: </t>
    </r>
    <r>
      <rPr>
        <b/>
        <sz val="9"/>
        <color indexed="18"/>
        <rFont val="Arial"/>
        <family val="2"/>
      </rPr>
      <t>Alcance</t>
    </r>
    <r>
      <rPr>
        <sz val="9"/>
        <color indexed="18"/>
        <rFont val="Arial"/>
        <family val="2"/>
      </rPr>
      <t>?</t>
    </r>
  </si>
  <si>
    <t>¿Se ha indicado la versión, área, proyecto y fecha de la presentación?</t>
  </si>
  <si>
    <t>¿El documento cuenta con el índice correctamente detallado?</t>
  </si>
  <si>
    <r>
      <t xml:space="preserve">¿Se ha descrito la sección: </t>
    </r>
    <r>
      <rPr>
        <b/>
        <sz val="9"/>
        <color indexed="18"/>
        <rFont val="Arial"/>
        <family val="2"/>
      </rPr>
      <t>Próximos pasos</t>
    </r>
    <r>
      <rPr>
        <sz val="9"/>
        <color indexed="18"/>
        <rFont val="Arial"/>
        <family val="2"/>
      </rPr>
      <t>?</t>
    </r>
  </si>
  <si>
    <r>
      <t xml:space="preserve">¿En la Sección: </t>
    </r>
    <r>
      <rPr>
        <b/>
        <sz val="9"/>
        <color indexed="18"/>
        <rFont val="Arial"/>
        <family val="2"/>
      </rPr>
      <t xml:space="preserve">Plan de Comunicación </t>
    </r>
    <r>
      <rPr>
        <sz val="9"/>
        <color indexed="18"/>
        <rFont val="Arial"/>
        <family val="2"/>
      </rPr>
      <t>se ha descrito el emisor, audiencia objetivo, mensaje, método de comunicación, fecha y frecuencia?</t>
    </r>
  </si>
  <si>
    <t>¿Se ha detallado el plan de formación día por día, colocando el nombre de la formación, lugar y horario?</t>
  </si>
  <si>
    <r>
      <t xml:space="preserve">¿En la Sección: </t>
    </r>
    <r>
      <rPr>
        <b/>
        <sz val="9"/>
        <color indexed="18"/>
        <rFont val="Arial"/>
        <family val="2"/>
      </rPr>
      <t xml:space="preserve">Formaciones Ejecutadas </t>
    </r>
    <r>
      <rPr>
        <sz val="9"/>
        <color indexed="18"/>
        <rFont val="Arial"/>
        <family val="2"/>
      </rPr>
      <t>se ha descrito la formación, fecha, duración, formadores y porcentaje de asistencia?</t>
    </r>
  </si>
  <si>
    <t>Las celdas con este color de letra, son celdas que se obtienen mediante fórmula.</t>
  </si>
  <si>
    <t>Fábrica:</t>
  </si>
  <si>
    <t>Tipo de Proyecto</t>
  </si>
  <si>
    <r>
      <t xml:space="preserve">¿En la Sección: </t>
    </r>
    <r>
      <rPr>
        <b/>
        <sz val="9"/>
        <color indexed="18"/>
        <rFont val="Arial"/>
        <family val="2"/>
      </rPr>
      <t>Asistencia General</t>
    </r>
    <r>
      <rPr>
        <sz val="9"/>
        <color indexed="18"/>
        <rFont val="Arial"/>
        <family val="2"/>
      </rPr>
      <t xml:space="preserve"> se ha colocado un cuadro estadístico de la formación?</t>
    </r>
  </si>
  <si>
    <r>
      <t xml:space="preserve">¿En la Sección: </t>
    </r>
    <r>
      <rPr>
        <b/>
        <sz val="9"/>
        <color indexed="18"/>
        <rFont val="Arial"/>
        <family val="2"/>
      </rPr>
      <t>Resultados de Encuesta</t>
    </r>
    <r>
      <rPr>
        <sz val="9"/>
        <color indexed="18"/>
        <rFont val="Arial"/>
        <family val="2"/>
      </rPr>
      <t xml:space="preserve"> se ha colocado un cuadro estadístico de los resultados de las encuestas de la formación?</t>
    </r>
  </si>
  <si>
    <r>
      <t xml:space="preserve">¿En la Sección: </t>
    </r>
    <r>
      <rPr>
        <b/>
        <sz val="9"/>
        <color indexed="18"/>
        <rFont val="Arial"/>
        <family val="2"/>
      </rPr>
      <t>Bitácora de Observaciones</t>
    </r>
    <r>
      <rPr>
        <sz val="9"/>
        <color indexed="18"/>
        <rFont val="Arial"/>
        <family val="2"/>
      </rPr>
      <t xml:space="preserve"> se ha descrito la formación, observación, responsable de la solución, solución propuesta, fecha de cierre y estado?</t>
    </r>
  </si>
  <si>
    <r>
      <t xml:space="preserve">¿Se ha detalado la sección: </t>
    </r>
    <r>
      <rPr>
        <b/>
        <sz val="9"/>
        <color indexed="18"/>
        <rFont val="Arial"/>
        <family val="2"/>
      </rPr>
      <t>Análisis de los resultados?</t>
    </r>
  </si>
  <si>
    <r>
      <t xml:space="preserve">En la sección: </t>
    </r>
    <r>
      <rPr>
        <b/>
        <sz val="9"/>
        <color indexed="18"/>
        <rFont val="Arial"/>
        <family val="2"/>
      </rPr>
      <t>Formación</t>
    </r>
    <r>
      <rPr>
        <sz val="9"/>
        <color indexed="18"/>
        <rFont val="Arial"/>
        <family val="2"/>
      </rPr>
      <t xml:space="preserve"> se ha descrito la ejecución de la estrategia de formación, participación, encuestas de satisfacción y el análisis de resultados?</t>
    </r>
  </si>
  <si>
    <r>
      <t xml:space="preserve">¿En el item de </t>
    </r>
    <r>
      <rPr>
        <b/>
        <sz val="9"/>
        <color indexed="18"/>
        <rFont val="Arial"/>
        <family val="2"/>
      </rPr>
      <t>Ejecución de la Estrategia de Formación</t>
    </r>
    <r>
      <rPr>
        <sz val="9"/>
        <color indexed="18"/>
        <rFont val="Arial"/>
        <family val="2"/>
      </rPr>
      <t xml:space="preserve"> se realizó la comparación de la planificación versus la ejecución. </t>
    </r>
  </si>
  <si>
    <r>
      <t xml:space="preserve">¿En el item de </t>
    </r>
    <r>
      <rPr>
        <b/>
        <sz val="9"/>
        <color indexed="18"/>
        <rFont val="Arial"/>
        <family val="2"/>
      </rPr>
      <t>Participación</t>
    </r>
    <r>
      <rPr>
        <sz val="9"/>
        <color indexed="18"/>
        <rFont val="Arial"/>
        <family val="2"/>
      </rPr>
      <t xml:space="preserve"> se ha incluido un cuadro y/o gráfico con el porcentaje de asistencia?</t>
    </r>
  </si>
  <si>
    <r>
      <t xml:space="preserve">¿En el item </t>
    </r>
    <r>
      <rPr>
        <b/>
        <sz val="9"/>
        <color indexed="18"/>
        <rFont val="Arial"/>
        <family val="2"/>
      </rPr>
      <t>Encuestas de Satisfacción</t>
    </r>
    <r>
      <rPr>
        <sz val="9"/>
        <color indexed="18"/>
        <rFont val="Arial"/>
        <family val="2"/>
      </rPr>
      <t xml:space="preserve"> se ha incluido un cuadro y/o gráfico con el resultado general de las encuestas de satisfacción de formación?</t>
    </r>
  </si>
  <si>
    <r>
      <t xml:space="preserve">¿En la sección: </t>
    </r>
    <r>
      <rPr>
        <b/>
        <sz val="9"/>
        <color indexed="18"/>
        <rFont val="Arial"/>
        <family val="2"/>
      </rPr>
      <t>Comunicación</t>
    </r>
    <r>
      <rPr>
        <sz val="9"/>
        <color indexed="18"/>
        <rFont val="Arial"/>
        <family val="2"/>
      </rPr>
      <t xml:space="preserve"> se ha descrito la ejecución de la estrategia de comunicación,  encuestas de satisfacción y el análisis de resultados?</t>
    </r>
  </si>
  <si>
    <r>
      <t xml:space="preserve">¿Se ha detallado la sección: </t>
    </r>
    <r>
      <rPr>
        <b/>
        <sz val="9"/>
        <color indexed="18"/>
        <rFont val="Arial"/>
        <family val="2"/>
      </rPr>
      <t>Conclusiones y Recomendaciones del Proyecto</t>
    </r>
    <r>
      <rPr>
        <sz val="9"/>
        <color indexed="18"/>
        <rFont val="Arial"/>
        <family val="2"/>
      </rPr>
      <t>?</t>
    </r>
  </si>
  <si>
    <t>¿Se encuentran identificados las entradas y los proveedores del proceso?</t>
  </si>
  <si>
    <t>¿La bifurcación refleja dos o más alternativas excluyentes?</t>
  </si>
  <si>
    <t>¿El paralelismo refleja flujos que se realizan simultáneamente?</t>
  </si>
  <si>
    <t>¿El pararlelismo puro se ha abierto y se ha cerrado con los objetos unificación?</t>
  </si>
  <si>
    <t>¿El paralelismo condicionado refleja flujos que pueden concurrir a una rama u otra?</t>
  </si>
  <si>
    <t>¿El flujo tiene un solo objeto de inicio?</t>
  </si>
  <si>
    <t>¿El item cumple con el estandar de nomenclatura y esta almacenado en el directorio correspondiente?</t>
  </si>
  <si>
    <t>¿Se utiliza solo letras para los conectores de burbujas?</t>
  </si>
  <si>
    <r>
      <t xml:space="preserve">¿El objeto i de información tiene la sección </t>
    </r>
    <r>
      <rPr>
        <b/>
        <sz val="9"/>
        <color indexed="18"/>
        <rFont val="Arial"/>
        <family val="2"/>
      </rPr>
      <t>Características del Procesos</t>
    </r>
    <r>
      <rPr>
        <sz val="9"/>
        <color indexed="18"/>
        <rFont val="Arial"/>
        <family val="2"/>
      </rPr>
      <t xml:space="preserve"> con los siguientes datos: Nombre del procesos, estado y descripción.</t>
    </r>
    <r>
      <rPr>
        <b/>
        <sz val="9"/>
        <color indexed="18"/>
        <rFont val="Arial"/>
        <family val="2"/>
      </rPr>
      <t/>
    </r>
  </si>
  <si>
    <r>
      <t xml:space="preserve">¿El objeto i de información tiene la sección </t>
    </r>
    <r>
      <rPr>
        <b/>
        <sz val="9"/>
        <color indexed="18"/>
        <rFont val="Arial"/>
        <family val="2"/>
      </rPr>
      <t>Datos del Proyecto</t>
    </r>
    <r>
      <rPr>
        <sz val="9"/>
        <color indexed="18"/>
        <rFont val="Arial"/>
        <family val="2"/>
      </rPr>
      <t xml:space="preserve"> con los siguientes datos: Empresa, nombre del proyecto, director del proyectos, jefe de proyecto y participantes.</t>
    </r>
  </si>
  <si>
    <r>
      <t xml:space="preserve">Documento: Diseño Externo
</t>
    </r>
    <r>
      <rPr>
        <sz val="9"/>
        <color indexed="12"/>
        <rFont val="Arial"/>
        <family val="2"/>
      </rPr>
      <t>Presentación de Estrategia_[PROY]
TDP FRONT END\Mantenimiento Evolutivo\Activos de Proyectos\Documentos de Trabajo\FRN-AAA\XXXXX.YYY Nombre Proyecto\03 Documentos Técnicos\01 Análisis y Diseño\Entregables</t>
    </r>
  </si>
  <si>
    <r>
      <t xml:space="preserve">¿La sección </t>
    </r>
    <r>
      <rPr>
        <b/>
        <sz val="9"/>
        <color indexed="18"/>
        <rFont val="Arial"/>
        <family val="2"/>
      </rPr>
      <t>Objetivo</t>
    </r>
    <r>
      <rPr>
        <sz val="9"/>
        <color indexed="18"/>
        <rFont val="Arial"/>
        <family val="2"/>
      </rPr>
      <t xml:space="preserve"> describe el objetivo del documento?</t>
    </r>
  </si>
  <si>
    <t>Proyecto</t>
  </si>
  <si>
    <t>Mantenimiento</t>
  </si>
  <si>
    <t>Checklist de Aseguramiento de Calidad</t>
  </si>
  <si>
    <t>CHECK LIST DE ASEGURAMIENTO DE CALIDAD - DESARROLLO DE SISTEMAS</t>
  </si>
  <si>
    <t>logo</t>
  </si>
  <si>
    <t>Julio Leonardo</t>
  </si>
  <si>
    <t>1.0</t>
  </si>
  <si>
    <t>Versión Preliminar</t>
  </si>
  <si>
    <t>Roger Apaéstegui</t>
  </si>
  <si>
    <t>Versión: 1.0</t>
  </si>
  <si>
    <t>Jefe de Proyecto:</t>
  </si>
  <si>
    <t>Analista de Calidad:</t>
  </si>
  <si>
    <t>Nombre del Analista de Calidad</t>
  </si>
  <si>
    <t>Empresa:</t>
  </si>
  <si>
    <t>Nombre de la Empresa</t>
  </si>
  <si>
    <t>Jefe de Proyecto</t>
  </si>
  <si>
    <t>UTP-GPS-ALARM</t>
  </si>
  <si>
    <t>Roger Apaéstegui Ortega</t>
  </si>
  <si>
    <t>Julio Leonardo Paredes</t>
  </si>
  <si>
    <t>Nº</t>
  </si>
  <si>
    <t>Tipo de Revisión</t>
  </si>
  <si>
    <t>1ra Revisión</t>
  </si>
  <si>
    <t>Fecha: Del 15/09/2015 al 29/09/2015</t>
  </si>
  <si>
    <t>Observación</t>
  </si>
  <si>
    <t>2da Revisión</t>
  </si>
  <si>
    <t>3ra Revisión</t>
  </si>
  <si>
    <t>Fecha: Del 13/10/2015 al 27/10/2015</t>
  </si>
  <si>
    <t>Área PP-PMC</t>
  </si>
  <si>
    <r>
      <t xml:space="preserve">Documento : Proceso de Gestión PP-PMC                       [PGPROY]_[Versión]_[Año]                                                                                   </t>
    </r>
    <r>
      <rPr>
        <b/>
        <sz val="10"/>
        <color indexed="8"/>
        <rFont val="Arial"/>
        <family val="2"/>
      </rPr>
      <t>GitHub\UTP-GPS-ALARM\tree\master\Area_de_Proceso-_PP-PMC\PGPROY</t>
    </r>
  </si>
  <si>
    <r>
      <t xml:space="preserve">Documento : Plan de Proyecto                                                                                    [PPPROY]_[Versión]_[Año]                                                                                      </t>
    </r>
    <r>
      <rPr>
        <b/>
        <sz val="10"/>
        <color indexed="8"/>
        <rFont val="Arial"/>
        <family val="2"/>
      </rPr>
      <t>GitHub\UTP-GPS-ALARM\tree\master\Area_de_Proceso-_PP-PMC\PPROY</t>
    </r>
  </si>
  <si>
    <r>
      <t xml:space="preserve">Documento : Cronograma de Proyecto                                                                        [CPROY]_[Versión]_[Año]                       </t>
    </r>
    <r>
      <rPr>
        <b/>
        <sz val="10"/>
        <color indexed="8"/>
        <rFont val="Arial"/>
        <family val="2"/>
      </rPr>
      <t xml:space="preserve">                                                            GitHub\UTP-GPS-ALARM\tree\master\Area_de_Proceso-_PP-PMC\CPROY</t>
    </r>
  </si>
  <si>
    <r>
      <t xml:space="preserve">Documento :Registro de Riesgos                                             [REGRI]_[Versión]_[Año]      </t>
    </r>
    <r>
      <rPr>
        <b/>
        <sz val="10"/>
        <color indexed="8"/>
        <rFont val="Arial"/>
        <family val="2"/>
      </rPr>
      <t xml:space="preserve">                                                                             GitHub\UTP-GPS-ALARM\tree\master\Area_de_Proceso-_PP-PMC\REGRI</t>
    </r>
  </si>
  <si>
    <t>Área REQM</t>
  </si>
  <si>
    <t>Criterios</t>
  </si>
  <si>
    <t xml:space="preserve">No </t>
  </si>
  <si>
    <t>No Aplica</t>
  </si>
  <si>
    <r>
      <t xml:space="preserve">Documento : Informe de Pruebas Internas                                                              [INPRUIN]_[Versión]_[Año]         </t>
    </r>
    <r>
      <rPr>
        <b/>
        <sz val="10"/>
        <color indexed="8"/>
        <rFont val="Arial"/>
        <family val="2"/>
      </rPr>
      <t xml:space="preserve">                                                                          GitHub\UTP-GPS-ALARM\tree\master\Area_de_Proceso-_REQM\Ingenieria\INPRUIN</t>
    </r>
  </si>
  <si>
    <r>
      <t xml:space="preserve">Documento : Informe de Pruebas Externas                                                              [INPRUEX]_[Versión]_[Año]        </t>
    </r>
    <r>
      <rPr>
        <b/>
        <sz val="10"/>
        <color indexed="8"/>
        <rFont val="Arial"/>
        <family val="2"/>
      </rPr>
      <t xml:space="preserve">                                                                           GitHub\UTP-GPS-ALARM\tree\master\Area_de_Proceso-_REQM\Ingenieria\INPRUEX</t>
    </r>
  </si>
  <si>
    <r>
      <t xml:space="preserve">Documento : Guía de Instalación                                                               [GUINSTALL]_[Versión]_[Año]                                                                        </t>
    </r>
    <r>
      <rPr>
        <b/>
        <sz val="10"/>
        <color indexed="8"/>
        <rFont val="Arial"/>
        <family val="2"/>
      </rPr>
      <t>GitHub\UTP-GPS-ALARM\tree\master\Area_de_Proceso-_REQM\Ingenieria\GUINSTALL</t>
    </r>
  </si>
  <si>
    <r>
      <t xml:space="preserve">Documento : Manual de Usuario                                                           [MANUSER]_[Versión]_[Año]                                                                            </t>
    </r>
    <r>
      <rPr>
        <b/>
        <sz val="10"/>
        <color indexed="8"/>
        <rFont val="Arial"/>
        <family val="2"/>
      </rPr>
      <t>GitHub\UTP-GPS-ALARM\tree\master\Area_de_Proceso-_REQM\Ingenieria\MANUSER</t>
    </r>
  </si>
  <si>
    <r>
      <t xml:space="preserve">Documento : Documento de Diseño                                                           [DDIS]_[Versión]_[Año]                                                                                         </t>
    </r>
    <r>
      <rPr>
        <b/>
        <sz val="10"/>
        <color indexed="8"/>
        <rFont val="Arial"/>
        <family val="2"/>
      </rPr>
      <t>GitHub\UTP-GPS-ALARM\tree\master\Area_de_Proceso-_REQM\Ingenieria\DDIS</t>
    </r>
  </si>
  <si>
    <r>
      <t xml:space="preserve">Documento : Documento de Análisis                                                                [DANA]_[Versión]_[Año]                                                                                       </t>
    </r>
    <r>
      <rPr>
        <b/>
        <sz val="10"/>
        <color indexed="8"/>
        <rFont val="Arial"/>
        <family val="2"/>
      </rPr>
      <t xml:space="preserve">GitHub\UTP-GPS-ALARM\tree\master\Area_de_Proceso-_REQM\Ingenieria\DANA </t>
    </r>
  </si>
  <si>
    <r>
      <t xml:space="preserve">Documento : _Registro de Cambios a Requerimientos                                                               [RCREQM]_[Versión]_[Año]                                                                              </t>
    </r>
    <r>
      <rPr>
        <b/>
        <sz val="10"/>
        <color indexed="8"/>
        <rFont val="Arial"/>
        <family val="2"/>
      </rPr>
      <t>GitHub\UTP-GPS-ALARM\tree\master\Area_de_Proceso-_REQM\RCREQM</t>
    </r>
  </si>
  <si>
    <r>
      <t xml:space="preserve">Documento : Solicitud de Cambios a Requerimientos                                                               [SOLCREQM]_[Versión]_[Año]                                                                        </t>
    </r>
    <r>
      <rPr>
        <b/>
        <sz val="10"/>
        <color indexed="8"/>
        <rFont val="Arial"/>
        <family val="2"/>
      </rPr>
      <t>GitHub\UTP-GPS-ALARM\tree\master\Area_de_Proceso-_REQM\SOLCREQM</t>
    </r>
  </si>
  <si>
    <r>
      <t xml:space="preserve">Documento : Matriz de Trazabilidad de Requerimientos                                                                                [MTREQM]_[Versión]_[Año]                                                                              </t>
    </r>
    <r>
      <rPr>
        <b/>
        <sz val="10"/>
        <color indexed="8"/>
        <rFont val="Arial"/>
        <family val="2"/>
      </rPr>
      <t>GitHub\UTP-GPS-ALARM\tree\master\Area_de_Proceso-_REQM\MTREQM</t>
    </r>
  </si>
  <si>
    <r>
      <t xml:space="preserve">Documento : Lista Maestra de Requerimientos                                                                             [LMREQM]_[Versión]_[Año]                                                                             </t>
    </r>
    <r>
      <rPr>
        <b/>
        <sz val="10"/>
        <color indexed="8"/>
        <rFont val="Arial"/>
        <family val="2"/>
      </rPr>
      <t>GitHub\UTP-GPS-ALARM\tree\master\Area_de_Proceso-_REQM\LMREQM</t>
    </r>
  </si>
  <si>
    <r>
      <t xml:space="preserve">Documento : Proceso de Gestión de Requerimientos                                                                                [PGREQM]_[Versión]_[Año]                                                                             </t>
    </r>
    <r>
      <rPr>
        <b/>
        <sz val="10"/>
        <color indexed="8"/>
        <rFont val="Arial"/>
        <family val="2"/>
      </rPr>
      <t>GitHub\UTP-GPS-ALARM\tree\master\Area_de_Proceso-_REQM\PGREQM</t>
    </r>
  </si>
  <si>
    <r>
      <t xml:space="preserve">Documento : CheckList de Aseguramiento de Calidad                                                             [CHKQA]_[Versión]_[Año]                                                                                     </t>
    </r>
    <r>
      <rPr>
        <b/>
        <sz val="10"/>
        <color indexed="8"/>
        <rFont val="Arial"/>
        <family val="2"/>
      </rPr>
      <t>GitHub\UTP-GPS-ALARM\tree\master\Area_de_Proceso-_PPQA\CHKQA</t>
    </r>
  </si>
  <si>
    <t>Área PPQA</t>
  </si>
  <si>
    <r>
      <t xml:space="preserve">Documento : Proceso de Aseguramiento de Calidad                                                            [PQA]_[Versión]_[Año]                                                                                        </t>
    </r>
    <r>
      <rPr>
        <b/>
        <sz val="10"/>
        <color indexed="8"/>
        <rFont val="Arial"/>
        <family val="2"/>
      </rPr>
      <t>GitHub\UTP-GPS-ALARM\tree\master\Area_de_Proceso-_PPQA\PQA</t>
    </r>
  </si>
  <si>
    <r>
      <t xml:space="preserve">Documento : Herramienta Gestion de Aseguramiento de Calidad                                                         [HGQA]_[Versión]_[Año]                                                                                     </t>
    </r>
    <r>
      <rPr>
        <b/>
        <sz val="10"/>
        <color indexed="8"/>
        <rFont val="Arial"/>
        <family val="2"/>
      </rPr>
      <t>GitHub\UTP-GPS-ALARM\tree\master\Area_de_Proceso-_PPQA\HGQA</t>
    </r>
  </si>
  <si>
    <t>Área CM</t>
  </si>
  <si>
    <r>
      <t xml:space="preserve">Documento : Proceso de Gestion de Configuracion                                                        [PGC]_[Versión]_[Año]                                                                                       </t>
    </r>
    <r>
      <rPr>
        <b/>
        <sz val="10"/>
        <color indexed="8"/>
        <rFont val="Arial"/>
        <family val="2"/>
      </rPr>
      <t>GitHub\UTP-GPS-ALARM\tree\master\Area_de_Proceso-_CM\PGC</t>
    </r>
  </si>
  <si>
    <r>
      <t xml:space="preserve">Documento : Solicitud de Accesos                                                     [SOLACC]_[Versión]_[Año]                                                                                       </t>
    </r>
    <r>
      <rPr>
        <b/>
        <sz val="10"/>
        <color indexed="8"/>
        <rFont val="Arial"/>
        <family val="2"/>
      </rPr>
      <t>GitHub\UTP-GPS-ALARM\tree\master\Area_de_Proceso-_CM\SOLACC</t>
    </r>
  </si>
  <si>
    <r>
      <t xml:space="preserve">Documento : Registro de Items de Configuracion                                                       [REGITCON]_[Versión]_[Año]                                                                                       </t>
    </r>
    <r>
      <rPr>
        <b/>
        <sz val="10"/>
        <color indexed="8"/>
        <rFont val="Arial"/>
        <family val="2"/>
      </rPr>
      <t>GitHub\UTP-GPS-ALARM\tree\master\Area_de_Proceso-_CM\REGITCON</t>
    </r>
  </si>
  <si>
    <t>Área MA</t>
  </si>
  <si>
    <r>
      <t xml:space="preserve">Documento : Proceso de Medicion de Metrica             [PROMM]_[Versión]_[Año]                                                                                      </t>
    </r>
    <r>
      <rPr>
        <b/>
        <sz val="10"/>
        <color indexed="8"/>
        <rFont val="Arial"/>
        <family val="2"/>
      </rPr>
      <t>GitHub\UTP-GPS-ALARM\tree\master\Area_de_Proceso-_MA\PROMM</t>
    </r>
  </si>
  <si>
    <r>
      <t xml:space="preserve">Documento : Tablero de Metricas                                           [TABM]_[Versión]_[Año]                                                                                      </t>
    </r>
    <r>
      <rPr>
        <b/>
        <sz val="10"/>
        <color indexed="8"/>
        <rFont val="Arial"/>
        <family val="2"/>
      </rPr>
      <t>GitHub\UTP-GPS-ALARM\tree\master\Area_de_Proceso-_MA\TABM</t>
    </r>
  </si>
  <si>
    <r>
      <t xml:space="preserve">Documento : Ficha de Metricas de N Conformidades QA de Producto          [FMNCONQAP]_[Versión]_[Año]                                                                                      </t>
    </r>
    <r>
      <rPr>
        <b/>
        <sz val="10"/>
        <color indexed="8"/>
        <rFont val="Arial"/>
        <family val="2"/>
      </rPr>
      <t>GitHub\UTP-GPS-ALARM\tree\master\Area_de_Proceso-_MA\FMNCONQAP</t>
    </r>
  </si>
  <si>
    <r>
      <t xml:space="preserve">Documento : Ficha de Metricas de Volatilidad de Requerimientos             [FMVREQM]_[Versión]_[Año]                                                                                      </t>
    </r>
    <r>
      <rPr>
        <b/>
        <sz val="10"/>
        <color indexed="8"/>
        <rFont val="Arial"/>
        <family val="2"/>
      </rPr>
      <t>GitHub\UTP-GPS-ALARM\tree\master\Area_de_Proceso-_MA\FMVREQM</t>
    </r>
  </si>
  <si>
    <r>
      <t>Documento :</t>
    </r>
    <r>
      <rPr>
        <b/>
        <sz val="11"/>
        <color indexed="8"/>
        <rFont val="Arial"/>
        <family val="2"/>
      </rPr>
      <t xml:space="preserve"> Ficha de Metrica de Indice de Cambios en Items de Configuracion</t>
    </r>
    <r>
      <rPr>
        <b/>
        <sz val="12"/>
        <color indexed="8"/>
        <rFont val="Arial"/>
        <family val="2"/>
      </rPr>
      <t xml:space="preserve">         [FMICIC]_[Versión]_[Año]                                                                                      </t>
    </r>
    <r>
      <rPr>
        <b/>
        <sz val="10"/>
        <color indexed="8"/>
        <rFont val="Arial"/>
        <family val="2"/>
      </rPr>
      <t>GitHub\UTP-GPS-ALARM\tree\master\Area_de_Proceso-_MA\FMICIC</t>
    </r>
  </si>
  <si>
    <r>
      <t xml:space="preserve">Documento : Ficha de Metrica de Exposicion al Riesgo             [FMEXRI]_[Versión]_[Año]                                                                                      </t>
    </r>
    <r>
      <rPr>
        <b/>
        <sz val="10"/>
        <color indexed="8"/>
        <rFont val="Arial"/>
        <family val="2"/>
      </rPr>
      <t>GitHub\UTP-GPS-ALARM\tree\master\Area_de_Proceso-_MA\FMEXRI</t>
    </r>
  </si>
  <si>
    <t>Área Proyecto</t>
  </si>
  <si>
    <r>
      <t xml:space="preserve">Documento : Acta de Solicitud de Cambios a Requerimientos                                                               [ASCR]_[Año]                                                                                                                </t>
    </r>
    <r>
      <rPr>
        <b/>
        <sz val="10"/>
        <color indexed="8"/>
        <rFont val="Arial"/>
        <family val="2"/>
      </rPr>
      <t>GitHub\UTP-GPS-ALARM\tree\master\Area_de_Proceso-_REQM\ASCR</t>
    </r>
  </si>
  <si>
    <r>
      <t xml:space="preserve">Documento : Acta de Relatorio de Proyecto                                                                              [ACREVPRO]_[Año]                     </t>
    </r>
    <r>
      <rPr>
        <b/>
        <sz val="10"/>
        <color indexed="8"/>
        <rFont val="Arial"/>
        <family val="2"/>
      </rPr>
      <t xml:space="preserve">                                                                                GitHub\UTP-GPS-ALARM\tree\master\Area_de_Proceso-_PP-PMC\ACREVPRO</t>
    </r>
  </si>
  <si>
    <r>
      <t xml:space="preserve">Documento : Acta de Cierre de Proyecto                                                                            [ACCPRO]_[Año]                                                                                                          </t>
    </r>
    <r>
      <rPr>
        <b/>
        <sz val="10"/>
        <color indexed="8"/>
        <rFont val="Arial"/>
        <family val="2"/>
      </rPr>
      <t>GitHub\UTP-GPS-ALARM\tree\master\Area_de_Proceso-_PP-PMC\ACCPRO</t>
    </r>
  </si>
  <si>
    <r>
      <t xml:space="preserve">Documento : Acta de Revision de Plan de Proyecto                                                                           [ACREVPRO]_[Año]                                                                                                      </t>
    </r>
    <r>
      <rPr>
        <b/>
        <sz val="10"/>
        <color indexed="8"/>
        <rFont val="Arial"/>
        <family val="2"/>
      </rPr>
      <t>GitHub\UTP-GPS-ALARM\tree\master\Area_de_Proceso-_PP-PMC\ACREVPRO</t>
    </r>
  </si>
  <si>
    <r>
      <t xml:space="preserve">Documento : Solicitud de Aseguramiento de Calidad                                                         [SOLQA]_[Año]                                                                                                     </t>
    </r>
    <r>
      <rPr>
        <b/>
        <sz val="10"/>
        <color indexed="8"/>
        <rFont val="Arial"/>
        <family val="2"/>
      </rPr>
      <t>GitHub\UTP-GPS-ALARM\tree\master\Area_de_Proceso-_PPQA\SOLQA</t>
    </r>
  </si>
  <si>
    <r>
      <t xml:space="preserve">Documento : Informe de Revisión General de Aseguramiento de Calidad                                                          [INREQA]_[Año]                                                                                                    </t>
    </r>
    <r>
      <rPr>
        <b/>
        <sz val="10"/>
        <color indexed="8"/>
        <rFont val="Arial"/>
        <family val="2"/>
      </rPr>
      <t>GitHub\UTP-GPS-ALARM\tree\master\Area_de_Proceso-_PPQA\INREQA</t>
    </r>
  </si>
  <si>
    <r>
      <t xml:space="preserve">Documento : Acta de reunion Externa                                                 [AREXT]_[Año]                                                                                                       </t>
    </r>
    <r>
      <rPr>
        <b/>
        <sz val="10"/>
        <color indexed="8"/>
        <rFont val="Arial"/>
        <family val="2"/>
      </rPr>
      <t>GitHub\UTP-GPS-ALARM\tree\master\Actas\AREXT</t>
    </r>
  </si>
  <si>
    <r>
      <t xml:space="preserve">Documento : Acta de reunion Interna                                                   [ARINT]_[Año]                                                                                                       </t>
    </r>
    <r>
      <rPr>
        <b/>
        <sz val="10"/>
        <color indexed="8"/>
        <rFont val="Arial"/>
        <family val="2"/>
      </rPr>
      <t>GitHub\UTP-GPS-ALARM\tree\master\Actas\ARINT</t>
    </r>
  </si>
  <si>
    <r>
      <t xml:space="preserve">Documento : Informe de Avance Quincenal                                             [IAVQUI]_[Año]                                                                                                         </t>
    </r>
    <r>
      <rPr>
        <b/>
        <sz val="10"/>
        <color indexed="8"/>
        <rFont val="Arial"/>
        <family val="2"/>
      </rPr>
      <t>GitHub\UTP-GPS-ALARM\tree\master\Informes\IAVQUI</t>
    </r>
  </si>
  <si>
    <r>
      <t xml:space="preserve">Documento : Acta de Aceptacion  de Entregables                                               [ACENTRE]_[Año]                                                                                                       </t>
    </r>
    <r>
      <rPr>
        <b/>
        <sz val="10"/>
        <color indexed="8"/>
        <rFont val="Arial"/>
        <family val="2"/>
      </rPr>
      <t>GitHub\UTP-GPS-ALARM\tree\master\Actas\ACENTRE</t>
    </r>
  </si>
  <si>
    <t>-</t>
  </si>
  <si>
    <t>Documento en estado de plantilla (No definida para auditar)</t>
  </si>
  <si>
    <t>Criterío de Evaluación en Documento conforme</t>
  </si>
  <si>
    <t>Tablas</t>
  </si>
  <si>
    <t>Historial de Revisiones</t>
  </si>
  <si>
    <t>Contiene detalles de las revisiones del documento</t>
  </si>
  <si>
    <t>Datos de importancia para la elaboración del documento</t>
  </si>
  <si>
    <t>Ajustar documento a formato de documentos del proyecto</t>
  </si>
  <si>
    <t>CheckList</t>
  </si>
  <si>
    <t>Hoja "CheckList"</t>
  </si>
  <si>
    <t>Identificador de Descripción de concepto a auditar</t>
  </si>
  <si>
    <t>Tipo de revisión: Auditoria de calidad por formatos</t>
  </si>
  <si>
    <t>Enunciado de los criterios para Auditar</t>
  </si>
  <si>
    <t>¿El documento está definido con la nomenclatura establecida?</t>
  </si>
  <si>
    <t>¿El documento se encuentra en el repositorio de Github de UTP-GPS-ALARM y en el lugar predefinido?</t>
  </si>
  <si>
    <t>¿El documento está protegido contra lectura y escritura acorde a lo definido en la solicitud de accesos?</t>
  </si>
  <si>
    <t>¿El documento presenta la tabla de versionamiento actualizada?</t>
  </si>
  <si>
    <t>¿El documento está diseñado según el formato (y/o plantilla) elegido para el proyecto?</t>
  </si>
  <si>
    <t>¿El Documento está exento de errores ortográficos y definiciones inconsistentes?</t>
  </si>
  <si>
    <t>En inciso 1, ¿Está definido correctamente el objetivo y alcance para esta área de proceso?</t>
  </si>
  <si>
    <t>En inciso 5, ¿Los subprocesos del Proceso de Gestión son acordes al desarrollo del proyecto, sin mostrar incoherencia entre sí?</t>
  </si>
  <si>
    <t>En inciso 2, ¿Los términos y definiciones son los correctos, acorde al desarrollo del proyecto, sin mostrar incoherencia entre sí?</t>
  </si>
  <si>
    <t>En inciso 5 y 7, ¿Los artefactos del Proceso de Gestión definidos son acordes al desarrollo del proyecto?</t>
  </si>
  <si>
    <t>Corregido : Corrección de Errores Ortográficos en Inciso 5.2</t>
  </si>
  <si>
    <t>Corregido: Modificar Documento a formato de documentos del Proyecto</t>
  </si>
  <si>
    <t>En inciso 7.4 (WBS), ¿El documento presenta todos los WBS que serán producidos en el proyecto separados por Procesos de Gestión e Ingeniería?</t>
  </si>
  <si>
    <t>En inciso 5, ¿El documento presenta los alcances del proyecto de forma interactiva, además de las restricciones que presentará el mismo?</t>
  </si>
  <si>
    <t>En inciso 6, ¿Los Requerimientos de Servicios y de Personal, así como los roles son definidos exactamente igual a lo requerido para el proyecto?</t>
  </si>
  <si>
    <t>En Inciso 9.4 ¿La nomenclatura, versionamiento y la carpeta compartida del proyecto es acorde a la Gestión de Configuración?</t>
  </si>
  <si>
    <t>Corregido: Actualizar los entregables en los WBS acorde al proyecto</t>
  </si>
  <si>
    <t>Corregido: Corregir Nomenclatura de los Documentos (7)</t>
  </si>
  <si>
    <t>Corregido: Agregar Documentos y Nomenclatura de los mismos (2)</t>
  </si>
  <si>
    <t>¿El documento presenta la fecha correcta de emisión y presentación?</t>
  </si>
  <si>
    <t>¿Están presentes las firmas de todos los participantes del Acta del Plan de Proyecto?</t>
  </si>
  <si>
    <t>Corregido: Corregir Definiciones Inconsistentes en Documento</t>
  </si>
  <si>
    <t>¿Las fechas presentadas para la planeación de cada actividad son correctas?</t>
  </si>
  <si>
    <t>¿El Cronograma muestra las actividades por Procesos (Ingeniería y Gestión), además de presentar las áreas de los subprocesos en cada una de ellas?</t>
  </si>
  <si>
    <t>Corregido: Corregir fechas de actividades por desconfiguración de la misma</t>
  </si>
  <si>
    <t>¿Las actividades omitidas (por mejora) en el proyecto fueron eliminadas de este documento, haciendo el respectivo ajuste de fechas?</t>
  </si>
  <si>
    <t>Corregido: Reestructurar Tareas y cambiar definiciones en el Proceso de Gestión e Ingeniería</t>
  </si>
  <si>
    <t>¿Las fechas presentadas para las reuniones externas e internas, así como las revisiones de QA, están en una sección aparte, puesto que son procesos transversales?</t>
  </si>
  <si>
    <t>No Aplica este Criterio para auditoría de Gestión de la Configuración</t>
  </si>
  <si>
    <t>No se realizaron cambios en las Actividades del Proyecto</t>
  </si>
  <si>
    <t>¿Las fórmulas empleadas y resultados, incluyendo tambien indicadores (semáforo) son acordes a las definiciones del proyecto para el registro de riesgos?</t>
  </si>
  <si>
    <t>¿El Documento presenta las tres secciones predefinidas (Matríz de Riesgos , Tablas y Definiciones) debidamente observadas y adaptadas al Proyecto?</t>
  </si>
  <si>
    <t>¿El Documento presenta todos los riesgos posibles en el proyecto,incluso los cuales se presentaron durante el desarrollo de este?</t>
  </si>
  <si>
    <t>Corregido: Definir nuevos riesgos que aún no estan contemplados y son de importancia en el Proyecto</t>
  </si>
  <si>
    <t>¿La información de los riesgos incurridos, no incurridos y que desaparecieron en veráz y presentado con comentarios para el plan de contingencia a tomar?</t>
  </si>
  <si>
    <t>Documento en Estado de Plantilla</t>
  </si>
  <si>
    <t>¿El documento presenta la fecha correcta de inicio y fin del Proyecto, así como los participantes del proyecto?</t>
  </si>
  <si>
    <t>¿Están presentes los temas contemplados para el relatorio, así como las oportunidades de mejora y lecciones aprendidas de este proyecto?</t>
  </si>
  <si>
    <t>¿El documento fue elaborado y revisado según lo planeado en el cronograma del proyecto?</t>
  </si>
  <si>
    <t>En inciso 5, ¿Los subprocesos del Proceso (REQM) son acordes al desarrollo del proyecto, sin mostrar incoherencia entre sí?</t>
  </si>
  <si>
    <t>Corregido: Ajustar Gráficas a formato de los documentos del proyecto</t>
  </si>
  <si>
    <t>En caso de Presentarse cambios en los Requerimientos, ¿Se Realizó la actualización en el Documento acorde a la misma?</t>
  </si>
  <si>
    <t>¿El Documento cuenta con los Libros Historial de Revisiones, Instrucciones, Requerimientosde Usuario, Observaciones a la LMR, Usuarios y Diccionario de Atributos-Valor?</t>
  </si>
  <si>
    <t>El Libro Requerimientos de usuario, ¿Muestra la información actualizada y detallada sobre los requerimientos del Proyecto?</t>
  </si>
  <si>
    <t>El Libro Diccionario de Atributos-Valor, ¿Muestra las definiciones de todos los atributos de los Requerimientos asociados al Proyecto, de forma coherente y detallada?</t>
  </si>
  <si>
    <t>Corregido: Actualizar datos acordes a la solicitud de cambio de requerimientos del proyecto</t>
  </si>
  <si>
    <t>¿El Documento cuenta con los Libros Historial de Revisiones, Instrucciones, Trazabilidad REQ a Doc. GC y Trazabilidad REQ a Doc. HyO?</t>
  </si>
  <si>
    <t>El Libro Trazabilidad REQ a Doc. GC, ¿Muestra la información actualizada y detallada sobre los requerimientos del Proyecto y su descripción y Ubicación en cada una de las Fases de Desarrollo?</t>
  </si>
  <si>
    <t>¿El Documento cuenta con los Libros Historial de Revisiones, Instructivo y Solicitud?</t>
  </si>
  <si>
    <t>¿El documento presenta la fecha correcta de solicitud del Requerimiento?</t>
  </si>
  <si>
    <t>¿El Documento explica detalladamente el motivo del cambio de requerimiento y las oportunidades de mejora que brindará en su desarrollo?</t>
  </si>
  <si>
    <t>¿El documento presenta la fecha y hora correcta en la cual fue ejecutada la reunión para la solicitud de cambios a requerimientos?</t>
  </si>
  <si>
    <t>¿Están presentes las firmas de todos los participantes en la solicitud de cambios a Requerimientos?</t>
  </si>
  <si>
    <t>¿El Documento cuenta con los Libros Historial de Revisiones, Instructivo y Registro a Cambios?</t>
  </si>
  <si>
    <t>En el Libro Registro a Cambios y en caso de haberse realizado¿El Documento detalla la información básica de esta solicitud?</t>
  </si>
  <si>
    <t>En inciso 3, ¿El Documento detalla de forma explicita y didáctica los alcances y restricciones del Proyecto?</t>
  </si>
  <si>
    <t>Corregido: Definir indice y numeración de subtemas desarrollados en el documento</t>
  </si>
  <si>
    <t>En inciso 4,¿El Documento describe las funcionalidades del producto en forma textual, detallada y precisa?</t>
  </si>
  <si>
    <t>En Inciso 3, ¿El Documento define en forma textual y gráfica el diseño de la Arquitectura del sistema, para un mayor entendimiento del funcionamiento de la misma?</t>
  </si>
  <si>
    <t>En Inciso 5, ¿El Documento brinda la información detallada de como será cada uno de los módulos, así como su representación gráfica?</t>
  </si>
  <si>
    <t>En Inciso 6 y 7, , ¿El Documento define los requerimientos, tanto de software como de hardware para el funcionamiento de la aplicación a desarrollar?</t>
  </si>
  <si>
    <t>¿Se Brinda información de contacto (como e-mail, número telefónico, etc.) para el envio de fallos y problemas de la aplicación?</t>
  </si>
  <si>
    <t>¿El Documento brinda toda la información necesaria para el correcto funcionamiento de la Aplicación?</t>
  </si>
  <si>
    <t>¿El Documento brinda soporte técnico genérico (preguntas y respuestas) para problemas habituales durante el uso de la Aplicación?</t>
  </si>
  <si>
    <t>¿El Documento describe los detalles de los errores encontrados durante las pruebas realizadas?</t>
  </si>
  <si>
    <t>¿El Documento brinda detalle sobre posibles mejoras de rendimiento para cada uno de los módulos con el fin de optimizar la aplicación?</t>
  </si>
  <si>
    <t>¿Al Final del Documento, se detalla el momento de las pruebas realizadas, así como las firmas de los responsables y personas implicadas en las pruebas?</t>
  </si>
  <si>
    <t>¿El Documento detalla el paso a paso de la instalación de la aplicación para su puesta en marcha?</t>
  </si>
  <si>
    <t>¿El Documento detalla los requerimientos mínimos de hardware y software para la ejecución de la aplicación?</t>
  </si>
  <si>
    <t>¿Se Brinda información de contacto (como e-mail, número telefónico, etc.) para el envio de fallos y problemas de la aplicación durante su instalación?</t>
  </si>
  <si>
    <t>1.1</t>
  </si>
  <si>
    <t>¿Los criterios a evaluar para la aprobación del documento han sido elaboradas de forma personalizada para cada uno de ellos?</t>
  </si>
  <si>
    <t>¿Están presentes los criterios a evaluar para la Auditoría de Calidad y de Gestión de la Configuración?</t>
  </si>
  <si>
    <t>¿Son suficientes los criterios a evaluar para determinar que el documento es válido para su aprobación?</t>
  </si>
  <si>
    <t>Corregido: Especificar mayor número de aspectos a auditar por documento</t>
  </si>
  <si>
    <t>Corregido: Ajustar documento a formato de documentos del proyecto</t>
  </si>
  <si>
    <t>En inciso 2, ¿Los términos y definiciones son los correctos, acorde al Aseguramiento de Calidad, sin mostrar incoherencia entre sí?</t>
  </si>
  <si>
    <t>En inciso 5, ¿Los subprocesos del Aseguramiento de la Cadidad son acordes al desarrollo del proyecto, sin mostrar incoherencia entre sí?</t>
  </si>
  <si>
    <t>En inciso 5 y 7, ¿Los artefactos del Proceso de Aseguramiento de Calidad definidos son acordes al desarrollo del proyecto?</t>
  </si>
  <si>
    <t>¿El Documento cuenta con la fecha de emisión y a quien va dirigido el documento, así como el que lo elabora y lo aprueba (como datos predefinidos de cabecera) ?</t>
  </si>
  <si>
    <t>¿El documento presenta al detalle todos los documentos que pasarán revision de QA?</t>
  </si>
  <si>
    <t>¿El Documento contiene las firmas de las partes implicadas del documento para una gestión correcta?</t>
  </si>
  <si>
    <t>¿El Documento brinda al detelle la información de las tres revisiones de QA, así como las observaciones presentadas en cada una de ellas y su solución?</t>
  </si>
  <si>
    <t>¿El Documento cuenta con los Libros Historial de Revisiones, Instructivo, Planificación, Seguimiento de NC, Informe de Revisión y Tablas?</t>
  </si>
  <si>
    <t>En libro Planificación, ¿Las fecha de revisión de QA y la cantidad de horas coincide con lo planificado y lo ejecutado?</t>
  </si>
  <si>
    <t>En libro Seguimiento de NC ¿Se detalla las No Conformidades acorde a lo que indica el Documento CHKQA_Checklist de Aseguramiento de la Calidad, así como el estado de la NC?</t>
  </si>
  <si>
    <t>¿El Documento cuenta con los Libros Historial de Revisiones, Instrucciones y Solicitud de Acceso?</t>
  </si>
  <si>
    <t>¿El Documento fue elaborado tantas veces como individuo requiera de una solicitud de acceso a la Documentación del Proyecto?</t>
  </si>
  <si>
    <t>¿El Documento tiene las opciones necesarias para quitar u otorgar accesos, así como el detalle del motivo de la misma?</t>
  </si>
  <si>
    <t>Corregido: Especificar el Acceso de Solo Lectura al Cliente (MST E.I.R.L)</t>
  </si>
  <si>
    <t>¿El Documento cuenta con los Libros Historial de Revisiones, Instrucciones, Items, ArbolAP,ArbolIR y Tablas?</t>
  </si>
  <si>
    <t>En Libro Items¿Todos los documentos o entregables definidos para el proyecto se encuentran detallados?</t>
  </si>
  <si>
    <t>En Libro ArbolAP y ArbolIR, ¿Todos los documentos o entregables definidos para el proyecto se encuentran detallados?</t>
  </si>
  <si>
    <t>Corregido: Actualizar datos de Item de Configuración (Ruta de Activos de Procesos, Ruta de los Registros y Código)</t>
  </si>
  <si>
    <t>Corregido: Cambiar documento a fomato de documentos del proyecto</t>
  </si>
  <si>
    <t>¿El Documento cuenta con los Libros Tableros, FMNCONPRO, FMVREQM y FMEXRI?</t>
  </si>
  <si>
    <t>¿Los Cálculos realizados en cada uno de los tableros para las métricas de cada proceso son acordes a las fórmulas utilizadas para el Proyecto?</t>
  </si>
  <si>
    <t>¿Los tableros generan gráficas para observar el comportamiento de las métricas?</t>
  </si>
  <si>
    <t>¿El Documento cuenta con la Fórmula a utilizar para la métrica, que fue establecida para el proyecto?</t>
  </si>
  <si>
    <t>¿El Documento muestra las tablas y gráficos extraidos de su respectiva tabla en el Tablero de Métricas?</t>
  </si>
  <si>
    <t>¿El Documento detalla el Procedimiento a Seguir para el Cálculo y Registro de la Métrica en base a la fórmula establecida?</t>
  </si>
  <si>
    <t>¿El Documento presenta la fecha, lugar y hora correctas en la cual se ejecuto?</t>
  </si>
  <si>
    <t>¿El Documento presenta los temas desarrollados durante la reunión?</t>
  </si>
  <si>
    <t>¿El Documento presenta las observaciones, acuerdos y Oportunidades de Mejora, así como las firmas de las partes implicadas?</t>
  </si>
  <si>
    <t>¿El Documento presenta (independiente de su aprobación o desaprobación) las observaciones respectivas, así como las firmas de las partes implicadas?</t>
  </si>
  <si>
    <t>¿El Documento presenta las entregables, en formato de lista, que serán presentados en dicha acta?</t>
  </si>
  <si>
    <t>¿El Documento presenta los avances realizados por documento y los cálculos en base a la desviación de tiempo para determinar un plan de acción?</t>
  </si>
  <si>
    <t>¿El Documento presenta las observaciones, acuerdos y Oportunidades de Mejora por Documento?</t>
  </si>
  <si>
    <t>Fecha: Del 02/11/2015 al 16/11/2015</t>
  </si>
  <si>
    <t>Fecha Efectiva:  16/11/2015</t>
  </si>
  <si>
    <t>Aprobado</t>
  </si>
  <si>
    <t>Versión Aprobada por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</si>
</sst>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€-2]\ * #,##0.00_);_([$€-2]\ * \(#,##0.00\);_([$€-2]\ * &quot;-&quot;??_)"/>
  </numFmts>
  <fonts count="60">
    <font>
      <sz val="10"/>
      <name val="Arial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color indexed="10"/>
      <name val="Geneva"/>
    </font>
    <font>
      <sz val="9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  <font>
      <b/>
      <sz val="10"/>
      <color indexed="9"/>
      <name val="Arial"/>
      <family val="2"/>
    </font>
    <font>
      <b/>
      <sz val="10"/>
      <color indexed="18"/>
      <name val="Arial"/>
      <family val="2"/>
    </font>
    <font>
      <b/>
      <sz val="9"/>
      <color indexed="9"/>
      <name val="Arial"/>
      <family val="2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0"/>
      <name val="Formata Regular"/>
    </font>
    <font>
      <sz val="8"/>
      <name val="Arial"/>
      <family val="2"/>
    </font>
    <font>
      <i/>
      <sz val="10"/>
      <name val="Times New Roman"/>
      <family val="1"/>
    </font>
    <font>
      <b/>
      <i/>
      <sz val="10"/>
      <name val="Times New Roman"/>
      <family val="1"/>
    </font>
    <font>
      <sz val="10"/>
      <name val="Times New Roman"/>
      <family val="1"/>
    </font>
    <font>
      <sz val="10"/>
      <color indexed="12"/>
      <name val="Times New Roman"/>
      <family val="1"/>
    </font>
    <font>
      <sz val="9"/>
      <name val="Geneva"/>
    </font>
    <font>
      <i/>
      <sz val="10"/>
      <name val="Arial"/>
      <family val="2"/>
    </font>
    <font>
      <b/>
      <i/>
      <u/>
      <sz val="10"/>
      <name val="Times New Roman"/>
      <family val="1"/>
    </font>
    <font>
      <sz val="9"/>
      <color indexed="12"/>
      <name val="Arial"/>
      <family val="2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b/>
      <sz val="8"/>
      <color indexed="9"/>
      <name val="Arial"/>
      <family val="2"/>
    </font>
    <font>
      <b/>
      <sz val="8"/>
      <color indexed="8"/>
      <name val="Arial"/>
      <family val="2"/>
    </font>
    <font>
      <sz val="8"/>
      <color indexed="18"/>
      <name val="Geneva"/>
    </font>
    <font>
      <sz val="8"/>
      <color indexed="18"/>
      <name val="Arial"/>
      <family val="2"/>
    </font>
    <font>
      <b/>
      <sz val="12"/>
      <color indexed="8"/>
      <name val="Arial"/>
      <family val="2"/>
    </font>
    <font>
      <b/>
      <sz val="10"/>
      <color indexed="12"/>
      <name val="Arial"/>
      <family val="2"/>
    </font>
    <font>
      <sz val="8"/>
      <color indexed="12"/>
      <name val="Arial"/>
      <family val="2"/>
    </font>
    <font>
      <sz val="10"/>
      <color indexed="12"/>
      <name val="Arial"/>
      <family val="2"/>
    </font>
    <font>
      <b/>
      <sz val="9"/>
      <color indexed="18"/>
      <name val="Arial"/>
      <family val="2"/>
    </font>
    <font>
      <sz val="9"/>
      <color indexed="18"/>
      <name val="Arial"/>
      <family val="2"/>
    </font>
    <font>
      <b/>
      <sz val="12"/>
      <name val="Arial"/>
      <family val="2"/>
    </font>
    <font>
      <sz val="10"/>
      <color indexed="18"/>
      <name val="Arial"/>
      <family val="2"/>
    </font>
    <font>
      <b/>
      <sz val="8"/>
      <color indexed="18"/>
      <name val="Arial"/>
      <family val="2"/>
    </font>
    <font>
      <b/>
      <sz val="8"/>
      <name val="Arial"/>
      <family val="2"/>
    </font>
    <font>
      <b/>
      <sz val="16"/>
      <color indexed="8"/>
      <name val="Arial"/>
      <family val="2"/>
    </font>
    <font>
      <b/>
      <sz val="10"/>
      <color rgb="FF00008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indexed="9"/>
        <bgColor indexed="19"/>
      </patternFill>
    </fill>
    <fill>
      <patternFill patternType="solid">
        <fgColor indexed="6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</fills>
  <borders count="5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51">
    <xf numFmtId="0" fontId="0" fillId="0" borderId="0"/>
    <xf numFmtId="0" fontId="31" fillId="2" borderId="0" applyNumberFormat="0" applyBorder="0" applyAlignment="0" applyProtection="0"/>
    <xf numFmtId="0" fontId="31" fillId="3" borderId="0" applyNumberFormat="0" applyBorder="0" applyAlignment="0" applyProtection="0"/>
    <xf numFmtId="0" fontId="31" fillId="4" borderId="0" applyNumberFormat="0" applyBorder="0" applyAlignment="0" applyProtection="0"/>
    <xf numFmtId="0" fontId="31" fillId="5" borderId="0" applyNumberFormat="0" applyBorder="0" applyAlignment="0" applyProtection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5" borderId="0" applyNumberFormat="0" applyBorder="0" applyAlignment="0" applyProtection="0"/>
    <xf numFmtId="0" fontId="31" fillId="8" borderId="0" applyNumberFormat="0" applyBorder="0" applyAlignment="0" applyProtection="0"/>
    <xf numFmtId="0" fontId="31" fillId="11" borderId="0" applyNumberFormat="0" applyBorder="0" applyAlignment="0" applyProtection="0"/>
    <xf numFmtId="0" fontId="30" fillId="12" borderId="0" applyNumberFormat="0" applyBorder="0" applyAlignment="0" applyProtection="0"/>
    <xf numFmtId="0" fontId="30" fillId="9" borderId="0" applyNumberFormat="0" applyBorder="0" applyAlignment="0" applyProtection="0"/>
    <xf numFmtId="0" fontId="30" fillId="10" borderId="0" applyNumberFormat="0" applyBorder="0" applyAlignment="0" applyProtection="0"/>
    <xf numFmtId="0" fontId="30" fillId="13" borderId="0" applyNumberFormat="0" applyBorder="0" applyAlignment="0" applyProtection="0"/>
    <xf numFmtId="0" fontId="30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0" fontId="30" fillId="18" borderId="0" applyNumberFormat="0" applyBorder="0" applyAlignment="0" applyProtection="0"/>
    <xf numFmtId="0" fontId="30" fillId="13" borderId="0" applyNumberFormat="0" applyBorder="0" applyAlignment="0" applyProtection="0"/>
    <xf numFmtId="0" fontId="30" fillId="14" borderId="0" applyNumberFormat="0" applyBorder="0" applyAlignment="0" applyProtection="0"/>
    <xf numFmtId="0" fontId="30" fillId="19" borderId="0" applyNumberFormat="0" applyBorder="0" applyAlignment="0" applyProtection="0"/>
    <xf numFmtId="0" fontId="22" fillId="3" borderId="0" applyNumberFormat="0" applyBorder="0" applyAlignment="0" applyProtection="0"/>
    <xf numFmtId="0" fontId="25" fillId="20" borderId="1" applyNumberFormat="0" applyAlignment="0" applyProtection="0"/>
    <xf numFmtId="0" fontId="6" fillId="0" borderId="0"/>
    <xf numFmtId="0" fontId="27" fillId="21" borderId="2" applyNumberFormat="0" applyAlignment="0" applyProtection="0"/>
    <xf numFmtId="0" fontId="6" fillId="0" borderId="0"/>
    <xf numFmtId="164" fontId="1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1" fillId="4" borderId="0" applyNumberFormat="0" applyBorder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20" fillId="0" borderId="6" applyNumberFormat="0" applyFill="0" applyAlignment="0" applyProtection="0"/>
    <xf numFmtId="0" fontId="20" fillId="0" borderId="0" applyNumberFormat="0" applyFill="0" applyBorder="0" applyAlignment="0" applyProtection="0"/>
    <xf numFmtId="0" fontId="23" fillId="7" borderId="1" applyNumberFormat="0" applyAlignment="0" applyProtection="0"/>
    <xf numFmtId="0" fontId="26" fillId="0" borderId="3" applyNumberFormat="0" applyFill="0" applyAlignment="0" applyProtection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32" fillId="22" borderId="7" applyNumberFormat="0" applyFont="0" applyAlignment="0" applyProtection="0"/>
    <xf numFmtId="0" fontId="24" fillId="20" borderId="8" applyNumberFormat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</cellStyleXfs>
  <cellXfs count="599">
    <xf numFmtId="0" fontId="0" fillId="0" borderId="0" xfId="0"/>
    <xf numFmtId="0" fontId="1" fillId="0" borderId="0" xfId="39" applyFont="1"/>
    <xf numFmtId="0" fontId="15" fillId="0" borderId="0" xfId="43" applyFont="1" applyFill="1" applyAlignment="1">
      <alignment horizontal="center"/>
    </xf>
    <xf numFmtId="0" fontId="16" fillId="0" borderId="0" xfId="0" applyFont="1" applyProtection="1">
      <protection locked="0"/>
    </xf>
    <xf numFmtId="0" fontId="2" fillId="0" borderId="0" xfId="0" applyFont="1" applyAlignment="1" applyProtection="1">
      <alignment horizontal="left"/>
    </xf>
    <xf numFmtId="0" fontId="2" fillId="0" borderId="0" xfId="43" applyFont="1" applyAlignment="1">
      <alignment horizontal="center"/>
    </xf>
    <xf numFmtId="0" fontId="16" fillId="0" borderId="0" xfId="43" applyFont="1"/>
    <xf numFmtId="0" fontId="16" fillId="0" borderId="0" xfId="43" applyFont="1" applyFill="1" applyBorder="1"/>
    <xf numFmtId="0" fontId="16" fillId="0" borderId="0" xfId="43" applyFont="1" applyBorder="1"/>
    <xf numFmtId="0" fontId="16" fillId="0" borderId="0" xfId="43" applyFont="1" applyBorder="1" applyAlignment="1"/>
    <xf numFmtId="0" fontId="2" fillId="0" borderId="0" xfId="43" applyFont="1" applyFill="1" applyBorder="1"/>
    <xf numFmtId="0" fontId="2" fillId="0" borderId="0" xfId="43" applyFont="1" applyBorder="1"/>
    <xf numFmtId="0" fontId="16" fillId="0" borderId="0" xfId="43" applyFont="1" applyFill="1" applyBorder="1" applyAlignment="1"/>
    <xf numFmtId="0" fontId="16" fillId="0" borderId="0" xfId="43" applyFont="1" applyAlignment="1"/>
    <xf numFmtId="0" fontId="2" fillId="0" borderId="0" xfId="43" applyFont="1"/>
    <xf numFmtId="0" fontId="9" fillId="23" borderId="0" xfId="0" applyFont="1" applyFill="1" applyAlignment="1" applyProtection="1">
      <alignment vertical="center"/>
      <protection locked="0"/>
    </xf>
    <xf numFmtId="0" fontId="6" fillId="0" borderId="0" xfId="0" applyFont="1"/>
    <xf numFmtId="0" fontId="1" fillId="0" borderId="0" xfId="39" applyFont="1" applyFill="1" applyAlignment="1">
      <alignment horizontal="left" vertical="center" wrapText="1" indent="2"/>
    </xf>
    <xf numFmtId="0" fontId="3" fillId="0" borderId="0" xfId="39" applyFont="1"/>
    <xf numFmtId="0" fontId="34" fillId="0" borderId="9" xfId="39" applyFont="1" applyBorder="1" applyAlignment="1">
      <alignment vertical="top" wrapText="1"/>
    </xf>
    <xf numFmtId="0" fontId="16" fillId="0" borderId="9" xfId="39" applyFont="1" applyBorder="1" applyAlignment="1">
      <alignment vertical="top" wrapText="1"/>
    </xf>
    <xf numFmtId="0" fontId="35" fillId="0" borderId="0" xfId="39" applyFont="1" applyAlignment="1">
      <alignment horizontal="left"/>
    </xf>
    <xf numFmtId="0" fontId="36" fillId="0" borderId="0" xfId="39" applyFont="1" applyAlignment="1">
      <alignment vertical="top" wrapText="1"/>
    </xf>
    <xf numFmtId="0" fontId="1" fillId="0" borderId="0" xfId="39" applyFont="1" applyBorder="1" applyAlignment="1">
      <alignment horizontal="left" vertical="center" wrapText="1"/>
    </xf>
    <xf numFmtId="0" fontId="35" fillId="0" borderId="0" xfId="39" applyFont="1" applyAlignment="1">
      <alignment horizontal="left" vertical="top"/>
    </xf>
    <xf numFmtId="0" fontId="3" fillId="24" borderId="9" xfId="41" applyFont="1" applyFill="1" applyBorder="1" applyAlignment="1">
      <alignment horizontal="center" vertical="center"/>
    </xf>
    <xf numFmtId="0" fontId="36" fillId="0" borderId="0" xfId="39" applyFont="1" applyAlignment="1">
      <alignment vertical="center" wrapText="1"/>
    </xf>
    <xf numFmtId="0" fontId="1" fillId="0" borderId="0" xfId="39" applyFont="1" applyAlignment="1">
      <alignment horizontal="center"/>
    </xf>
    <xf numFmtId="0" fontId="37" fillId="0" borderId="0" xfId="39" applyFont="1"/>
    <xf numFmtId="0" fontId="3" fillId="0" borderId="0" xfId="39" applyFont="1" applyAlignment="1">
      <alignment horizontal="center"/>
    </xf>
    <xf numFmtId="0" fontId="3" fillId="0" borderId="0" xfId="39" applyFont="1" applyFill="1" applyAlignment="1">
      <alignment horizontal="center"/>
    </xf>
    <xf numFmtId="0" fontId="3" fillId="0" borderId="0" xfId="40" applyFont="1" applyFill="1" applyBorder="1" applyAlignment="1">
      <alignment horizontal="left" vertical="center" wrapText="1"/>
    </xf>
    <xf numFmtId="0" fontId="1" fillId="0" borderId="0" xfId="39" applyFont="1" applyFill="1"/>
    <xf numFmtId="0" fontId="1" fillId="0" borderId="0" xfId="39" applyFont="1" applyFill="1" applyAlignment="1">
      <alignment horizontal="left" wrapText="1"/>
    </xf>
    <xf numFmtId="0" fontId="38" fillId="0" borderId="9" xfId="0" applyFont="1" applyBorder="1" applyAlignment="1">
      <alignment horizontal="left" vertical="center" wrapText="1" indent="1"/>
    </xf>
    <xf numFmtId="0" fontId="38" fillId="0" borderId="0" xfId="0" applyFont="1" applyBorder="1" applyAlignment="1">
      <alignment horizontal="left" vertical="center" wrapText="1" indent="1"/>
    </xf>
    <xf numFmtId="0" fontId="38" fillId="0" borderId="0" xfId="0" applyFont="1" applyBorder="1" applyAlignment="1">
      <alignment horizontal="left" wrapText="1" indent="1"/>
    </xf>
    <xf numFmtId="0" fontId="1" fillId="0" borderId="0" xfId="42" applyFont="1"/>
    <xf numFmtId="0" fontId="1" fillId="0" borderId="0" xfId="42" applyFont="1" applyFill="1"/>
    <xf numFmtId="0" fontId="35" fillId="0" borderId="0" xfId="39" applyFont="1" applyFill="1" applyAlignment="1">
      <alignment horizontal="left" vertical="top" indent="1"/>
    </xf>
    <xf numFmtId="0" fontId="1" fillId="0" borderId="0" xfId="39" applyFont="1" applyAlignment="1">
      <alignment vertical="center"/>
    </xf>
    <xf numFmtId="0" fontId="3" fillId="0" borderId="0" xfId="39" applyFont="1" applyFill="1" applyAlignment="1">
      <alignment horizontal="right" vertical="top"/>
    </xf>
    <xf numFmtId="0" fontId="16" fillId="0" borderId="0" xfId="0" applyFont="1" applyAlignment="1" applyProtection="1">
      <alignment vertical="center"/>
      <protection locked="0"/>
    </xf>
    <xf numFmtId="0" fontId="16" fillId="0" borderId="0" xfId="0" applyFont="1" applyAlignment="1" applyProtection="1">
      <alignment horizontal="left" vertical="center"/>
    </xf>
    <xf numFmtId="0" fontId="11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horizontal="left" vertical="center"/>
    </xf>
    <xf numFmtId="14" fontId="2" fillId="0" borderId="0" xfId="0" applyNumberFormat="1" applyFont="1" applyAlignment="1" applyProtection="1">
      <alignment horizontal="left" vertical="center"/>
    </xf>
    <xf numFmtId="0" fontId="38" fillId="0" borderId="9" xfId="0" applyFont="1" applyBorder="1" applyAlignment="1">
      <alignment horizontal="left" vertical="center"/>
    </xf>
    <xf numFmtId="0" fontId="7" fillId="0" borderId="0" xfId="43" applyFont="1" applyAlignment="1">
      <alignment horizontal="center"/>
    </xf>
    <xf numFmtId="0" fontId="2" fillId="0" borderId="0" xfId="0" applyFont="1" applyAlignment="1" applyProtection="1">
      <alignment vertical="center"/>
      <protection locked="0"/>
    </xf>
    <xf numFmtId="0" fontId="47" fillId="23" borderId="9" xfId="0" applyFont="1" applyFill="1" applyBorder="1" applyAlignment="1">
      <alignment vertical="center" wrapText="1"/>
    </xf>
    <xf numFmtId="1" fontId="14" fillId="24" borderId="9" xfId="0" applyNumberFormat="1" applyFont="1" applyFill="1" applyBorder="1" applyAlignment="1" applyProtection="1">
      <alignment horizontal="right" vertical="center" wrapText="1"/>
      <protection locked="0"/>
    </xf>
    <xf numFmtId="9" fontId="3" fillId="0" borderId="9" xfId="43" applyNumberFormat="1" applyFont="1" applyBorder="1" applyAlignment="1">
      <alignment horizontal="center" vertical="center"/>
    </xf>
    <xf numFmtId="0" fontId="1" fillId="0" borderId="0" xfId="43" applyAlignment="1">
      <alignment vertical="center"/>
    </xf>
    <xf numFmtId="0" fontId="2" fillId="23" borderId="10" xfId="0" applyFont="1" applyFill="1" applyBorder="1" applyAlignment="1" applyProtection="1">
      <alignment horizontal="left" vertical="center" wrapText="1"/>
      <protection locked="0"/>
    </xf>
    <xf numFmtId="0" fontId="45" fillId="24" borderId="11" xfId="0" applyFont="1" applyFill="1" applyBorder="1" applyAlignment="1" applyProtection="1">
      <alignment vertical="center"/>
      <protection locked="0"/>
    </xf>
    <xf numFmtId="0" fontId="14" fillId="24" borderId="11" xfId="0" applyFont="1" applyFill="1" applyBorder="1" applyAlignment="1" applyProtection="1">
      <alignment vertical="center"/>
      <protection locked="0"/>
    </xf>
    <xf numFmtId="0" fontId="47" fillId="23" borderId="10" xfId="0" applyFont="1" applyFill="1" applyBorder="1" applyAlignment="1" applyProtection="1">
      <alignment horizontal="left" vertical="center" wrapText="1"/>
      <protection locked="0"/>
    </xf>
    <xf numFmtId="0" fontId="2" fillId="23" borderId="9" xfId="0" applyFont="1" applyFill="1" applyBorder="1" applyAlignment="1" applyProtection="1">
      <alignment horizontal="left" vertical="center" wrapText="1"/>
      <protection locked="0"/>
    </xf>
    <xf numFmtId="0" fontId="2" fillId="23" borderId="12" xfId="0" applyFont="1" applyFill="1" applyBorder="1" applyAlignment="1" applyProtection="1">
      <alignment horizontal="left" vertical="center" wrapText="1"/>
      <protection locked="0"/>
    </xf>
    <xf numFmtId="0" fontId="43" fillId="24" borderId="13" xfId="43" applyFont="1" applyFill="1" applyBorder="1" applyAlignment="1">
      <alignment horizontal="center" vertical="center" wrapText="1"/>
    </xf>
    <xf numFmtId="0" fontId="13" fillId="24" borderId="13" xfId="43" applyFont="1" applyFill="1" applyBorder="1" applyAlignment="1">
      <alignment horizontal="center" vertical="center" wrapText="1"/>
    </xf>
    <xf numFmtId="0" fontId="47" fillId="23" borderId="14" xfId="0" applyFont="1" applyFill="1" applyBorder="1" applyAlignment="1">
      <alignment vertical="center" wrapText="1"/>
    </xf>
    <xf numFmtId="9" fontId="3" fillId="0" borderId="13" xfId="43" applyNumberFormat="1" applyFont="1" applyBorder="1" applyAlignment="1">
      <alignment horizontal="center" vertical="center"/>
    </xf>
    <xf numFmtId="0" fontId="44" fillId="24" borderId="15" xfId="0" applyFont="1" applyFill="1" applyBorder="1" applyAlignment="1" applyProtection="1">
      <alignment horizontal="left" vertical="center"/>
      <protection locked="0"/>
    </xf>
    <xf numFmtId="0" fontId="44" fillId="24" borderId="16" xfId="43" applyFont="1" applyFill="1" applyBorder="1" applyAlignment="1">
      <alignment horizontal="center" vertical="center" wrapText="1"/>
    </xf>
    <xf numFmtId="0" fontId="44" fillId="24" borderId="17" xfId="43" applyFont="1" applyFill="1" applyBorder="1" applyAlignment="1">
      <alignment horizontal="center" vertical="center" wrapText="1"/>
    </xf>
    <xf numFmtId="0" fontId="47" fillId="23" borderId="18" xfId="0" applyFont="1" applyFill="1" applyBorder="1" applyAlignment="1" applyProtection="1">
      <alignment horizontal="left" vertical="center" wrapText="1"/>
      <protection locked="0"/>
    </xf>
    <xf numFmtId="0" fontId="2" fillId="23" borderId="11" xfId="0" applyFont="1" applyFill="1" applyBorder="1" applyAlignment="1" applyProtection="1">
      <alignment horizontal="left" vertical="center" wrapText="1"/>
      <protection locked="0"/>
    </xf>
    <xf numFmtId="0" fontId="2" fillId="23" borderId="14" xfId="0" applyFont="1" applyFill="1" applyBorder="1" applyAlignment="1" applyProtection="1">
      <alignment horizontal="left" vertical="center" wrapText="1"/>
      <protection locked="0"/>
    </xf>
    <xf numFmtId="0" fontId="2" fillId="23" borderId="19" xfId="0" applyFont="1" applyFill="1" applyBorder="1" applyAlignment="1" applyProtection="1">
      <alignment horizontal="left" vertical="center" wrapText="1"/>
      <protection locked="0"/>
    </xf>
    <xf numFmtId="0" fontId="2" fillId="24" borderId="16" xfId="0" applyFont="1" applyFill="1" applyBorder="1" applyAlignment="1" applyProtection="1">
      <alignment horizontal="left" vertical="center" wrapText="1"/>
      <protection locked="0"/>
    </xf>
    <xf numFmtId="0" fontId="2" fillId="24" borderId="17" xfId="0" applyFont="1" applyFill="1" applyBorder="1" applyAlignment="1" applyProtection="1">
      <alignment horizontal="left" vertical="center" wrapText="1"/>
      <protection locked="0"/>
    </xf>
    <xf numFmtId="0" fontId="47" fillId="0" borderId="14" xfId="0" applyFont="1" applyFill="1" applyBorder="1" applyAlignment="1">
      <alignment vertical="center" wrapText="1"/>
    </xf>
    <xf numFmtId="0" fontId="47" fillId="0" borderId="9" xfId="0" applyFont="1" applyFill="1" applyBorder="1" applyAlignment="1">
      <alignment vertical="center" wrapText="1"/>
    </xf>
    <xf numFmtId="0" fontId="47" fillId="0" borderId="10" xfId="0" applyFont="1" applyFill="1" applyBorder="1" applyAlignment="1" applyProtection="1">
      <alignment vertical="center" wrapText="1"/>
      <protection locked="0"/>
    </xf>
    <xf numFmtId="0" fontId="11" fillId="23" borderId="0" xfId="0" applyFont="1" applyFill="1" applyAlignment="1" applyProtection="1">
      <alignment vertical="center"/>
      <protection locked="0"/>
    </xf>
    <xf numFmtId="0" fontId="13" fillId="24" borderId="9" xfId="0" applyFont="1" applyFill="1" applyBorder="1" applyAlignment="1" applyProtection="1">
      <alignment vertical="center"/>
      <protection locked="0"/>
    </xf>
    <xf numFmtId="0" fontId="16" fillId="0" borderId="9" xfId="0" applyFont="1" applyBorder="1" applyProtection="1">
      <protection locked="0"/>
    </xf>
    <xf numFmtId="0" fontId="16" fillId="0" borderId="14" xfId="0" applyFont="1" applyBorder="1" applyProtection="1">
      <protection locked="0"/>
    </xf>
    <xf numFmtId="0" fontId="43" fillId="24" borderId="20" xfId="43" applyFont="1" applyFill="1" applyBorder="1" applyAlignment="1">
      <alignment horizontal="center" vertical="center" wrapText="1"/>
    </xf>
    <xf numFmtId="0" fontId="47" fillId="0" borderId="9" xfId="0" applyFont="1" applyBorder="1" applyAlignment="1" applyProtection="1">
      <alignment horizontal="left" vertical="center" wrapText="1"/>
      <protection locked="0"/>
    </xf>
    <xf numFmtId="0" fontId="7" fillId="24" borderId="9" xfId="0" applyFont="1" applyFill="1" applyBorder="1" applyAlignment="1" applyProtection="1">
      <alignment horizontal="center" vertical="center" wrapText="1"/>
      <protection locked="0"/>
    </xf>
    <xf numFmtId="0" fontId="47" fillId="0" borderId="13" xfId="0" applyFont="1" applyBorder="1" applyAlignment="1" applyProtection="1">
      <alignment horizontal="left" vertical="center" wrapText="1"/>
      <protection locked="0"/>
    </xf>
    <xf numFmtId="0" fontId="16" fillId="0" borderId="13" xfId="0" applyFont="1" applyBorder="1" applyProtection="1">
      <protection locked="0"/>
    </xf>
    <xf numFmtId="0" fontId="7" fillId="24" borderId="14" xfId="0" applyFont="1" applyFill="1" applyBorder="1" applyAlignment="1" applyProtection="1">
      <alignment horizontal="center" vertical="center" wrapText="1"/>
      <protection locked="0"/>
    </xf>
    <xf numFmtId="0" fontId="41" fillId="23" borderId="12" xfId="0" applyFont="1" applyFill="1" applyBorder="1" applyAlignment="1" applyProtection="1">
      <alignment vertical="center" wrapText="1"/>
    </xf>
    <xf numFmtId="0" fontId="43" fillId="23" borderId="21" xfId="43" applyFont="1" applyFill="1" applyBorder="1" applyAlignment="1">
      <alignment horizontal="center" vertical="center" wrapText="1"/>
    </xf>
    <xf numFmtId="0" fontId="43" fillId="23" borderId="18" xfId="43" applyFont="1" applyFill="1" applyBorder="1" applyAlignment="1">
      <alignment horizontal="center" vertical="center" wrapText="1"/>
    </xf>
    <xf numFmtId="0" fontId="13" fillId="23" borderId="22" xfId="43" applyFont="1" applyFill="1" applyBorder="1" applyAlignment="1">
      <alignment horizontal="center" vertical="center" wrapText="1"/>
    </xf>
    <xf numFmtId="0" fontId="14" fillId="23" borderId="9" xfId="43" applyFont="1" applyFill="1" applyBorder="1" applyAlignment="1">
      <alignment horizontal="left" vertical="top"/>
    </xf>
    <xf numFmtId="0" fontId="14" fillId="23" borderId="10" xfId="43" applyFont="1" applyFill="1" applyBorder="1" applyAlignment="1">
      <alignment horizontal="center" vertical="top" wrapText="1"/>
    </xf>
    <xf numFmtId="0" fontId="14" fillId="23" borderId="12" xfId="43" applyFont="1" applyFill="1" applyBorder="1" applyAlignment="1">
      <alignment horizontal="center" vertical="top" wrapText="1"/>
    </xf>
    <xf numFmtId="0" fontId="14" fillId="23" borderId="9" xfId="43" applyFont="1" applyFill="1" applyBorder="1" applyAlignment="1">
      <alignment horizontal="left" vertical="top" wrapText="1"/>
    </xf>
    <xf numFmtId="0" fontId="8" fillId="23" borderId="9" xfId="43" applyFont="1" applyFill="1" applyBorder="1" applyAlignment="1">
      <alignment horizontal="left" vertical="top"/>
    </xf>
    <xf numFmtId="0" fontId="8" fillId="23" borderId="12" xfId="43" applyFont="1" applyFill="1" applyBorder="1" applyAlignment="1">
      <alignment horizontal="center" vertical="top" wrapText="1"/>
    </xf>
    <xf numFmtId="0" fontId="8" fillId="23" borderId="9" xfId="43" applyFont="1" applyFill="1" applyBorder="1" applyAlignment="1">
      <alignment horizontal="center" vertical="top" wrapText="1"/>
    </xf>
    <xf numFmtId="0" fontId="14" fillId="23" borderId="9" xfId="43" applyFont="1" applyFill="1" applyBorder="1" applyAlignment="1">
      <alignment horizontal="center" vertical="top" wrapText="1"/>
    </xf>
    <xf numFmtId="0" fontId="53" fillId="23" borderId="9" xfId="44" applyFont="1" applyFill="1" applyBorder="1" applyAlignment="1">
      <alignment horizontal="left" vertical="center" wrapText="1"/>
    </xf>
    <xf numFmtId="0" fontId="53" fillId="0" borderId="14" xfId="0" applyFont="1" applyFill="1" applyBorder="1" applyAlignment="1">
      <alignment vertical="center" wrapText="1"/>
    </xf>
    <xf numFmtId="0" fontId="53" fillId="0" borderId="9" xfId="0" applyFont="1" applyFill="1" applyBorder="1" applyAlignment="1">
      <alignment vertical="center" wrapText="1"/>
    </xf>
    <xf numFmtId="0" fontId="13" fillId="23" borderId="9" xfId="43" applyFont="1" applyFill="1" applyBorder="1" applyAlignment="1">
      <alignment horizontal="center" vertical="center" wrapText="1"/>
    </xf>
    <xf numFmtId="14" fontId="14" fillId="23" borderId="9" xfId="43" applyNumberFormat="1" applyFont="1" applyFill="1" applyBorder="1" applyAlignment="1">
      <alignment horizontal="center" vertical="top" wrapText="1"/>
    </xf>
    <xf numFmtId="0" fontId="43" fillId="23" borderId="23" xfId="43" applyFont="1" applyFill="1" applyBorder="1" applyAlignment="1">
      <alignment horizontal="center" vertical="center" wrapText="1"/>
    </xf>
    <xf numFmtId="0" fontId="43" fillId="23" borderId="24" xfId="43" applyFont="1" applyFill="1" applyBorder="1" applyAlignment="1">
      <alignment horizontal="center" vertical="center" wrapText="1"/>
    </xf>
    <xf numFmtId="0" fontId="13" fillId="23" borderId="0" xfId="43" applyFont="1" applyFill="1" applyBorder="1" applyAlignment="1">
      <alignment horizontal="center" vertical="center" wrapText="1"/>
    </xf>
    <xf numFmtId="0" fontId="2" fillId="24" borderId="9" xfId="43" applyFont="1" applyFill="1" applyBorder="1" applyAlignment="1">
      <alignment horizontal="center"/>
    </xf>
    <xf numFmtId="0" fontId="16" fillId="24" borderId="9" xfId="43" applyFont="1" applyFill="1" applyBorder="1"/>
    <xf numFmtId="0" fontId="13" fillId="23" borderId="14" xfId="43" applyFont="1" applyFill="1" applyBorder="1" applyAlignment="1">
      <alignment horizontal="center" vertical="center" wrapText="1"/>
    </xf>
    <xf numFmtId="0" fontId="13" fillId="23" borderId="16" xfId="43" applyFont="1" applyFill="1" applyBorder="1" applyAlignment="1">
      <alignment horizontal="center" vertical="center" wrapText="1"/>
    </xf>
    <xf numFmtId="0" fontId="43" fillId="24" borderId="15" xfId="43" applyFont="1" applyFill="1" applyBorder="1" applyAlignment="1">
      <alignment horizontal="left" vertical="center" wrapText="1"/>
    </xf>
    <xf numFmtId="0" fontId="13" fillId="24" borderId="16" xfId="43" applyFont="1" applyFill="1" applyBorder="1" applyAlignment="1">
      <alignment horizontal="center" vertical="center" wrapText="1"/>
    </xf>
    <xf numFmtId="0" fontId="43" fillId="24" borderId="16" xfId="43" applyFont="1" applyFill="1" applyBorder="1" applyAlignment="1">
      <alignment horizontal="center" vertical="center" wrapText="1"/>
    </xf>
    <xf numFmtId="0" fontId="13" fillId="24" borderId="17" xfId="43" applyFont="1" applyFill="1" applyBorder="1" applyAlignment="1">
      <alignment horizontal="center" vertical="center" wrapText="1"/>
    </xf>
    <xf numFmtId="0" fontId="14" fillId="24" borderId="9" xfId="43" applyFont="1" applyFill="1" applyBorder="1" applyAlignment="1">
      <alignment horizontal="center" vertical="center" wrapText="1"/>
    </xf>
    <xf numFmtId="0" fontId="14" fillId="24" borderId="14" xfId="43" applyFont="1" applyFill="1" applyBorder="1" applyAlignment="1">
      <alignment horizontal="center" vertical="center" wrapText="1"/>
    </xf>
    <xf numFmtId="0" fontId="43" fillId="23" borderId="16" xfId="43" applyFont="1" applyFill="1" applyBorder="1" applyAlignment="1">
      <alignment horizontal="center" vertical="center" wrapText="1"/>
    </xf>
    <xf numFmtId="0" fontId="13" fillId="23" borderId="17" xfId="43" applyFont="1" applyFill="1" applyBorder="1" applyAlignment="1">
      <alignment horizontal="center" vertical="center" wrapText="1"/>
    </xf>
    <xf numFmtId="0" fontId="13" fillId="24" borderId="25" xfId="43" applyFont="1" applyFill="1" applyBorder="1" applyAlignment="1">
      <alignment horizontal="center" vertical="center" wrapText="1"/>
    </xf>
    <xf numFmtId="0" fontId="43" fillId="23" borderId="15" xfId="43" applyFont="1" applyFill="1" applyBorder="1" applyAlignment="1">
      <alignment horizontal="left" vertical="center"/>
    </xf>
    <xf numFmtId="0" fontId="43" fillId="24" borderId="26" xfId="43" applyFont="1" applyFill="1" applyBorder="1" applyAlignment="1">
      <alignment horizontal="left" vertical="center" wrapText="1"/>
    </xf>
    <xf numFmtId="0" fontId="43" fillId="24" borderId="27" xfId="43" applyFont="1" applyFill="1" applyBorder="1" applyAlignment="1">
      <alignment horizontal="center" vertical="center" wrapText="1"/>
    </xf>
    <xf numFmtId="0" fontId="13" fillId="24" borderId="27" xfId="43" applyFont="1" applyFill="1" applyBorder="1" applyAlignment="1">
      <alignment horizontal="center" vertical="center" wrapText="1"/>
    </xf>
    <xf numFmtId="0" fontId="2" fillId="0" borderId="16" xfId="43" applyFont="1" applyBorder="1" applyAlignment="1">
      <alignment horizontal="center"/>
    </xf>
    <xf numFmtId="0" fontId="16" fillId="23" borderId="16" xfId="0" applyFont="1" applyFill="1" applyBorder="1" applyAlignment="1">
      <alignment vertical="center" wrapText="1"/>
    </xf>
    <xf numFmtId="0" fontId="2" fillId="23" borderId="16" xfId="43" applyFont="1" applyFill="1" applyBorder="1" applyAlignment="1">
      <alignment horizontal="left" vertical="center"/>
    </xf>
    <xf numFmtId="0" fontId="16" fillId="0" borderId="16" xfId="43" applyFont="1" applyBorder="1"/>
    <xf numFmtId="0" fontId="7" fillId="0" borderId="16" xfId="43" applyFont="1" applyBorder="1" applyAlignment="1">
      <alignment horizontal="center"/>
    </xf>
    <xf numFmtId="0" fontId="16" fillId="0" borderId="17" xfId="43" applyFont="1" applyBorder="1"/>
    <xf numFmtId="0" fontId="1" fillId="0" borderId="0" xfId="39"/>
    <xf numFmtId="9" fontId="0" fillId="0" borderId="0" xfId="0" applyNumberFormat="1"/>
    <xf numFmtId="0" fontId="6" fillId="23" borderId="0" xfId="46" applyFill="1"/>
    <xf numFmtId="0" fontId="1" fillId="23" borderId="0" xfId="46" applyFont="1" applyFill="1"/>
    <xf numFmtId="0" fontId="7" fillId="0" borderId="29" xfId="46" applyFont="1" applyBorder="1" applyAlignment="1" applyProtection="1">
      <alignment horizontal="center" vertical="top" wrapText="1"/>
      <protection locked="0"/>
    </xf>
    <xf numFmtId="49" fontId="7" fillId="0" borderId="9" xfId="46" applyNumberFormat="1" applyFont="1" applyBorder="1" applyAlignment="1" applyProtection="1">
      <alignment horizontal="center" vertical="top" wrapText="1"/>
      <protection locked="0"/>
    </xf>
    <xf numFmtId="14" fontId="7" fillId="0" borderId="9" xfId="46" applyNumberFormat="1" applyFont="1" applyBorder="1" applyAlignment="1" applyProtection="1">
      <alignment horizontal="center" vertical="top" wrapText="1"/>
      <protection locked="0"/>
    </xf>
    <xf numFmtId="0" fontId="7" fillId="0" borderId="9" xfId="46" applyFont="1" applyBorder="1" applyAlignment="1" applyProtection="1">
      <alignment horizontal="center" vertical="top" wrapText="1"/>
      <protection locked="0"/>
    </xf>
    <xf numFmtId="0" fontId="7" fillId="0" borderId="32" xfId="46" applyFont="1" applyBorder="1" applyAlignment="1" applyProtection="1">
      <alignment horizontal="center" vertical="top" wrapText="1"/>
      <protection locked="0"/>
    </xf>
    <xf numFmtId="0" fontId="6" fillId="23" borderId="0" xfId="46" applyFill="1" applyProtection="1">
      <protection locked="0"/>
    </xf>
    <xf numFmtId="0" fontId="1" fillId="0" borderId="0" xfId="39" applyFont="1" applyAlignment="1"/>
    <xf numFmtId="0" fontId="16" fillId="23" borderId="9" xfId="39" applyFont="1" applyFill="1" applyBorder="1" applyAlignment="1">
      <alignment horizontal="center"/>
    </xf>
    <xf numFmtId="0" fontId="1" fillId="24" borderId="9" xfId="39" applyFont="1" applyFill="1" applyBorder="1" applyAlignment="1">
      <alignment horizontal="center"/>
    </xf>
    <xf numFmtId="0" fontId="55" fillId="27" borderId="9" xfId="39" applyFont="1" applyFill="1" applyBorder="1" applyAlignment="1">
      <alignment horizontal="center"/>
    </xf>
    <xf numFmtId="0" fontId="3" fillId="23" borderId="9" xfId="40" applyFont="1" applyFill="1" applyBorder="1" applyAlignment="1">
      <alignment horizontal="center" vertical="center" wrapText="1"/>
    </xf>
    <xf numFmtId="0" fontId="10" fillId="23" borderId="19" xfId="43" applyFont="1" applyFill="1" applyBorder="1" applyAlignment="1" applyProtection="1">
      <alignment horizontal="center" vertical="center" wrapText="1"/>
      <protection locked="0"/>
    </xf>
    <xf numFmtId="0" fontId="12" fillId="23" borderId="14" xfId="43" applyFont="1" applyFill="1" applyBorder="1" applyAlignment="1" applyProtection="1">
      <alignment horizontal="center" vertical="center" wrapText="1"/>
      <protection locked="0"/>
    </xf>
    <xf numFmtId="0" fontId="10" fillId="23" borderId="14" xfId="43" applyFont="1" applyFill="1" applyBorder="1" applyAlignment="1" applyProtection="1">
      <alignment horizontal="center" vertical="center" wrapText="1"/>
      <protection locked="0"/>
    </xf>
    <xf numFmtId="0" fontId="2" fillId="23" borderId="9" xfId="43" applyFont="1" applyFill="1" applyBorder="1" applyAlignment="1" applyProtection="1">
      <alignment horizontal="left" vertical="center"/>
      <protection locked="0"/>
    </xf>
    <xf numFmtId="0" fontId="2" fillId="23" borderId="12" xfId="43" applyFont="1" applyFill="1" applyBorder="1" applyAlignment="1" applyProtection="1">
      <alignment horizontal="center" vertical="center" wrapText="1"/>
      <protection locked="0"/>
    </xf>
    <xf numFmtId="0" fontId="2" fillId="23" borderId="9" xfId="43" applyFont="1" applyFill="1" applyBorder="1" applyAlignment="1" applyProtection="1">
      <alignment horizontal="left" vertical="center" wrapText="1"/>
      <protection locked="0"/>
    </xf>
    <xf numFmtId="0" fontId="2" fillId="23" borderId="13" xfId="43" applyFont="1" applyFill="1" applyBorder="1" applyAlignment="1" applyProtection="1">
      <alignment horizontal="left" vertical="center"/>
      <protection locked="0"/>
    </xf>
    <xf numFmtId="0" fontId="2" fillId="23" borderId="21" xfId="43" applyFont="1" applyFill="1" applyBorder="1" applyAlignment="1" applyProtection="1">
      <alignment horizontal="center" vertical="center" wrapText="1"/>
      <protection locked="0"/>
    </xf>
    <xf numFmtId="0" fontId="2" fillId="23" borderId="13" xfId="43" applyFont="1" applyFill="1" applyBorder="1" applyAlignment="1" applyProtection="1">
      <alignment horizontal="left" vertical="center" wrapText="1"/>
      <protection locked="0"/>
    </xf>
    <xf numFmtId="0" fontId="44" fillId="23" borderId="11" xfId="43" applyFont="1" applyFill="1" applyBorder="1" applyAlignment="1" applyProtection="1">
      <alignment horizontal="center" vertical="center" wrapText="1"/>
      <protection locked="0"/>
    </xf>
    <xf numFmtId="0" fontId="44" fillId="23" borderId="19" xfId="43" applyFont="1" applyFill="1" applyBorder="1" applyAlignment="1" applyProtection="1">
      <alignment horizontal="center" vertical="center" wrapText="1"/>
      <protection locked="0"/>
    </xf>
    <xf numFmtId="0" fontId="44" fillId="23" borderId="14" xfId="43" applyFont="1" applyFill="1" applyBorder="1" applyAlignment="1" applyProtection="1">
      <alignment horizontal="center" vertical="center" wrapText="1"/>
      <protection locked="0"/>
    </xf>
    <xf numFmtId="0" fontId="2" fillId="23" borderId="11" xfId="43" applyFont="1" applyFill="1" applyBorder="1" applyAlignment="1" applyProtection="1">
      <alignment horizontal="center" vertical="center" wrapText="1"/>
      <protection locked="0"/>
    </xf>
    <xf numFmtId="0" fontId="2" fillId="23" borderId="19" xfId="43" applyFont="1" applyFill="1" applyBorder="1" applyAlignment="1" applyProtection="1">
      <alignment horizontal="center" vertical="center" wrapText="1"/>
      <protection locked="0"/>
    </xf>
    <xf numFmtId="0" fontId="2" fillId="23" borderId="14" xfId="43" applyFont="1" applyFill="1" applyBorder="1" applyAlignment="1" applyProtection="1">
      <alignment horizontal="left" vertical="center" wrapText="1"/>
      <protection locked="0"/>
    </xf>
    <xf numFmtId="0" fontId="14" fillId="23" borderId="9" xfId="43" applyFont="1" applyFill="1" applyBorder="1" applyAlignment="1" applyProtection="1">
      <alignment horizontal="left" vertical="center"/>
      <protection locked="0"/>
    </xf>
    <xf numFmtId="0" fontId="14" fillId="23" borderId="10" xfId="43" applyFont="1" applyFill="1" applyBorder="1" applyAlignment="1" applyProtection="1">
      <alignment horizontal="center" vertical="center" wrapText="1"/>
      <protection locked="0"/>
    </xf>
    <xf numFmtId="0" fontId="14" fillId="23" borderId="12" xfId="43" applyFont="1" applyFill="1" applyBorder="1" applyAlignment="1" applyProtection="1">
      <alignment horizontal="center" vertical="center" wrapText="1"/>
      <protection locked="0"/>
    </xf>
    <xf numFmtId="14" fontId="14" fillId="23" borderId="12" xfId="43" applyNumberFormat="1" applyFont="1" applyFill="1" applyBorder="1" applyAlignment="1" applyProtection="1">
      <alignment horizontal="center" vertical="center" wrapText="1"/>
      <protection locked="0"/>
    </xf>
    <xf numFmtId="0" fontId="14" fillId="23" borderId="9" xfId="43" applyFont="1" applyFill="1" applyBorder="1" applyAlignment="1" applyProtection="1">
      <alignment horizontal="left" vertical="center" wrapText="1"/>
      <protection locked="0"/>
    </xf>
    <xf numFmtId="0" fontId="41" fillId="23" borderId="12" xfId="0" applyFont="1" applyFill="1" applyBorder="1" applyAlignment="1" applyProtection="1">
      <alignment vertical="center" wrapText="1"/>
      <protection locked="0"/>
    </xf>
    <xf numFmtId="0" fontId="2" fillId="23" borderId="14" xfId="43" applyFont="1" applyFill="1" applyBorder="1" applyAlignment="1" applyProtection="1">
      <alignment horizontal="center" vertical="top" wrapText="1"/>
      <protection locked="0"/>
    </xf>
    <xf numFmtId="0" fontId="2" fillId="23" borderId="9" xfId="43" applyFont="1" applyFill="1" applyBorder="1" applyAlignment="1" applyProtection="1">
      <alignment horizontal="center" vertical="top" wrapText="1"/>
      <protection locked="0"/>
    </xf>
    <xf numFmtId="14" fontId="2" fillId="23" borderId="9" xfId="43" applyNumberFormat="1" applyFont="1" applyFill="1" applyBorder="1" applyAlignment="1" applyProtection="1">
      <alignment horizontal="center" vertical="top" wrapText="1"/>
      <protection locked="0"/>
    </xf>
    <xf numFmtId="0" fontId="2" fillId="23" borderId="9" xfId="43" applyFont="1" applyFill="1" applyBorder="1" applyAlignment="1" applyProtection="1">
      <alignment horizontal="left" vertical="top"/>
      <protection locked="0"/>
    </xf>
    <xf numFmtId="0" fontId="2" fillId="23" borderId="9" xfId="43" applyFont="1" applyFill="1" applyBorder="1" applyAlignment="1" applyProtection="1">
      <alignment horizontal="left" vertical="top" wrapText="1"/>
      <protection locked="0"/>
    </xf>
    <xf numFmtId="14" fontId="2" fillId="23" borderId="13" xfId="43" applyNumberFormat="1" applyFont="1" applyFill="1" applyBorder="1" applyAlignment="1" applyProtection="1">
      <alignment horizontal="center" vertical="top" wrapText="1"/>
      <protection locked="0"/>
    </xf>
    <xf numFmtId="0" fontId="2" fillId="23" borderId="13" xfId="43" applyFont="1" applyFill="1" applyBorder="1" applyAlignment="1" applyProtection="1">
      <alignment horizontal="left" vertical="top"/>
      <protection locked="0"/>
    </xf>
    <xf numFmtId="0" fontId="2" fillId="23" borderId="13" xfId="43" applyFont="1" applyFill="1" applyBorder="1" applyAlignment="1" applyProtection="1">
      <alignment horizontal="center" vertical="top" wrapText="1"/>
      <protection locked="0"/>
    </xf>
    <xf numFmtId="0" fontId="2" fillId="23" borderId="13" xfId="43" applyFont="1" applyFill="1" applyBorder="1" applyAlignment="1" applyProtection="1">
      <alignment horizontal="left" vertical="top" wrapText="1"/>
      <protection locked="0"/>
    </xf>
    <xf numFmtId="0" fontId="0" fillId="0" borderId="0" xfId="0" applyAlignment="1">
      <alignment horizontal="left" indent="1"/>
    </xf>
    <xf numFmtId="0" fontId="47" fillId="0" borderId="10" xfId="0" applyFont="1" applyFill="1" applyBorder="1" applyAlignment="1" applyProtection="1">
      <alignment horizontal="left" vertical="center" wrapText="1"/>
      <protection locked="0"/>
    </xf>
    <xf numFmtId="0" fontId="47" fillId="0" borderId="9" xfId="0" applyFont="1" applyFill="1" applyBorder="1" applyAlignment="1" applyProtection="1">
      <alignment horizontal="left" vertical="center" wrapText="1"/>
      <protection locked="0"/>
    </xf>
    <xf numFmtId="0" fontId="47" fillId="25" borderId="9" xfId="0" applyFont="1" applyFill="1" applyBorder="1" applyAlignment="1" applyProtection="1">
      <alignment horizontal="left" vertical="center" wrapText="1"/>
      <protection locked="0"/>
    </xf>
    <xf numFmtId="0" fontId="5" fillId="0" borderId="0" xfId="0" applyFont="1" applyAlignment="1" applyProtection="1">
      <alignment vertical="center"/>
      <protection locked="0"/>
    </xf>
    <xf numFmtId="0" fontId="46" fillId="0" borderId="14" xfId="0" applyFont="1" applyFill="1" applyBorder="1" applyAlignment="1">
      <alignment horizontal="left" vertical="center" wrapText="1"/>
    </xf>
    <xf numFmtId="0" fontId="16" fillId="0" borderId="0" xfId="43" applyFont="1" applyFill="1" applyAlignment="1"/>
    <xf numFmtId="1" fontId="47" fillId="24" borderId="14" xfId="0" applyNumberFormat="1" applyFont="1" applyFill="1" applyBorder="1" applyAlignment="1" applyProtection="1">
      <alignment horizontal="center" vertical="center" wrapText="1"/>
      <protection locked="0"/>
    </xf>
    <xf numFmtId="1" fontId="47" fillId="24" borderId="9" xfId="0" applyNumberFormat="1" applyFont="1" applyFill="1" applyBorder="1" applyAlignment="1" applyProtection="1">
      <alignment horizontal="center" vertical="center" wrapText="1"/>
      <protection locked="0"/>
    </xf>
    <xf numFmtId="0" fontId="43" fillId="23" borderId="27" xfId="43" applyFont="1" applyFill="1" applyBorder="1" applyAlignment="1">
      <alignment horizontal="center" vertical="center" wrapText="1"/>
    </xf>
    <xf numFmtId="0" fontId="13" fillId="23" borderId="27" xfId="43" applyFont="1" applyFill="1" applyBorder="1" applyAlignment="1">
      <alignment horizontal="center" vertical="center" wrapText="1"/>
    </xf>
    <xf numFmtId="0" fontId="13" fillId="23" borderId="25" xfId="43" applyFont="1" applyFill="1" applyBorder="1" applyAlignment="1">
      <alignment horizontal="center" vertical="center" wrapText="1"/>
    </xf>
    <xf numFmtId="0" fontId="8" fillId="23" borderId="14" xfId="43" applyFont="1" applyFill="1" applyBorder="1" applyAlignment="1">
      <alignment horizontal="center" vertical="top" wrapText="1"/>
    </xf>
    <xf numFmtId="0" fontId="8" fillId="23" borderId="19" xfId="43" applyFont="1" applyFill="1" applyBorder="1" applyAlignment="1">
      <alignment horizontal="center" vertical="top" wrapText="1"/>
    </xf>
    <xf numFmtId="0" fontId="14" fillId="23" borderId="14" xfId="43" applyFont="1" applyFill="1" applyBorder="1" applyAlignment="1">
      <alignment horizontal="left" vertical="top" wrapText="1"/>
    </xf>
    <xf numFmtId="0" fontId="13" fillId="23" borderId="30" xfId="43" applyFont="1" applyFill="1" applyBorder="1" applyAlignment="1">
      <alignment horizontal="center" vertical="center" wrapText="1"/>
    </xf>
    <xf numFmtId="0" fontId="43" fillId="23" borderId="9" xfId="43" applyFont="1" applyFill="1" applyBorder="1" applyAlignment="1">
      <alignment horizontal="center" vertical="center" wrapText="1"/>
    </xf>
    <xf numFmtId="0" fontId="43" fillId="23" borderId="14" xfId="43" applyFont="1" applyFill="1" applyBorder="1" applyAlignment="1">
      <alignment horizontal="center" vertical="center" wrapText="1"/>
    </xf>
    <xf numFmtId="0" fontId="43" fillId="23" borderId="30" xfId="43" applyFont="1" applyFill="1" applyBorder="1" applyAlignment="1">
      <alignment horizontal="center" vertical="center" wrapText="1"/>
    </xf>
    <xf numFmtId="0" fontId="13" fillId="24" borderId="10" xfId="0" applyFont="1" applyFill="1" applyBorder="1" applyAlignment="1" applyProtection="1">
      <alignment vertical="center"/>
      <protection locked="0"/>
    </xf>
    <xf numFmtId="0" fontId="7" fillId="23" borderId="0" xfId="0" applyFont="1" applyFill="1" applyBorder="1" applyAlignment="1" applyProtection="1">
      <alignment vertical="center" wrapText="1"/>
      <protection locked="0"/>
    </xf>
    <xf numFmtId="0" fontId="47" fillId="0" borderId="18" xfId="0" applyFont="1" applyFill="1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vertical="center" wrapText="1"/>
      <protection locked="0"/>
    </xf>
    <xf numFmtId="0" fontId="48" fillId="23" borderId="0" xfId="0" applyFont="1" applyFill="1" applyAlignment="1" applyProtection="1">
      <alignment vertical="center"/>
      <protection locked="0"/>
    </xf>
    <xf numFmtId="0" fontId="46" fillId="0" borderId="14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 applyProtection="1">
      <alignment horizontal="left" vertical="center"/>
      <protection locked="0"/>
    </xf>
    <xf numFmtId="0" fontId="16" fillId="24" borderId="15" xfId="0" applyFont="1" applyFill="1" applyBorder="1" applyProtection="1">
      <protection locked="0"/>
    </xf>
    <xf numFmtId="0" fontId="16" fillId="24" borderId="16" xfId="0" applyFont="1" applyFill="1" applyBorder="1" applyProtection="1">
      <protection locked="0"/>
    </xf>
    <xf numFmtId="0" fontId="16" fillId="24" borderId="17" xfId="0" applyFont="1" applyFill="1" applyBorder="1" applyProtection="1">
      <protection locked="0"/>
    </xf>
    <xf numFmtId="0" fontId="13" fillId="0" borderId="0" xfId="0" applyFont="1" applyFill="1" applyBorder="1" applyAlignment="1" applyProtection="1">
      <alignment vertical="center"/>
      <protection locked="0"/>
    </xf>
    <xf numFmtId="0" fontId="2" fillId="23" borderId="24" xfId="43" applyFont="1" applyFill="1" applyBorder="1" applyAlignment="1" applyProtection="1">
      <alignment horizontal="center" vertical="center" wrapText="1"/>
      <protection locked="0"/>
    </xf>
    <xf numFmtId="0" fontId="2" fillId="24" borderId="16" xfId="43" applyFont="1" applyFill="1" applyBorder="1" applyAlignment="1">
      <alignment horizontal="center" vertical="center" wrapText="1"/>
    </xf>
    <xf numFmtId="0" fontId="12" fillId="0" borderId="0" xfId="0" applyFont="1" applyFill="1" applyBorder="1" applyAlignment="1" applyProtection="1">
      <alignment horizontal="left" vertical="center"/>
      <protection locked="0"/>
    </xf>
    <xf numFmtId="0" fontId="12" fillId="0" borderId="0" xfId="0" applyFont="1" applyFill="1" applyBorder="1" applyAlignment="1" applyProtection="1">
      <alignment vertical="center"/>
      <protection locked="0"/>
    </xf>
    <xf numFmtId="0" fontId="11" fillId="0" borderId="0" xfId="0" applyFont="1" applyFill="1" applyBorder="1" applyAlignment="1" applyProtection="1">
      <alignment vertical="center"/>
      <protection locked="0"/>
    </xf>
    <xf numFmtId="0" fontId="2" fillId="23" borderId="9" xfId="43" applyFont="1" applyFill="1" applyBorder="1" applyAlignment="1" applyProtection="1">
      <alignment horizontal="center" vertical="center" wrapText="1"/>
      <protection locked="0"/>
    </xf>
    <xf numFmtId="0" fontId="0" fillId="0" borderId="0" xfId="0" applyFill="1" applyBorder="1" applyAlignment="1" applyProtection="1">
      <alignment vertical="center" wrapText="1"/>
      <protection locked="0"/>
    </xf>
    <xf numFmtId="0" fontId="16" fillId="0" borderId="0" xfId="0" applyFont="1" applyFill="1" applyBorder="1" applyAlignment="1" applyProtection="1">
      <alignment vertical="center"/>
      <protection locked="0"/>
    </xf>
    <xf numFmtId="0" fontId="13" fillId="0" borderId="9" xfId="0" applyFont="1" applyFill="1" applyBorder="1" applyAlignment="1" applyProtection="1">
      <alignment vertical="center" wrapText="1"/>
      <protection locked="0"/>
    </xf>
    <xf numFmtId="0" fontId="14" fillId="23" borderId="9" xfId="43" applyFont="1" applyFill="1" applyBorder="1" applyAlignment="1">
      <alignment horizontal="center" vertical="center"/>
    </xf>
    <xf numFmtId="0" fontId="16" fillId="0" borderId="0" xfId="43" applyFont="1" applyAlignment="1">
      <alignment horizontal="center" vertical="center"/>
    </xf>
    <xf numFmtId="0" fontId="11" fillId="0" borderId="0" xfId="0" applyFont="1" applyAlignment="1" applyProtection="1">
      <alignment horizontal="center" vertical="center"/>
      <protection locked="0"/>
    </xf>
    <xf numFmtId="0" fontId="2" fillId="23" borderId="14" xfId="43" applyFont="1" applyFill="1" applyBorder="1" applyAlignment="1">
      <alignment horizontal="center" vertical="center"/>
    </xf>
    <xf numFmtId="0" fontId="2" fillId="23" borderId="9" xfId="43" applyFont="1" applyFill="1" applyBorder="1" applyAlignment="1">
      <alignment horizontal="center" vertical="center"/>
    </xf>
    <xf numFmtId="0" fontId="8" fillId="23" borderId="9" xfId="43" applyFont="1" applyFill="1" applyBorder="1" applyAlignment="1">
      <alignment horizontal="center" vertical="center"/>
    </xf>
    <xf numFmtId="0" fontId="2" fillId="0" borderId="0" xfId="43" applyFont="1" applyFill="1" applyBorder="1" applyAlignment="1">
      <alignment horizontal="center"/>
    </xf>
    <xf numFmtId="0" fontId="0" fillId="0" borderId="34" xfId="0" applyBorder="1"/>
    <xf numFmtId="14" fontId="13" fillId="23" borderId="14" xfId="43" applyNumberFormat="1" applyFont="1" applyFill="1" applyBorder="1" applyAlignment="1">
      <alignment horizontal="center" vertical="center" wrapText="1"/>
    </xf>
    <xf numFmtId="0" fontId="14" fillId="0" borderId="9" xfId="43" quotePrefix="1" applyFont="1" applyFill="1" applyBorder="1" applyAlignment="1">
      <alignment horizontal="left" vertical="center" wrapText="1"/>
    </xf>
    <xf numFmtId="0" fontId="16" fillId="28" borderId="0" xfId="0" applyFont="1" applyFill="1" applyAlignment="1" applyProtection="1">
      <alignment vertical="center"/>
      <protection locked="0"/>
    </xf>
    <xf numFmtId="0" fontId="16" fillId="28" borderId="0" xfId="0" applyFont="1" applyFill="1" applyAlignment="1" applyProtection="1">
      <alignment horizontal="left" vertical="center"/>
    </xf>
    <xf numFmtId="0" fontId="0" fillId="28" borderId="0" xfId="0" applyFill="1"/>
    <xf numFmtId="0" fontId="11" fillId="28" borderId="0" xfId="0" applyFont="1" applyFill="1" applyAlignment="1" applyProtection="1">
      <alignment vertical="center"/>
      <protection locked="0"/>
    </xf>
    <xf numFmtId="0" fontId="8" fillId="28" borderId="9" xfId="0" applyFont="1" applyFill="1" applyBorder="1" applyAlignment="1" applyProtection="1">
      <alignment horizontal="left" vertical="center"/>
      <protection locked="0"/>
    </xf>
    <xf numFmtId="0" fontId="5" fillId="28" borderId="0" xfId="0" applyFont="1" applyFill="1" applyAlignment="1" applyProtection="1">
      <alignment vertical="center"/>
      <protection locked="0"/>
    </xf>
    <xf numFmtId="0" fontId="16" fillId="28" borderId="0" xfId="43" applyFont="1" applyFill="1"/>
    <xf numFmtId="0" fontId="2" fillId="28" borderId="0" xfId="43" applyFont="1" applyFill="1" applyAlignment="1">
      <alignment horizontal="center"/>
    </xf>
    <xf numFmtId="9" fontId="3" fillId="28" borderId="13" xfId="43" applyNumberFormat="1" applyFont="1" applyFill="1" applyBorder="1" applyAlignment="1">
      <alignment horizontal="center" vertical="center"/>
    </xf>
    <xf numFmtId="0" fontId="1" fillId="28" borderId="0" xfId="43" applyFill="1" applyAlignment="1">
      <alignment vertical="center"/>
    </xf>
    <xf numFmtId="0" fontId="15" fillId="28" borderId="0" xfId="43" applyFont="1" applyFill="1" applyAlignment="1">
      <alignment horizontal="center"/>
    </xf>
    <xf numFmtId="0" fontId="16" fillId="28" borderId="0" xfId="43" applyFont="1" applyFill="1" applyBorder="1"/>
    <xf numFmtId="0" fontId="16" fillId="28" borderId="0" xfId="43" applyFont="1" applyFill="1" applyAlignment="1"/>
    <xf numFmtId="0" fontId="2" fillId="28" borderId="0" xfId="43" applyFont="1" applyFill="1" applyBorder="1"/>
    <xf numFmtId="0" fontId="16" fillId="28" borderId="0" xfId="43" applyFont="1" applyFill="1" applyBorder="1" applyAlignment="1"/>
    <xf numFmtId="0" fontId="46" fillId="28" borderId="14" xfId="0" applyFont="1" applyFill="1" applyBorder="1" applyAlignment="1">
      <alignment horizontal="left" vertical="center" wrapText="1"/>
    </xf>
    <xf numFmtId="0" fontId="53" fillId="28" borderId="14" xfId="0" applyFont="1" applyFill="1" applyBorder="1" applyAlignment="1">
      <alignment vertical="center" wrapText="1"/>
    </xf>
    <xf numFmtId="0" fontId="53" fillId="28" borderId="9" xfId="0" applyFont="1" applyFill="1" applyBorder="1" applyAlignment="1">
      <alignment vertical="center" wrapText="1"/>
    </xf>
    <xf numFmtId="0" fontId="16" fillId="28" borderId="0" xfId="0" applyFont="1" applyFill="1" applyProtection="1">
      <protection locked="0"/>
    </xf>
    <xf numFmtId="0" fontId="2" fillId="28" borderId="0" xfId="0" applyFont="1" applyFill="1" applyAlignment="1" applyProtection="1">
      <alignment horizontal="left"/>
    </xf>
    <xf numFmtId="0" fontId="2" fillId="28" borderId="0" xfId="43" applyFont="1" applyFill="1"/>
    <xf numFmtId="0" fontId="9" fillId="28" borderId="9" xfId="0" applyFont="1" applyFill="1" applyBorder="1" applyAlignment="1" applyProtection="1">
      <alignment vertical="center"/>
      <protection locked="0"/>
    </xf>
    <xf numFmtId="0" fontId="9" fillId="28" borderId="0" xfId="0" applyFont="1" applyFill="1" applyAlignment="1" applyProtection="1">
      <alignment vertical="center"/>
      <protection locked="0"/>
    </xf>
    <xf numFmtId="0" fontId="7" fillId="28" borderId="0" xfId="43" applyFont="1" applyFill="1" applyAlignment="1">
      <alignment horizontal="center"/>
    </xf>
    <xf numFmtId="0" fontId="16" fillId="28" borderId="0" xfId="43" applyFont="1" applyFill="1" applyAlignment="1">
      <alignment horizontal="center" vertical="center"/>
    </xf>
    <xf numFmtId="0" fontId="11" fillId="28" borderId="0" xfId="0" applyFont="1" applyFill="1" applyAlignment="1" applyProtection="1">
      <alignment horizontal="center" vertical="center"/>
      <protection locked="0"/>
    </xf>
    <xf numFmtId="0" fontId="2" fillId="28" borderId="0" xfId="43" applyFont="1" applyFill="1" applyBorder="1" applyAlignment="1">
      <alignment horizontal="center"/>
    </xf>
    <xf numFmtId="0" fontId="14" fillId="28" borderId="9" xfId="43" quotePrefix="1" applyFont="1" applyFill="1" applyBorder="1" applyAlignment="1">
      <alignment horizontal="left" vertical="center" wrapText="1"/>
    </xf>
    <xf numFmtId="0" fontId="45" fillId="24" borderId="9" xfId="43" applyFont="1" applyFill="1" applyBorder="1" applyAlignment="1">
      <alignment horizontal="center" vertical="center" wrapText="1"/>
    </xf>
    <xf numFmtId="0" fontId="45" fillId="24" borderId="13" xfId="43" applyFont="1" applyFill="1" applyBorder="1" applyAlignment="1">
      <alignment horizontal="center" vertical="center" wrapText="1"/>
    </xf>
    <xf numFmtId="0" fontId="38" fillId="0" borderId="9" xfId="0" applyFont="1" applyBorder="1"/>
    <xf numFmtId="0" fontId="2" fillId="23" borderId="30" xfId="43" applyFont="1" applyFill="1" applyBorder="1" applyAlignment="1" applyProtection="1">
      <alignment horizontal="center" vertical="center" wrapText="1"/>
      <protection locked="0"/>
    </xf>
    <xf numFmtId="0" fontId="43" fillId="23" borderId="18" xfId="0" applyFont="1" applyFill="1" applyBorder="1" applyAlignment="1" applyProtection="1">
      <alignment horizontal="left" vertical="center"/>
      <protection locked="0"/>
    </xf>
    <xf numFmtId="0" fontId="43" fillId="23" borderId="22" xfId="43" applyFont="1" applyFill="1" applyBorder="1" applyAlignment="1">
      <alignment horizontal="center" vertical="center" wrapText="1"/>
    </xf>
    <xf numFmtId="0" fontId="43" fillId="23" borderId="22" xfId="0" applyFont="1" applyFill="1" applyBorder="1" applyAlignment="1" applyProtection="1">
      <alignment horizontal="center" vertical="center"/>
      <protection locked="0"/>
    </xf>
    <xf numFmtId="1" fontId="14" fillId="24" borderId="14" xfId="0" applyNumberFormat="1" applyFont="1" applyFill="1" applyBorder="1" applyAlignment="1" applyProtection="1">
      <alignment horizontal="right" vertical="center" wrapText="1"/>
      <protection locked="0"/>
    </xf>
    <xf numFmtId="0" fontId="3" fillId="23" borderId="14" xfId="43" applyFont="1" applyFill="1" applyBorder="1" applyAlignment="1" applyProtection="1">
      <alignment horizontal="center" vertical="center" wrapText="1"/>
      <protection locked="0"/>
    </xf>
    <xf numFmtId="0" fontId="42" fillId="24" borderId="15" xfId="0" applyFont="1" applyFill="1" applyBorder="1" applyAlignment="1" applyProtection="1">
      <alignment horizontal="left" vertical="center"/>
      <protection locked="0"/>
    </xf>
    <xf numFmtId="0" fontId="10" fillId="24" borderId="16" xfId="43" applyFont="1" applyFill="1" applyBorder="1" applyAlignment="1">
      <alignment horizontal="center" vertical="center" wrapText="1"/>
    </xf>
    <xf numFmtId="0" fontId="12" fillId="24" borderId="16" xfId="43" applyFont="1" applyFill="1" applyBorder="1" applyAlignment="1">
      <alignment horizontal="center" vertical="center" wrapText="1"/>
    </xf>
    <xf numFmtId="0" fontId="10" fillId="24" borderId="17" xfId="43" applyFont="1" applyFill="1" applyBorder="1" applyAlignment="1">
      <alignment horizontal="center" vertical="center" wrapText="1"/>
    </xf>
    <xf numFmtId="0" fontId="16" fillId="24" borderId="15" xfId="0" applyFont="1" applyFill="1" applyBorder="1" applyAlignment="1" applyProtection="1">
      <alignment wrapText="1"/>
      <protection locked="0"/>
    </xf>
    <xf numFmtId="9" fontId="3" fillId="0" borderId="34" xfId="43" applyNumberFormat="1" applyFont="1" applyBorder="1" applyAlignment="1">
      <alignment horizontal="center" vertical="center"/>
    </xf>
    <xf numFmtId="0" fontId="45" fillId="23" borderId="0" xfId="0" applyFont="1" applyFill="1" applyAlignment="1" applyProtection="1">
      <alignment vertical="center"/>
      <protection locked="0"/>
    </xf>
    <xf numFmtId="0" fontId="56" fillId="0" borderId="0" xfId="0" applyFont="1" applyAlignment="1" applyProtection="1">
      <alignment vertical="center"/>
      <protection locked="0"/>
    </xf>
    <xf numFmtId="0" fontId="45" fillId="0" borderId="0" xfId="0" applyFont="1" applyFill="1" applyBorder="1" applyAlignment="1" applyProtection="1">
      <alignment vertical="center"/>
      <protection locked="0"/>
    </xf>
    <xf numFmtId="0" fontId="45" fillId="23" borderId="22" xfId="43" applyFont="1" applyFill="1" applyBorder="1" applyAlignment="1">
      <alignment horizontal="center" vertical="center" wrapText="1"/>
    </xf>
    <xf numFmtId="0" fontId="56" fillId="23" borderId="0" xfId="0" applyFont="1" applyFill="1" applyAlignment="1" applyProtection="1">
      <alignment vertical="center"/>
      <protection locked="0"/>
    </xf>
    <xf numFmtId="0" fontId="44" fillId="0" borderId="0" xfId="0" applyFont="1" applyFill="1" applyBorder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2" fillId="23" borderId="14" xfId="0" applyFont="1" applyFill="1" applyBorder="1" applyAlignment="1">
      <alignment horizontal="center" vertical="center" wrapText="1"/>
    </xf>
    <xf numFmtId="0" fontId="2" fillId="23" borderId="14" xfId="43" applyFont="1" applyFill="1" applyBorder="1" applyAlignment="1" applyProtection="1">
      <alignment horizontal="center" vertical="center"/>
      <protection locked="0"/>
    </xf>
    <xf numFmtId="0" fontId="2" fillId="23" borderId="9" xfId="43" applyFont="1" applyFill="1" applyBorder="1" applyAlignment="1" applyProtection="1">
      <alignment horizontal="center" vertical="center"/>
      <protection locked="0"/>
    </xf>
    <xf numFmtId="0" fontId="2" fillId="0" borderId="9" xfId="0" applyFont="1" applyBorder="1" applyAlignment="1" applyProtection="1">
      <alignment horizontal="center" vertical="center"/>
      <protection locked="0"/>
    </xf>
    <xf numFmtId="0" fontId="2" fillId="0" borderId="13" xfId="0" applyFont="1" applyBorder="1" applyAlignment="1" applyProtection="1">
      <alignment horizontal="center" vertical="center"/>
      <protection locked="0"/>
    </xf>
    <xf numFmtId="0" fontId="16" fillId="0" borderId="9" xfId="0" applyFont="1" applyBorder="1" applyAlignment="1" applyProtection="1">
      <alignment horizontal="center" vertical="center"/>
      <protection locked="0"/>
    </xf>
    <xf numFmtId="0" fontId="2" fillId="23" borderId="13" xfId="43" applyFont="1" applyFill="1" applyBorder="1" applyAlignment="1" applyProtection="1">
      <alignment horizontal="center" vertical="center"/>
      <protection locked="0"/>
    </xf>
    <xf numFmtId="0" fontId="14" fillId="23" borderId="9" xfId="43" applyFont="1" applyFill="1" applyBorder="1" applyAlignment="1" applyProtection="1">
      <alignment horizontal="center" vertical="center"/>
      <protection locked="0"/>
    </xf>
    <xf numFmtId="0" fontId="2" fillId="24" borderId="16" xfId="0" applyFont="1" applyFill="1" applyBorder="1" applyAlignment="1" applyProtection="1">
      <alignment horizontal="center" vertical="center" wrapText="1"/>
      <protection locked="0"/>
    </xf>
    <xf numFmtId="0" fontId="44" fillId="0" borderId="0" xfId="0" applyFont="1" applyFill="1" applyBorder="1" applyAlignment="1" applyProtection="1">
      <alignment vertical="center"/>
      <protection locked="0"/>
    </xf>
    <xf numFmtId="0" fontId="56" fillId="0" borderId="0" xfId="0" applyFont="1" applyFill="1" applyBorder="1" applyAlignment="1" applyProtection="1">
      <alignment vertical="center"/>
      <protection locked="0"/>
    </xf>
    <xf numFmtId="0" fontId="45" fillId="24" borderId="20" xfId="43" applyFont="1" applyFill="1" applyBorder="1" applyAlignment="1">
      <alignment horizontal="center" vertical="center" wrapText="1"/>
    </xf>
    <xf numFmtId="0" fontId="2" fillId="24" borderId="16" xfId="0" applyFont="1" applyFill="1" applyBorder="1" applyProtection="1">
      <protection locked="0"/>
    </xf>
    <xf numFmtId="0" fontId="57" fillId="0" borderId="0" xfId="0" applyFont="1" applyAlignment="1" applyProtection="1">
      <alignment vertical="center"/>
      <protection locked="0"/>
    </xf>
    <xf numFmtId="0" fontId="2" fillId="24" borderId="13" xfId="43" applyFont="1" applyFill="1" applyBorder="1" applyAlignment="1"/>
    <xf numFmtId="0" fontId="45" fillId="24" borderId="13" xfId="43" applyFont="1" applyFill="1" applyBorder="1" applyAlignment="1">
      <alignment horizontal="left" vertical="center" wrapText="1"/>
    </xf>
    <xf numFmtId="0" fontId="2" fillId="23" borderId="16" xfId="43" applyFont="1" applyFill="1" applyBorder="1" applyAlignment="1"/>
    <xf numFmtId="0" fontId="45" fillId="23" borderId="16" xfId="43" applyFont="1" applyFill="1" applyBorder="1" applyAlignment="1">
      <alignment horizontal="left" vertical="center" wrapText="1"/>
    </xf>
    <xf numFmtId="0" fontId="8" fillId="23" borderId="14" xfId="43" applyFont="1" applyFill="1" applyBorder="1" applyAlignment="1">
      <alignment horizontal="center" vertical="center"/>
    </xf>
    <xf numFmtId="0" fontId="2" fillId="24" borderId="9" xfId="43" applyFont="1" applyFill="1" applyBorder="1"/>
    <xf numFmtId="0" fontId="45" fillId="23" borderId="16" xfId="43" applyFont="1" applyFill="1" applyBorder="1" applyAlignment="1">
      <alignment horizontal="center" vertical="center" wrapText="1"/>
    </xf>
    <xf numFmtId="0" fontId="45" fillId="24" borderId="16" xfId="43" applyFont="1" applyFill="1" applyBorder="1" applyAlignment="1">
      <alignment horizontal="center" vertical="center" wrapText="1"/>
    </xf>
    <xf numFmtId="0" fontId="2" fillId="0" borderId="0" xfId="43" applyFont="1" applyFill="1" applyBorder="1" applyAlignment="1"/>
    <xf numFmtId="0" fontId="45" fillId="0" borderId="0" xfId="43" applyFont="1" applyFill="1" applyBorder="1" applyAlignment="1">
      <alignment horizontal="left" vertical="center" wrapText="1"/>
    </xf>
    <xf numFmtId="0" fontId="2" fillId="23" borderId="27" xfId="43" applyFont="1" applyFill="1" applyBorder="1" applyAlignment="1"/>
    <xf numFmtId="0" fontId="45" fillId="23" borderId="27" xfId="43" applyFont="1" applyFill="1" applyBorder="1" applyAlignment="1">
      <alignment horizontal="left" vertical="center" wrapText="1"/>
    </xf>
    <xf numFmtId="0" fontId="2" fillId="23" borderId="31" xfId="43" applyFont="1" applyFill="1" applyBorder="1" applyAlignment="1">
      <alignment horizontal="center" vertical="center"/>
    </xf>
    <xf numFmtId="0" fontId="2" fillId="23" borderId="30" xfId="43" applyFont="1" applyFill="1" applyBorder="1" applyAlignment="1">
      <alignment horizontal="center" vertical="center"/>
    </xf>
    <xf numFmtId="0" fontId="56" fillId="28" borderId="0" xfId="0" applyFont="1" applyFill="1" applyAlignment="1" applyProtection="1">
      <alignment vertical="center"/>
      <protection locked="0"/>
    </xf>
    <xf numFmtId="0" fontId="57" fillId="28" borderId="0" xfId="0" applyFont="1" applyFill="1" applyBorder="1" applyAlignment="1" applyProtection="1">
      <alignment vertical="center"/>
      <protection locked="0"/>
    </xf>
    <xf numFmtId="0" fontId="57" fillId="28" borderId="0" xfId="0" applyFont="1" applyFill="1" applyAlignment="1" applyProtection="1">
      <alignment vertical="center"/>
      <protection locked="0"/>
    </xf>
    <xf numFmtId="0" fontId="44" fillId="28" borderId="0" xfId="0" applyFont="1" applyFill="1" applyBorder="1" applyAlignment="1" applyProtection="1">
      <alignment vertical="center"/>
      <protection locked="0"/>
    </xf>
    <xf numFmtId="0" fontId="56" fillId="28" borderId="0" xfId="0" applyFont="1" applyFill="1" applyBorder="1" applyAlignment="1" applyProtection="1">
      <alignment vertical="center"/>
      <protection locked="0"/>
    </xf>
    <xf numFmtId="0" fontId="45" fillId="23" borderId="27" xfId="43" applyFont="1" applyFill="1" applyBorder="1" applyAlignment="1">
      <alignment horizontal="center" vertical="center" wrapText="1"/>
    </xf>
    <xf numFmtId="0" fontId="2" fillId="28" borderId="27" xfId="43" applyFont="1" applyFill="1" applyBorder="1" applyAlignment="1"/>
    <xf numFmtId="0" fontId="45" fillId="28" borderId="27" xfId="43" applyFont="1" applyFill="1" applyBorder="1" applyAlignment="1">
      <alignment horizontal="left" vertical="center" wrapText="1"/>
    </xf>
    <xf numFmtId="0" fontId="10" fillId="29" borderId="9" xfId="0" applyFont="1" applyFill="1" applyBorder="1" applyAlignment="1">
      <alignment horizontal="center" vertical="center" wrapText="1"/>
    </xf>
    <xf numFmtId="0" fontId="1" fillId="30" borderId="0" xfId="42" applyFont="1" applyFill="1" applyBorder="1"/>
    <xf numFmtId="0" fontId="1" fillId="30" borderId="0" xfId="39" applyFont="1" applyFill="1" applyBorder="1"/>
    <xf numFmtId="0" fontId="5" fillId="30" borderId="0" xfId="0" applyFont="1" applyFill="1" applyBorder="1" applyAlignment="1">
      <alignment horizontal="center" vertical="center" wrapText="1"/>
    </xf>
    <xf numFmtId="0" fontId="16" fillId="30" borderId="0" xfId="0" applyFont="1" applyFill="1" applyBorder="1" applyAlignment="1">
      <alignment horizontal="center" vertical="center" wrapText="1"/>
    </xf>
    <xf numFmtId="0" fontId="16" fillId="30" borderId="0" xfId="0" applyFont="1" applyFill="1" applyBorder="1" applyAlignment="1">
      <alignment horizontal="center" vertical="top" wrapText="1"/>
    </xf>
    <xf numFmtId="0" fontId="3" fillId="31" borderId="9" xfId="0" applyFont="1" applyFill="1" applyBorder="1"/>
    <xf numFmtId="0" fontId="0" fillId="0" borderId="9" xfId="0" applyBorder="1"/>
    <xf numFmtId="0" fontId="38" fillId="0" borderId="0" xfId="0" applyFont="1" applyBorder="1"/>
    <xf numFmtId="0" fontId="0" fillId="0" borderId="0" xfId="0" applyBorder="1"/>
    <xf numFmtId="0" fontId="3" fillId="24" borderId="9" xfId="39" applyFont="1" applyFill="1" applyBorder="1" applyAlignment="1">
      <alignment horizontal="center" vertical="top"/>
    </xf>
    <xf numFmtId="0" fontId="3" fillId="31" borderId="9" xfId="0" applyFont="1" applyFill="1" applyBorder="1" applyAlignment="1">
      <alignment horizontal="center" vertical="center"/>
    </xf>
    <xf numFmtId="0" fontId="16" fillId="0" borderId="9" xfId="0" applyFont="1" applyBorder="1"/>
    <xf numFmtId="0" fontId="16" fillId="0" borderId="9" xfId="0" applyFont="1" applyBorder="1" applyAlignment="1">
      <alignment vertical="center"/>
    </xf>
    <xf numFmtId="0" fontId="16" fillId="30" borderId="0" xfId="43" applyFont="1" applyFill="1"/>
    <xf numFmtId="0" fontId="2" fillId="30" borderId="0" xfId="43" applyFont="1" applyFill="1"/>
    <xf numFmtId="0" fontId="16" fillId="30" borderId="0" xfId="43" applyFont="1" applyFill="1" applyAlignment="1">
      <alignment horizontal="center" vertical="center"/>
    </xf>
    <xf numFmtId="0" fontId="16" fillId="30" borderId="0" xfId="0" applyFont="1" applyFill="1" applyBorder="1" applyAlignment="1" applyProtection="1">
      <alignment vertical="center"/>
      <protection locked="0"/>
    </xf>
    <xf numFmtId="0" fontId="16" fillId="30" borderId="0" xfId="43" applyFont="1" applyFill="1" applyBorder="1"/>
    <xf numFmtId="0" fontId="2" fillId="30" borderId="0" xfId="43" applyFont="1" applyFill="1" applyBorder="1"/>
    <xf numFmtId="0" fontId="45" fillId="30" borderId="0" xfId="0" applyFont="1" applyFill="1" applyBorder="1" applyAlignment="1" applyProtection="1">
      <alignment vertical="center"/>
      <protection locked="0"/>
    </xf>
    <xf numFmtId="0" fontId="45" fillId="30" borderId="0" xfId="0" applyFont="1" applyFill="1" applyBorder="1" applyAlignment="1" applyProtection="1">
      <alignment horizontal="center" vertical="center"/>
      <protection locked="0"/>
    </xf>
    <xf numFmtId="0" fontId="13" fillId="30" borderId="0" xfId="0" applyFont="1" applyFill="1" applyBorder="1" applyAlignment="1" applyProtection="1">
      <alignment vertical="center"/>
      <protection locked="0"/>
    </xf>
    <xf numFmtId="14" fontId="7" fillId="30" borderId="0" xfId="0" applyNumberFormat="1" applyFont="1" applyFill="1" applyBorder="1" applyAlignment="1" applyProtection="1">
      <alignment vertical="center" wrapText="1"/>
    </xf>
    <xf numFmtId="0" fontId="11" fillId="30" borderId="0" xfId="0" applyFont="1" applyFill="1" applyBorder="1" applyAlignment="1" applyProtection="1">
      <alignment vertical="center"/>
      <protection locked="0"/>
    </xf>
    <xf numFmtId="0" fontId="56" fillId="30" borderId="0" xfId="0" applyFont="1" applyFill="1" applyBorder="1" applyAlignment="1" applyProtection="1">
      <alignment vertical="center"/>
      <protection locked="0"/>
    </xf>
    <xf numFmtId="0" fontId="11" fillId="30" borderId="0" xfId="0" applyFont="1" applyFill="1" applyBorder="1" applyAlignment="1" applyProtection="1">
      <alignment horizontal="center" vertical="center"/>
      <protection locked="0"/>
    </xf>
    <xf numFmtId="0" fontId="16" fillId="30" borderId="0" xfId="0" applyFont="1" applyFill="1" applyBorder="1" applyAlignment="1" applyProtection="1">
      <alignment horizontal="left" vertical="center"/>
    </xf>
    <xf numFmtId="0" fontId="41" fillId="30" borderId="0" xfId="0" applyFont="1" applyFill="1" applyBorder="1" applyAlignment="1" applyProtection="1">
      <alignment vertical="center" wrapText="1"/>
    </xf>
    <xf numFmtId="0" fontId="15" fillId="30" borderId="0" xfId="43" applyFont="1" applyFill="1" applyBorder="1" applyAlignment="1">
      <alignment horizontal="center"/>
    </xf>
    <xf numFmtId="0" fontId="3" fillId="28" borderId="0" xfId="43" applyFont="1" applyFill="1" applyAlignment="1">
      <alignment horizontal="left"/>
    </xf>
    <xf numFmtId="0" fontId="3" fillId="31" borderId="9" xfId="0" applyFont="1" applyFill="1" applyBorder="1" applyAlignment="1" applyProtection="1">
      <alignment horizontal="center" vertical="center"/>
      <protection locked="0"/>
    </xf>
    <xf numFmtId="0" fontId="45" fillId="30" borderId="0" xfId="0" applyFont="1" applyFill="1" applyBorder="1" applyAlignment="1" applyProtection="1">
      <alignment horizontal="left" vertical="center"/>
      <protection locked="0"/>
    </xf>
    <xf numFmtId="0" fontId="16" fillId="28" borderId="0" xfId="43" applyFont="1" applyFill="1" applyAlignment="1">
      <alignment horizontal="left" vertical="center"/>
    </xf>
    <xf numFmtId="0" fontId="2" fillId="28" borderId="0" xfId="43" applyFont="1" applyFill="1" applyBorder="1" applyAlignment="1">
      <alignment horizontal="left" vertical="center"/>
    </xf>
    <xf numFmtId="0" fontId="16" fillId="28" borderId="0" xfId="43" applyFont="1" applyFill="1" applyBorder="1" applyAlignment="1">
      <alignment horizontal="left" vertical="center"/>
    </xf>
    <xf numFmtId="0" fontId="0" fillId="28" borderId="0" xfId="0" applyFill="1" applyAlignment="1">
      <alignment horizontal="left" vertical="center"/>
    </xf>
    <xf numFmtId="0" fontId="45" fillId="31" borderId="35" xfId="0" applyFont="1" applyFill="1" applyBorder="1" applyAlignment="1" applyProtection="1">
      <alignment horizontal="center" vertical="center"/>
      <protection locked="0"/>
    </xf>
    <xf numFmtId="0" fontId="45" fillId="31" borderId="31" xfId="0" applyFont="1" applyFill="1" applyBorder="1" applyAlignment="1" applyProtection="1">
      <alignment horizontal="center" vertical="center"/>
      <protection locked="0"/>
    </xf>
    <xf numFmtId="0" fontId="45" fillId="31" borderId="31" xfId="0" applyFont="1" applyFill="1" applyBorder="1" applyAlignment="1" applyProtection="1">
      <alignment horizontal="center" vertical="center" wrapText="1"/>
      <protection locked="0"/>
    </xf>
    <xf numFmtId="0" fontId="45" fillId="31" borderId="31" xfId="0" applyFont="1" applyFill="1" applyBorder="1" applyAlignment="1" applyProtection="1">
      <alignment horizontal="center" vertical="center"/>
      <protection locked="0"/>
    </xf>
    <xf numFmtId="0" fontId="45" fillId="30" borderId="9" xfId="0" applyFont="1" applyFill="1" applyBorder="1" applyAlignment="1" applyProtection="1">
      <alignment vertical="center"/>
      <protection locked="0"/>
    </xf>
    <xf numFmtId="0" fontId="45" fillId="30" borderId="9" xfId="0" applyFont="1" applyFill="1" applyBorder="1" applyAlignment="1" applyProtection="1">
      <alignment vertical="center" wrapText="1"/>
      <protection locked="0"/>
    </xf>
    <xf numFmtId="0" fontId="2" fillId="28" borderId="0" xfId="43" applyFont="1" applyFill="1" applyAlignment="1">
      <alignment horizontal="center" vertical="center"/>
    </xf>
    <xf numFmtId="0" fontId="8" fillId="28" borderId="0" xfId="0" applyFont="1" applyFill="1" applyBorder="1" applyAlignment="1" applyProtection="1">
      <alignment horizontal="center" vertical="center"/>
      <protection locked="0"/>
    </xf>
    <xf numFmtId="0" fontId="45" fillId="30" borderId="9" xfId="0" applyFont="1" applyFill="1" applyBorder="1" applyAlignment="1" applyProtection="1">
      <alignment horizontal="center" vertical="center"/>
      <protection locked="0"/>
    </xf>
    <xf numFmtId="14" fontId="45" fillId="30" borderId="9" xfId="0" applyNumberFormat="1" applyFont="1" applyFill="1" applyBorder="1" applyAlignment="1" applyProtection="1">
      <alignment horizontal="center" vertical="center"/>
      <protection locked="0"/>
    </xf>
    <xf numFmtId="0" fontId="56" fillId="28" borderId="0" xfId="0" applyFont="1" applyFill="1" applyAlignment="1" applyProtection="1">
      <alignment horizontal="center" vertical="center"/>
      <protection locked="0"/>
    </xf>
    <xf numFmtId="0" fontId="57" fillId="28" borderId="0" xfId="0" applyFont="1" applyFill="1" applyAlignment="1" applyProtection="1">
      <alignment horizontal="center" vertical="center"/>
      <protection locked="0"/>
    </xf>
    <xf numFmtId="0" fontId="3" fillId="31" borderId="9" xfId="43" applyFont="1" applyFill="1" applyBorder="1" applyAlignment="1">
      <alignment horizontal="center" vertical="center"/>
    </xf>
    <xf numFmtId="0" fontId="3" fillId="28" borderId="0" xfId="43" applyFont="1" applyFill="1" applyAlignment="1">
      <alignment horizontal="center" vertical="center"/>
    </xf>
    <xf numFmtId="0" fontId="1" fillId="30" borderId="0" xfId="43" applyFill="1" applyBorder="1" applyAlignment="1">
      <alignment horizontal="center" vertical="center"/>
    </xf>
    <xf numFmtId="0" fontId="45" fillId="30" borderId="9" xfId="0" applyFont="1" applyFill="1" applyBorder="1" applyAlignment="1" applyProtection="1">
      <alignment horizontal="left" vertical="center" wrapText="1"/>
      <protection locked="0"/>
    </xf>
    <xf numFmtId="0" fontId="58" fillId="23" borderId="0" xfId="0" applyFont="1" applyFill="1" applyAlignment="1" applyProtection="1">
      <alignment vertical="center"/>
      <protection locked="0"/>
    </xf>
    <xf numFmtId="0" fontId="48" fillId="30" borderId="36" xfId="0" applyFont="1" applyFill="1" applyBorder="1" applyAlignment="1" applyProtection="1">
      <alignment vertical="center"/>
      <protection locked="0"/>
    </xf>
    <xf numFmtId="0" fontId="3" fillId="30" borderId="0" xfId="39" applyFont="1" applyFill="1" applyBorder="1" applyAlignment="1">
      <alignment horizontal="left" vertical="center" wrapText="1" indent="2"/>
    </xf>
    <xf numFmtId="0" fontId="10" fillId="30" borderId="0" xfId="0" applyFont="1" applyFill="1" applyBorder="1" applyAlignment="1">
      <alignment horizontal="center" vertical="center" wrapText="1"/>
    </xf>
    <xf numFmtId="0" fontId="38" fillId="30" borderId="0" xfId="0" applyFont="1" applyFill="1" applyBorder="1" applyAlignment="1">
      <alignment horizontal="left" vertical="center"/>
    </xf>
    <xf numFmtId="0" fontId="38" fillId="30" borderId="0" xfId="0" applyFont="1" applyFill="1" applyBorder="1" applyAlignment="1">
      <alignment horizontal="left" vertical="center" wrapText="1"/>
    </xf>
    <xf numFmtId="0" fontId="1" fillId="30" borderId="0" xfId="39" applyFont="1" applyFill="1" applyBorder="1" applyAlignment="1">
      <alignment vertical="top"/>
    </xf>
    <xf numFmtId="0" fontId="35" fillId="30" borderId="0" xfId="39" applyFont="1" applyFill="1" applyBorder="1" applyAlignment="1">
      <alignment vertical="top"/>
    </xf>
    <xf numFmtId="0" fontId="1" fillId="30" borderId="0" xfId="39" applyFill="1" applyBorder="1"/>
    <xf numFmtId="0" fontId="5" fillId="30" borderId="0" xfId="0" applyFont="1" applyFill="1" applyBorder="1" applyAlignment="1">
      <alignment horizontal="centerContinuous" vertical="center" wrapText="1"/>
    </xf>
    <xf numFmtId="9" fontId="16" fillId="30" borderId="0" xfId="0" applyNumberFormat="1" applyFont="1" applyFill="1" applyBorder="1" applyAlignment="1">
      <alignment horizontal="center" vertical="top" wrapText="1"/>
    </xf>
    <xf numFmtId="0" fontId="3" fillId="30" borderId="0" xfId="39" applyFont="1" applyFill="1" applyBorder="1" applyAlignment="1">
      <alignment horizontal="left" indent="6"/>
    </xf>
    <xf numFmtId="0" fontId="38" fillId="30" borderId="0" xfId="0" applyFont="1" applyFill="1" applyBorder="1" applyAlignment="1">
      <alignment horizontal="left" vertical="center" wrapText="1" indent="1"/>
    </xf>
    <xf numFmtId="0" fontId="38" fillId="30" borderId="0" xfId="0" applyFont="1" applyFill="1" applyBorder="1" applyAlignment="1">
      <alignment horizontal="left" wrapText="1" indent="1"/>
    </xf>
    <xf numFmtId="0" fontId="16" fillId="30" borderId="0" xfId="39" applyFont="1" applyFill="1" applyBorder="1" applyAlignment="1">
      <alignment horizontal="left" vertical="top"/>
    </xf>
    <xf numFmtId="0" fontId="39" fillId="30" borderId="0" xfId="39" applyFont="1" applyFill="1" applyBorder="1" applyAlignment="1">
      <alignment horizontal="left" vertical="top"/>
    </xf>
    <xf numFmtId="0" fontId="39" fillId="30" borderId="0" xfId="39" applyFont="1" applyFill="1" applyBorder="1" applyAlignment="1">
      <alignment horizontal="left" vertical="center" wrapText="1"/>
    </xf>
    <xf numFmtId="0" fontId="3" fillId="30" borderId="0" xfId="39" applyFont="1" applyFill="1" applyBorder="1" applyAlignment="1">
      <alignment vertical="center" wrapText="1"/>
    </xf>
    <xf numFmtId="0" fontId="3" fillId="30" borderId="0" xfId="39" applyFont="1" applyFill="1" applyBorder="1" applyAlignment="1">
      <alignment horizontal="left" vertical="top" wrapText="1"/>
    </xf>
    <xf numFmtId="0" fontId="35" fillId="30" borderId="0" xfId="39" applyFont="1" applyFill="1" applyBorder="1" applyAlignment="1">
      <alignment horizontal="left" vertical="top"/>
    </xf>
    <xf numFmtId="0" fontId="1" fillId="30" borderId="0" xfId="39" applyFont="1" applyFill="1" applyBorder="1" applyAlignment="1">
      <alignment vertical="center"/>
    </xf>
    <xf numFmtId="0" fontId="40" fillId="30" borderId="0" xfId="39" applyFont="1" applyFill="1" applyBorder="1" applyAlignment="1">
      <alignment horizontal="left" vertical="top" indent="1"/>
    </xf>
    <xf numFmtId="0" fontId="35" fillId="30" borderId="0" xfId="39" applyFont="1" applyFill="1" applyBorder="1" applyAlignment="1">
      <alignment horizontal="left" vertical="top" indent="1"/>
    </xf>
    <xf numFmtId="0" fontId="16" fillId="30" borderId="0" xfId="39" applyFont="1" applyFill="1" applyBorder="1" applyAlignment="1">
      <alignment horizontal="left" vertical="top" indent="3"/>
    </xf>
    <xf numFmtId="0" fontId="1" fillId="30" borderId="0" xfId="39" applyFont="1" applyFill="1" applyBorder="1" applyAlignment="1">
      <alignment horizontal="left" vertical="center" indent="1"/>
    </xf>
    <xf numFmtId="0" fontId="3" fillId="30" borderId="0" xfId="42" applyFont="1" applyFill="1" applyBorder="1" applyAlignment="1">
      <alignment horizontal="left" indent="2"/>
    </xf>
    <xf numFmtId="0" fontId="1" fillId="30" borderId="0" xfId="42" applyFont="1" applyFill="1" applyBorder="1" applyAlignment="1"/>
    <xf numFmtId="0" fontId="3" fillId="30" borderId="0" xfId="39" applyFont="1" applyFill="1" applyBorder="1" applyAlignment="1">
      <alignment horizontal="left" vertical="center" indent="3"/>
    </xf>
    <xf numFmtId="0" fontId="1" fillId="30" borderId="0" xfId="39" applyFont="1" applyFill="1" applyBorder="1" applyAlignment="1"/>
    <xf numFmtId="0" fontId="3" fillId="30" borderId="0" xfId="42" applyFont="1" applyFill="1" applyBorder="1" applyAlignment="1">
      <alignment horizontal="left" vertical="center" indent="1"/>
    </xf>
    <xf numFmtId="0" fontId="1" fillId="30" borderId="0" xfId="39" applyFont="1" applyFill="1" applyBorder="1" applyAlignment="1">
      <alignment horizontal="left" wrapText="1"/>
    </xf>
    <xf numFmtId="0" fontId="3" fillId="30" borderId="0" xfId="39" applyFont="1" applyFill="1" applyBorder="1" applyAlignment="1">
      <alignment horizontal="left" vertical="top" indent="2"/>
    </xf>
    <xf numFmtId="0" fontId="1" fillId="30" borderId="0" xfId="39" applyFont="1" applyFill="1" applyBorder="1" applyAlignment="1">
      <alignment horizontal="left" indent="2"/>
    </xf>
    <xf numFmtId="0" fontId="1" fillId="30" borderId="0" xfId="39" applyFont="1" applyFill="1" applyBorder="1" applyAlignment="1">
      <alignment horizontal="left" vertical="center" wrapText="1" indent="5"/>
    </xf>
    <xf numFmtId="0" fontId="3" fillId="30" borderId="0" xfId="39" applyFont="1" applyFill="1" applyBorder="1" applyAlignment="1">
      <alignment horizontal="right" vertical="top" indent="3"/>
    </xf>
    <xf numFmtId="0" fontId="16" fillId="30" borderId="0" xfId="39" applyFont="1" applyFill="1" applyBorder="1" applyAlignment="1">
      <alignment horizontal="right" vertical="top" indent="3"/>
    </xf>
    <xf numFmtId="0" fontId="3" fillId="30" borderId="0" xfId="39" applyFont="1" applyFill="1" applyBorder="1" applyAlignment="1">
      <alignment horizontal="right" vertical="top"/>
    </xf>
    <xf numFmtId="0" fontId="1" fillId="30" borderId="0" xfId="39" applyFont="1" applyFill="1" applyBorder="1" applyAlignment="1">
      <alignment horizontal="right"/>
    </xf>
    <xf numFmtId="0" fontId="1" fillId="30" borderId="0" xfId="39" applyFont="1" applyFill="1" applyBorder="1" applyAlignment="1">
      <alignment horizontal="right" vertical="top"/>
    </xf>
    <xf numFmtId="0" fontId="1" fillId="30" borderId="0" xfId="39" applyFont="1" applyFill="1" applyBorder="1" applyAlignment="1">
      <alignment horizontal="left" vertical="center" wrapText="1"/>
    </xf>
    <xf numFmtId="0" fontId="1" fillId="30" borderId="0" xfId="39" applyFont="1" applyFill="1" applyBorder="1" applyAlignment="1">
      <alignment vertical="center" wrapText="1"/>
    </xf>
    <xf numFmtId="0" fontId="36" fillId="30" borderId="0" xfId="42" applyFont="1" applyFill="1" applyBorder="1"/>
    <xf numFmtId="0" fontId="45" fillId="0" borderId="9" xfId="0" applyFont="1" applyFill="1" applyBorder="1" applyAlignment="1" applyProtection="1">
      <alignment vertical="center"/>
      <protection locked="0"/>
    </xf>
    <xf numFmtId="0" fontId="45" fillId="0" borderId="9" xfId="0" applyFont="1" applyFill="1" applyBorder="1" applyAlignment="1" applyProtection="1">
      <alignment vertical="center" wrapText="1"/>
      <protection locked="0"/>
    </xf>
    <xf numFmtId="0" fontId="0" fillId="0" borderId="0" xfId="0" applyFill="1"/>
    <xf numFmtId="0" fontId="48" fillId="0" borderId="9" xfId="0" applyFont="1" applyFill="1" applyBorder="1" applyAlignment="1" applyProtection="1">
      <alignment horizontal="left" vertical="center" wrapText="1"/>
      <protection locked="0"/>
    </xf>
    <xf numFmtId="0" fontId="48" fillId="0" borderId="9" xfId="0" applyFont="1" applyFill="1" applyBorder="1" applyAlignment="1" applyProtection="1">
      <alignment horizontal="center" vertical="center"/>
      <protection locked="0"/>
    </xf>
    <xf numFmtId="0" fontId="45" fillId="32" borderId="9" xfId="0" applyFont="1" applyFill="1" applyBorder="1" applyAlignment="1" applyProtection="1">
      <alignment horizontal="left" vertical="center" wrapText="1"/>
      <protection locked="0"/>
    </xf>
    <xf numFmtId="0" fontId="45" fillId="0" borderId="9" xfId="0" applyFont="1" applyFill="1" applyBorder="1" applyAlignment="1" applyProtection="1">
      <alignment horizontal="center" vertical="center"/>
      <protection locked="0"/>
    </xf>
    <xf numFmtId="0" fontId="16" fillId="0" borderId="0" xfId="43" applyFont="1" applyFill="1"/>
    <xf numFmtId="14" fontId="45" fillId="0" borderId="9" xfId="0" applyNumberFormat="1" applyFont="1" applyFill="1" applyBorder="1" applyAlignment="1" applyProtection="1">
      <alignment horizontal="center" vertical="center"/>
      <protection locked="0"/>
    </xf>
    <xf numFmtId="0" fontId="45" fillId="0" borderId="9" xfId="0" applyFont="1" applyFill="1" applyBorder="1" applyAlignment="1" applyProtection="1">
      <alignment horizontal="left" vertical="center" wrapText="1"/>
      <protection locked="0"/>
    </xf>
    <xf numFmtId="0" fontId="7" fillId="0" borderId="29" xfId="46" applyFont="1" applyBorder="1" applyAlignment="1" applyProtection="1">
      <alignment horizontal="center" vertical="center" wrapText="1"/>
      <protection locked="0"/>
    </xf>
    <xf numFmtId="49" fontId="7" fillId="0" borderId="9" xfId="46" applyNumberFormat="1" applyFont="1" applyBorder="1" applyAlignment="1" applyProtection="1">
      <alignment horizontal="center" vertical="center" wrapText="1"/>
      <protection locked="0"/>
    </xf>
    <xf numFmtId="14" fontId="7" fillId="0" borderId="9" xfId="46" applyNumberFormat="1" applyFont="1" applyBorder="1" applyAlignment="1" applyProtection="1">
      <alignment horizontal="center" vertical="center" wrapText="1"/>
      <protection locked="0"/>
    </xf>
    <xf numFmtId="0" fontId="7" fillId="0" borderId="9" xfId="46" applyFont="1" applyBorder="1" applyAlignment="1" applyProtection="1">
      <alignment horizontal="center" vertical="center" wrapText="1"/>
      <protection locked="0"/>
    </xf>
    <xf numFmtId="0" fontId="5" fillId="26" borderId="45" xfId="45" applyFont="1" applyFill="1" applyBorder="1" applyAlignment="1">
      <alignment horizontal="center" vertical="center" wrapText="1"/>
    </xf>
    <xf numFmtId="0" fontId="5" fillId="26" borderId="46" xfId="45" applyFont="1" applyFill="1" applyBorder="1" applyAlignment="1">
      <alignment horizontal="center" vertical="center" wrapText="1"/>
    </xf>
    <xf numFmtId="0" fontId="5" fillId="26" borderId="47" xfId="45" applyFont="1" applyFill="1" applyBorder="1" applyAlignment="1">
      <alignment horizontal="center" vertical="center" wrapText="1"/>
    </xf>
    <xf numFmtId="0" fontId="7" fillId="0" borderId="32" xfId="46" applyFont="1" applyBorder="1" applyAlignment="1" applyProtection="1">
      <alignment horizontal="center" vertical="center" wrapText="1"/>
      <protection locked="0"/>
    </xf>
    <xf numFmtId="0" fontId="7" fillId="0" borderId="48" xfId="46" applyFont="1" applyBorder="1" applyAlignment="1" applyProtection="1">
      <alignment horizontal="center" vertical="top" wrapText="1"/>
      <protection locked="0"/>
    </xf>
    <xf numFmtId="49" fontId="7" fillId="0" borderId="30" xfId="46" applyNumberFormat="1" applyFont="1" applyBorder="1" applyAlignment="1" applyProtection="1">
      <alignment horizontal="center" vertical="top" wrapText="1"/>
      <protection locked="0"/>
    </xf>
    <xf numFmtId="0" fontId="7" fillId="0" borderId="30" xfId="46" applyFont="1" applyBorder="1" applyAlignment="1" applyProtection="1">
      <alignment horizontal="center" vertical="top" wrapText="1"/>
      <protection locked="0"/>
    </xf>
    <xf numFmtId="0" fontId="7" fillId="0" borderId="49" xfId="46" applyFont="1" applyBorder="1" applyAlignment="1" applyProtection="1">
      <alignment horizontal="center" vertical="top" wrapText="1"/>
      <protection locked="0"/>
    </xf>
    <xf numFmtId="0" fontId="58" fillId="23" borderId="0" xfId="0" applyFont="1" applyFill="1" applyAlignment="1" applyProtection="1">
      <alignment horizontal="left" vertical="center" wrapText="1"/>
      <protection locked="0"/>
    </xf>
    <xf numFmtId="0" fontId="11" fillId="28" borderId="0" xfId="0" applyFont="1" applyFill="1" applyAlignment="1" applyProtection="1">
      <alignment horizontal="left" vertical="center" wrapText="1"/>
      <protection locked="0"/>
    </xf>
    <xf numFmtId="0" fontId="16" fillId="28" borderId="0" xfId="43" applyFont="1" applyFill="1" applyAlignment="1">
      <alignment horizontal="left" wrapText="1"/>
    </xf>
    <xf numFmtId="0" fontId="16" fillId="28" borderId="0" xfId="43" applyFont="1" applyFill="1" applyAlignment="1">
      <alignment horizontal="left" vertical="center" wrapText="1"/>
    </xf>
    <xf numFmtId="0" fontId="16" fillId="30" borderId="0" xfId="0" applyFont="1" applyFill="1" applyBorder="1" applyAlignment="1" applyProtection="1">
      <alignment horizontal="left" vertical="center" wrapText="1"/>
      <protection locked="0"/>
    </xf>
    <xf numFmtId="0" fontId="2" fillId="28" borderId="0" xfId="43" applyFont="1" applyFill="1" applyAlignment="1">
      <alignment horizontal="left" wrapText="1"/>
    </xf>
    <xf numFmtId="0" fontId="45" fillId="30" borderId="0" xfId="0" applyFont="1" applyFill="1" applyBorder="1" applyAlignment="1" applyProtection="1">
      <alignment horizontal="left" vertical="center" wrapText="1"/>
      <protection locked="0"/>
    </xf>
    <xf numFmtId="14" fontId="3" fillId="28" borderId="9" xfId="0" applyNumberFormat="1" applyFont="1" applyFill="1" applyBorder="1" applyAlignment="1" applyProtection="1">
      <alignment horizontal="center" vertical="center" wrapText="1"/>
      <protection locked="0"/>
    </xf>
    <xf numFmtId="14" fontId="3" fillId="28" borderId="9" xfId="43" applyNumberFormat="1" applyFont="1" applyFill="1" applyBorder="1" applyAlignment="1">
      <alignment horizontal="center" wrapText="1"/>
    </xf>
    <xf numFmtId="0" fontId="54" fillId="23" borderId="0" xfId="46" applyFont="1" applyFill="1" applyAlignment="1">
      <alignment horizontal="center"/>
    </xf>
    <xf numFmtId="0" fontId="1" fillId="0" borderId="0" xfId="39" applyFont="1" applyFill="1" applyAlignment="1">
      <alignment horizontal="left" vertical="center" wrapText="1" indent="2"/>
    </xf>
    <xf numFmtId="0" fontId="1" fillId="30" borderId="0" xfId="39" applyFont="1" applyFill="1" applyBorder="1" applyAlignment="1">
      <alignment horizontal="left" vertical="center" wrapText="1" indent="2"/>
    </xf>
    <xf numFmtId="0" fontId="1" fillId="30" borderId="0" xfId="39" applyFont="1" applyFill="1" applyBorder="1" applyAlignment="1">
      <alignment horizontal="left" vertical="center" wrapText="1" indent="1"/>
    </xf>
    <xf numFmtId="0" fontId="1" fillId="0" borderId="0" xfId="39" applyFont="1" applyFill="1" applyAlignment="1">
      <alignment horizontal="left" vertical="top" wrapText="1" indent="2"/>
    </xf>
    <xf numFmtId="0" fontId="1" fillId="0" borderId="0" xfId="39" applyFont="1" applyFill="1" applyAlignment="1">
      <alignment horizontal="left" vertical="top" wrapText="1"/>
    </xf>
    <xf numFmtId="0" fontId="39" fillId="30" borderId="0" xfId="39" applyFont="1" applyFill="1" applyBorder="1" applyAlignment="1">
      <alignment horizontal="left" vertical="center" wrapText="1"/>
    </xf>
    <xf numFmtId="0" fontId="3" fillId="30" borderId="0" xfId="39" applyFont="1" applyFill="1" applyBorder="1" applyAlignment="1">
      <alignment horizontal="left" vertical="top" wrapText="1"/>
    </xf>
    <xf numFmtId="0" fontId="3" fillId="30" borderId="0" xfId="39" applyFont="1" applyFill="1" applyBorder="1" applyAlignment="1">
      <alignment horizontal="left" vertical="center" wrapText="1"/>
    </xf>
    <xf numFmtId="0" fontId="3" fillId="30" borderId="0" xfId="39" applyFont="1" applyFill="1" applyBorder="1" applyAlignment="1">
      <alignment horizontal="left" vertical="center" wrapText="1" indent="2"/>
    </xf>
    <xf numFmtId="0" fontId="1" fillId="30" borderId="0" xfId="39" applyFont="1" applyFill="1" applyBorder="1" applyAlignment="1">
      <alignment horizontal="left" vertical="top" wrapText="1"/>
    </xf>
    <xf numFmtId="0" fontId="1" fillId="30" borderId="0" xfId="39" applyFont="1" applyFill="1" applyBorder="1" applyAlignment="1">
      <alignment horizontal="left" vertical="center" wrapText="1"/>
    </xf>
    <xf numFmtId="0" fontId="1" fillId="30" borderId="0" xfId="39" applyFont="1" applyFill="1" applyBorder="1" applyAlignment="1">
      <alignment horizontal="left" vertical="center" wrapText="1" indent="5"/>
    </xf>
    <xf numFmtId="0" fontId="3" fillId="30" borderId="0" xfId="0" applyFont="1" applyFill="1" applyBorder="1" applyAlignment="1">
      <alignment horizontal="center" vertical="center" wrapText="1"/>
    </xf>
    <xf numFmtId="0" fontId="10" fillId="30" borderId="0" xfId="0" applyFont="1" applyFill="1" applyBorder="1" applyAlignment="1">
      <alignment horizontal="center" vertical="center" wrapText="1"/>
    </xf>
    <xf numFmtId="0" fontId="38" fillId="30" borderId="0" xfId="0" applyFont="1" applyFill="1" applyBorder="1" applyAlignment="1">
      <alignment horizontal="left" vertical="center"/>
    </xf>
    <xf numFmtId="0" fontId="5" fillId="30" borderId="0" xfId="0" applyFont="1" applyFill="1" applyBorder="1" applyAlignment="1">
      <alignment horizontal="center" vertical="center" wrapText="1"/>
    </xf>
    <xf numFmtId="0" fontId="1" fillId="30" borderId="0" xfId="39" applyFill="1" applyBorder="1" applyAlignment="1">
      <alignment horizontal="left" vertical="center" wrapText="1"/>
    </xf>
    <xf numFmtId="0" fontId="3" fillId="0" borderId="10" xfId="39" applyFont="1" applyBorder="1" applyAlignment="1">
      <alignment horizontal="center" vertical="top"/>
    </xf>
    <xf numFmtId="0" fontId="3" fillId="0" borderId="36" xfId="39" applyFont="1" applyBorder="1" applyAlignment="1">
      <alignment horizontal="center" vertical="top"/>
    </xf>
    <xf numFmtId="0" fontId="3" fillId="0" borderId="12" xfId="39" applyFont="1" applyBorder="1" applyAlignment="1">
      <alignment horizontal="center" vertical="top"/>
    </xf>
    <xf numFmtId="0" fontId="3" fillId="30" borderId="0" xfId="39" applyFont="1" applyFill="1" applyBorder="1" applyAlignment="1">
      <alignment horizontal="center" vertical="top"/>
    </xf>
    <xf numFmtId="0" fontId="39" fillId="0" borderId="10" xfId="39" applyFont="1" applyBorder="1" applyAlignment="1">
      <alignment horizontal="left" vertical="center" wrapText="1"/>
    </xf>
    <xf numFmtId="0" fontId="39" fillId="0" borderId="36" xfId="39" applyFont="1" applyBorder="1" applyAlignment="1">
      <alignment horizontal="left" vertical="center" wrapText="1"/>
    </xf>
    <xf numFmtId="0" fontId="39" fillId="0" borderId="12" xfId="39" applyFont="1" applyBorder="1" applyAlignment="1">
      <alignment horizontal="left" vertical="center" wrapText="1"/>
    </xf>
    <xf numFmtId="0" fontId="38" fillId="0" borderId="10" xfId="0" applyFont="1" applyBorder="1" applyAlignment="1">
      <alignment horizontal="left" wrapText="1" indent="1"/>
    </xf>
    <xf numFmtId="0" fontId="38" fillId="0" borderId="36" xfId="0" applyFont="1" applyBorder="1" applyAlignment="1">
      <alignment horizontal="left" wrapText="1" indent="1"/>
    </xf>
    <xf numFmtId="0" fontId="38" fillId="0" borderId="12" xfId="0" applyFont="1" applyBorder="1" applyAlignment="1">
      <alignment horizontal="left" wrapText="1" indent="1"/>
    </xf>
    <xf numFmtId="0" fontId="10" fillId="29" borderId="10" xfId="0" applyFont="1" applyFill="1" applyBorder="1" applyAlignment="1">
      <alignment horizontal="center" vertical="center" wrapText="1"/>
    </xf>
    <xf numFmtId="0" fontId="10" fillId="29" borderId="36" xfId="0" applyFont="1" applyFill="1" applyBorder="1" applyAlignment="1">
      <alignment horizontal="center" vertical="center" wrapText="1"/>
    </xf>
    <xf numFmtId="0" fontId="10" fillId="29" borderId="12" xfId="0" applyFont="1" applyFill="1" applyBorder="1" applyAlignment="1">
      <alignment horizontal="center" vertical="center" wrapText="1"/>
    </xf>
    <xf numFmtId="0" fontId="3" fillId="24" borderId="10" xfId="0" applyFont="1" applyFill="1" applyBorder="1" applyAlignment="1">
      <alignment horizontal="center" vertical="center" wrapText="1"/>
    </xf>
    <xf numFmtId="0" fontId="3" fillId="24" borderId="36" xfId="0" applyFont="1" applyFill="1" applyBorder="1" applyAlignment="1">
      <alignment horizontal="center" vertical="center" wrapText="1"/>
    </xf>
    <xf numFmtId="0" fontId="3" fillId="24" borderId="12" xfId="0" applyFont="1" applyFill="1" applyBorder="1" applyAlignment="1">
      <alignment horizontal="center" vertical="center" wrapText="1"/>
    </xf>
    <xf numFmtId="0" fontId="1" fillId="0" borderId="0" xfId="39" applyFont="1" applyAlignment="1">
      <alignment horizontal="left" wrapText="1"/>
    </xf>
    <xf numFmtId="0" fontId="3" fillId="0" borderId="10" xfId="39" applyFont="1" applyBorder="1" applyAlignment="1">
      <alignment horizontal="center" vertical="center" wrapText="1"/>
    </xf>
    <xf numFmtId="0" fontId="3" fillId="0" borderId="36" xfId="39" applyFont="1" applyBorder="1" applyAlignment="1">
      <alignment horizontal="center" vertical="center" wrapText="1"/>
    </xf>
    <xf numFmtId="0" fontId="3" fillId="0" borderId="12" xfId="39" applyFont="1" applyBorder="1" applyAlignment="1">
      <alignment horizontal="center" vertical="center" wrapText="1"/>
    </xf>
    <xf numFmtId="0" fontId="16" fillId="0" borderId="10" xfId="39" applyFont="1" applyBorder="1" applyAlignment="1">
      <alignment horizontal="center" vertical="top"/>
    </xf>
    <xf numFmtId="0" fontId="0" fillId="0" borderId="36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0" xfId="39" applyFont="1" applyBorder="1" applyAlignment="1">
      <alignment horizontal="left" vertical="center" wrapText="1"/>
    </xf>
    <xf numFmtId="0" fontId="1" fillId="0" borderId="36" xfId="39" applyFont="1" applyBorder="1" applyAlignment="1">
      <alignment horizontal="left" vertical="center" wrapText="1"/>
    </xf>
    <xf numFmtId="0" fontId="1" fillId="0" borderId="12" xfId="39" applyFont="1" applyBorder="1" applyAlignment="1">
      <alignment horizontal="left" vertical="center" wrapText="1"/>
    </xf>
    <xf numFmtId="0" fontId="3" fillId="24" borderId="10" xfId="41" applyFont="1" applyFill="1" applyBorder="1" applyAlignment="1">
      <alignment horizontal="center" vertical="center"/>
    </xf>
    <xf numFmtId="0" fontId="3" fillId="24" borderId="12" xfId="41" applyFont="1" applyFill="1" applyBorder="1" applyAlignment="1">
      <alignment horizontal="center" vertical="center"/>
    </xf>
    <xf numFmtId="0" fontId="16" fillId="0" borderId="10" xfId="39" applyFont="1" applyBorder="1" applyAlignment="1">
      <alignment horizontal="left" vertical="center" wrapText="1"/>
    </xf>
    <xf numFmtId="0" fontId="16" fillId="0" borderId="36" xfId="39" applyFont="1" applyBorder="1" applyAlignment="1">
      <alignment horizontal="left" vertical="center" wrapText="1"/>
    </xf>
    <xf numFmtId="0" fontId="16" fillId="0" borderId="12" xfId="39" applyFont="1" applyBorder="1" applyAlignment="1">
      <alignment horizontal="left" vertical="center" wrapText="1"/>
    </xf>
    <xf numFmtId="0" fontId="43" fillId="24" borderId="16" xfId="0" applyFont="1" applyFill="1" applyBorder="1" applyAlignment="1" applyProtection="1">
      <alignment horizontal="left" vertical="center" wrapText="1"/>
      <protection locked="0"/>
    </xf>
    <xf numFmtId="0" fontId="13" fillId="24" borderId="9" xfId="43" applyFont="1" applyFill="1" applyBorder="1" applyAlignment="1">
      <alignment horizontal="center" vertical="center" wrapText="1"/>
    </xf>
    <xf numFmtId="0" fontId="13" fillId="24" borderId="13" xfId="43" applyFont="1" applyFill="1" applyBorder="1" applyAlignment="1">
      <alignment horizontal="center" vertical="center" wrapText="1"/>
    </xf>
    <xf numFmtId="0" fontId="43" fillId="24" borderId="9" xfId="43" applyFont="1" applyFill="1" applyBorder="1" applyAlignment="1">
      <alignment horizontal="center" vertical="center" wrapText="1"/>
    </xf>
    <xf numFmtId="0" fontId="43" fillId="24" borderId="13" xfId="43" applyFont="1" applyFill="1" applyBorder="1" applyAlignment="1">
      <alignment horizontal="center" vertical="center" wrapText="1"/>
    </xf>
    <xf numFmtId="0" fontId="43" fillId="23" borderId="15" xfId="43" applyFont="1" applyFill="1" applyBorder="1" applyAlignment="1">
      <alignment horizontal="center" vertical="center"/>
    </xf>
    <xf numFmtId="0" fontId="49" fillId="23" borderId="17" xfId="43" applyFont="1" applyFill="1" applyBorder="1" applyAlignment="1">
      <alignment horizontal="center" vertical="center"/>
    </xf>
    <xf numFmtId="0" fontId="43" fillId="24" borderId="37" xfId="0" applyFont="1" applyFill="1" applyBorder="1" applyAlignment="1" applyProtection="1">
      <alignment horizontal="left" vertical="center" wrapText="1"/>
      <protection locked="0"/>
    </xf>
    <xf numFmtId="0" fontId="43" fillId="24" borderId="27" xfId="0" applyFont="1" applyFill="1" applyBorder="1" applyAlignment="1" applyProtection="1">
      <alignment horizontal="left" vertical="center" wrapText="1"/>
      <protection locked="0"/>
    </xf>
    <xf numFmtId="0" fontId="41" fillId="23" borderId="36" xfId="0" applyFont="1" applyFill="1" applyBorder="1" applyAlignment="1" applyProtection="1">
      <alignment horizontal="left" vertical="center" wrapText="1"/>
      <protection locked="0"/>
    </xf>
    <xf numFmtId="0" fontId="41" fillId="23" borderId="12" xfId="0" applyFont="1" applyFill="1" applyBorder="1" applyAlignment="1" applyProtection="1">
      <alignment horizontal="left" vertical="center" wrapText="1"/>
      <protection locked="0"/>
    </xf>
    <xf numFmtId="0" fontId="49" fillId="23" borderId="16" xfId="43" applyFont="1" applyFill="1" applyBorder="1" applyAlignment="1">
      <alignment horizontal="center" vertical="center"/>
    </xf>
    <xf numFmtId="0" fontId="45" fillId="24" borderId="9" xfId="0" applyFont="1" applyFill="1" applyBorder="1" applyAlignment="1" applyProtection="1">
      <alignment horizontal="center" vertical="center"/>
      <protection locked="0"/>
    </xf>
    <xf numFmtId="0" fontId="45" fillId="24" borderId="13" xfId="0" applyFont="1" applyFill="1" applyBorder="1" applyAlignment="1" applyProtection="1">
      <alignment horizontal="center" vertical="center"/>
      <protection locked="0"/>
    </xf>
    <xf numFmtId="0" fontId="13" fillId="24" borderId="9" xfId="0" applyFont="1" applyFill="1" applyBorder="1" applyAlignment="1" applyProtection="1">
      <alignment horizontal="center" vertical="center"/>
      <protection locked="0"/>
    </xf>
    <xf numFmtId="0" fontId="13" fillId="24" borderId="10" xfId="0" applyFont="1" applyFill="1" applyBorder="1" applyAlignment="1" applyProtection="1">
      <alignment horizontal="center" vertical="center"/>
      <protection locked="0"/>
    </xf>
    <xf numFmtId="0" fontId="43" fillId="23" borderId="26" xfId="43" applyFont="1" applyFill="1" applyBorder="1" applyAlignment="1">
      <alignment horizontal="center" vertical="center"/>
    </xf>
    <xf numFmtId="0" fontId="49" fillId="23" borderId="38" xfId="43" applyFont="1" applyFill="1" applyBorder="1" applyAlignment="1">
      <alignment horizontal="center" vertical="center"/>
    </xf>
    <xf numFmtId="0" fontId="45" fillId="24" borderId="20" xfId="0" applyFont="1" applyFill="1" applyBorder="1" applyAlignment="1" applyProtection="1">
      <alignment horizontal="center" vertical="center"/>
      <protection locked="0"/>
    </xf>
    <xf numFmtId="0" fontId="43" fillId="24" borderId="14" xfId="43" applyFont="1" applyFill="1" applyBorder="1" applyAlignment="1">
      <alignment horizontal="center" vertical="center" wrapText="1"/>
    </xf>
    <xf numFmtId="0" fontId="45" fillId="24" borderId="9" xfId="43" applyFont="1" applyFill="1" applyBorder="1" applyAlignment="1">
      <alignment horizontal="center" vertical="center" wrapText="1"/>
    </xf>
    <xf numFmtId="0" fontId="45" fillId="24" borderId="13" xfId="43" applyFont="1" applyFill="1" applyBorder="1" applyAlignment="1">
      <alignment horizontal="center" vertical="center" wrapText="1"/>
    </xf>
    <xf numFmtId="0" fontId="43" fillId="23" borderId="39" xfId="43" applyFont="1" applyFill="1" applyBorder="1" applyAlignment="1">
      <alignment horizontal="center" vertical="center"/>
    </xf>
    <xf numFmtId="0" fontId="49" fillId="23" borderId="28" xfId="43" applyFont="1" applyFill="1" applyBorder="1" applyAlignment="1">
      <alignment horizontal="center" vertical="center"/>
    </xf>
    <xf numFmtId="0" fontId="43" fillId="24" borderId="20" xfId="43" applyFont="1" applyFill="1" applyBorder="1" applyAlignment="1">
      <alignment horizontal="center" vertical="center" wrapText="1"/>
    </xf>
    <xf numFmtId="0" fontId="43" fillId="24" borderId="33" xfId="43" applyFont="1" applyFill="1" applyBorder="1" applyAlignment="1">
      <alignment horizontal="center" vertical="center" wrapText="1"/>
    </xf>
    <xf numFmtId="0" fontId="48" fillId="23" borderId="0" xfId="0" applyFont="1" applyFill="1" applyAlignment="1" applyProtection="1">
      <alignment horizontal="center" vertical="center"/>
      <protection locked="0"/>
    </xf>
    <xf numFmtId="0" fontId="13" fillId="24" borderId="10" xfId="0" applyFont="1" applyFill="1" applyBorder="1" applyAlignment="1" applyProtection="1">
      <alignment horizontal="left" vertical="center"/>
      <protection locked="0"/>
    </xf>
    <xf numFmtId="0" fontId="13" fillId="24" borderId="12" xfId="0" applyFont="1" applyFill="1" applyBorder="1" applyAlignment="1" applyProtection="1">
      <alignment horizontal="left" vertical="center"/>
      <protection locked="0"/>
    </xf>
    <xf numFmtId="0" fontId="13" fillId="24" borderId="11" xfId="0" applyFont="1" applyFill="1" applyBorder="1" applyAlignment="1" applyProtection="1">
      <alignment horizontal="center" vertical="center"/>
      <protection locked="0"/>
    </xf>
    <xf numFmtId="0" fontId="13" fillId="24" borderId="20" xfId="43" applyFont="1" applyFill="1" applyBorder="1" applyAlignment="1">
      <alignment horizontal="center" vertical="center" wrapText="1"/>
    </xf>
    <xf numFmtId="0" fontId="43" fillId="24" borderId="18" xfId="43" applyFont="1" applyFill="1" applyBorder="1" applyAlignment="1">
      <alignment horizontal="center" vertical="center" wrapText="1"/>
    </xf>
    <xf numFmtId="0" fontId="43" fillId="24" borderId="21" xfId="43" applyFont="1" applyFill="1" applyBorder="1" applyAlignment="1">
      <alignment horizontal="center" vertical="center" wrapText="1"/>
    </xf>
    <xf numFmtId="0" fontId="43" fillId="24" borderId="24" xfId="43" applyFont="1" applyFill="1" applyBorder="1" applyAlignment="1">
      <alignment horizontal="center" vertical="center" wrapText="1"/>
    </xf>
    <xf numFmtId="0" fontId="43" fillId="24" borderId="23" xfId="43" applyFont="1" applyFill="1" applyBorder="1" applyAlignment="1">
      <alignment horizontal="center" vertical="center" wrapText="1"/>
    </xf>
    <xf numFmtId="0" fontId="43" fillId="24" borderId="30" xfId="43" applyFont="1" applyFill="1" applyBorder="1" applyAlignment="1">
      <alignment horizontal="center" vertical="center" wrapText="1"/>
    </xf>
    <xf numFmtId="0" fontId="8" fillId="23" borderId="9" xfId="43" applyFont="1" applyFill="1" applyBorder="1" applyAlignment="1">
      <alignment horizontal="center" vertical="top" wrapText="1"/>
    </xf>
    <xf numFmtId="0" fontId="43" fillId="24" borderId="27" xfId="43" applyFont="1" applyFill="1" applyBorder="1" applyAlignment="1">
      <alignment horizontal="center" vertical="center" wrapText="1"/>
    </xf>
    <xf numFmtId="0" fontId="43" fillId="24" borderId="16" xfId="43" applyFont="1" applyFill="1" applyBorder="1" applyAlignment="1">
      <alignment horizontal="left" vertical="center" wrapText="1"/>
    </xf>
    <xf numFmtId="0" fontId="43" fillId="23" borderId="15" xfId="43" applyFont="1" applyFill="1" applyBorder="1" applyAlignment="1">
      <alignment horizontal="left" vertical="center" wrapText="1"/>
    </xf>
    <xf numFmtId="0" fontId="43" fillId="23" borderId="16" xfId="43" applyFont="1" applyFill="1" applyBorder="1" applyAlignment="1">
      <alignment horizontal="left" vertical="center" wrapText="1"/>
    </xf>
    <xf numFmtId="0" fontId="43" fillId="23" borderId="27" xfId="43" applyFont="1" applyFill="1" applyBorder="1" applyAlignment="1">
      <alignment horizontal="left" vertical="center" wrapText="1"/>
    </xf>
    <xf numFmtId="16" fontId="14" fillId="23" borderId="14" xfId="43" applyNumberFormat="1" applyFont="1" applyFill="1" applyBorder="1" applyAlignment="1">
      <alignment horizontal="center" vertical="top" wrapText="1"/>
    </xf>
    <xf numFmtId="0" fontId="14" fillId="23" borderId="14" xfId="43" applyFont="1" applyFill="1" applyBorder="1" applyAlignment="1">
      <alignment horizontal="center" vertical="top" wrapText="1"/>
    </xf>
    <xf numFmtId="0" fontId="41" fillId="23" borderId="36" xfId="0" applyFont="1" applyFill="1" applyBorder="1" applyAlignment="1" applyProtection="1">
      <alignment horizontal="left" vertical="center" wrapText="1"/>
    </xf>
    <xf numFmtId="0" fontId="13" fillId="24" borderId="13" xfId="0" applyFont="1" applyFill="1" applyBorder="1" applyAlignment="1" applyProtection="1">
      <alignment horizontal="left" vertical="center"/>
      <protection locked="0"/>
    </xf>
    <xf numFmtId="0" fontId="13" fillId="24" borderId="14" xfId="0" applyFont="1" applyFill="1" applyBorder="1" applyAlignment="1" applyProtection="1">
      <alignment horizontal="left" vertical="center"/>
      <protection locked="0"/>
    </xf>
    <xf numFmtId="0" fontId="8" fillId="0" borderId="13" xfId="0" applyFont="1" applyFill="1" applyBorder="1" applyAlignment="1" applyProtection="1">
      <alignment horizontal="left" vertical="center"/>
      <protection locked="0"/>
    </xf>
    <xf numFmtId="0" fontId="8" fillId="0" borderId="14" xfId="0" applyFont="1" applyFill="1" applyBorder="1" applyAlignment="1" applyProtection="1">
      <alignment horizontal="left" vertical="center"/>
      <protection locked="0"/>
    </xf>
    <xf numFmtId="0" fontId="13" fillId="0" borderId="0" xfId="0" applyFont="1" applyFill="1" applyBorder="1" applyAlignment="1" applyProtection="1">
      <alignment horizontal="center" vertical="center"/>
      <protection locked="0"/>
    </xf>
    <xf numFmtId="0" fontId="13" fillId="24" borderId="14" xfId="0" applyFont="1" applyFill="1" applyBorder="1" applyAlignment="1" applyProtection="1">
      <alignment horizontal="center" vertical="center"/>
      <protection locked="0"/>
    </xf>
    <xf numFmtId="0" fontId="13" fillId="24" borderId="24" xfId="0" applyFont="1" applyFill="1" applyBorder="1" applyAlignment="1" applyProtection="1">
      <alignment horizontal="center" vertical="center"/>
      <protection locked="0"/>
    </xf>
    <xf numFmtId="0" fontId="45" fillId="24" borderId="30" xfId="0" applyFont="1" applyFill="1" applyBorder="1" applyAlignment="1" applyProtection="1">
      <alignment horizontal="center" vertical="center"/>
      <protection locked="0"/>
    </xf>
    <xf numFmtId="0" fontId="8" fillId="28" borderId="13" xfId="0" applyFont="1" applyFill="1" applyBorder="1" applyAlignment="1" applyProtection="1">
      <alignment horizontal="left" vertical="center"/>
      <protection locked="0"/>
    </xf>
    <xf numFmtId="0" fontId="8" fillId="28" borderId="14" xfId="0" applyFont="1" applyFill="1" applyBorder="1" applyAlignment="1" applyProtection="1">
      <alignment horizontal="left" vertical="center"/>
      <protection locked="0"/>
    </xf>
    <xf numFmtId="0" fontId="13" fillId="28" borderId="0" xfId="0" applyFont="1" applyFill="1" applyBorder="1" applyAlignment="1" applyProtection="1">
      <alignment horizontal="center" vertical="center"/>
      <protection locked="0"/>
    </xf>
    <xf numFmtId="0" fontId="14" fillId="23" borderId="9" xfId="43" applyFont="1" applyFill="1" applyBorder="1" applyAlignment="1">
      <alignment horizontal="center" vertical="top" wrapText="1"/>
    </xf>
    <xf numFmtId="0" fontId="8" fillId="23" borderId="10" xfId="43" applyFont="1" applyFill="1" applyBorder="1" applyAlignment="1">
      <alignment horizontal="center" vertical="top" wrapText="1"/>
    </xf>
    <xf numFmtId="0" fontId="8" fillId="23" borderId="12" xfId="43" applyFont="1" applyFill="1" applyBorder="1" applyAlignment="1">
      <alignment horizontal="center" vertical="top" wrapText="1"/>
    </xf>
    <xf numFmtId="0" fontId="43" fillId="24" borderId="16" xfId="43" applyFont="1" applyFill="1" applyBorder="1" applyAlignment="1">
      <alignment horizontal="center" vertical="center" wrapText="1"/>
    </xf>
    <xf numFmtId="0" fontId="8" fillId="23" borderId="14" xfId="43" applyFont="1" applyFill="1" applyBorder="1" applyAlignment="1">
      <alignment horizontal="center" vertical="top" wrapText="1"/>
    </xf>
    <xf numFmtId="0" fontId="8" fillId="23" borderId="11" xfId="43" applyFont="1" applyFill="1" applyBorder="1" applyAlignment="1">
      <alignment horizontal="center" vertical="top" wrapText="1"/>
    </xf>
    <xf numFmtId="0" fontId="8" fillId="23" borderId="19" xfId="43" applyFont="1" applyFill="1" applyBorder="1" applyAlignment="1">
      <alignment horizontal="center" vertical="top" wrapText="1"/>
    </xf>
    <xf numFmtId="0" fontId="43" fillId="23" borderId="26" xfId="43" applyFont="1" applyFill="1" applyBorder="1" applyAlignment="1">
      <alignment horizontal="left" vertical="center" wrapText="1"/>
    </xf>
    <xf numFmtId="0" fontId="8" fillId="23" borderId="40" xfId="43" applyFont="1" applyFill="1" applyBorder="1" applyAlignment="1">
      <alignment horizontal="center" vertical="top" wrapText="1"/>
    </xf>
    <xf numFmtId="0" fontId="8" fillId="23" borderId="41" xfId="43" applyFont="1" applyFill="1" applyBorder="1" applyAlignment="1">
      <alignment horizontal="center" vertical="top" wrapText="1"/>
    </xf>
    <xf numFmtId="0" fontId="14" fillId="23" borderId="10" xfId="43" applyFont="1" applyFill="1" applyBorder="1" applyAlignment="1">
      <alignment horizontal="center" vertical="top" wrapText="1"/>
    </xf>
    <xf numFmtId="0" fontId="14" fillId="23" borderId="12" xfId="43" applyFont="1" applyFill="1" applyBorder="1" applyAlignment="1">
      <alignment horizontal="center" vertical="top" wrapText="1"/>
    </xf>
    <xf numFmtId="0" fontId="45" fillId="30" borderId="10" xfId="0" applyFont="1" applyFill="1" applyBorder="1" applyAlignment="1" applyProtection="1">
      <alignment horizontal="left" vertical="center" wrapText="1"/>
      <protection locked="0"/>
    </xf>
    <xf numFmtId="0" fontId="45" fillId="30" borderId="12" xfId="0" applyFont="1" applyFill="1" applyBorder="1" applyAlignment="1" applyProtection="1">
      <alignment horizontal="left" vertical="center" wrapText="1"/>
      <protection locked="0"/>
    </xf>
    <xf numFmtId="0" fontId="45" fillId="0" borderId="10" xfId="0" applyFont="1" applyFill="1" applyBorder="1" applyAlignment="1" applyProtection="1">
      <alignment horizontal="left" vertical="center" wrapText="1"/>
      <protection locked="0"/>
    </xf>
    <xf numFmtId="0" fontId="45" fillId="0" borderId="12" xfId="0" applyFont="1" applyFill="1" applyBorder="1" applyAlignment="1" applyProtection="1">
      <alignment horizontal="left" vertical="center" wrapText="1"/>
      <protection locked="0"/>
    </xf>
    <xf numFmtId="0" fontId="48" fillId="0" borderId="10" xfId="0" applyFont="1" applyFill="1" applyBorder="1" applyAlignment="1" applyProtection="1">
      <alignment horizontal="left" vertical="center" wrapText="1"/>
      <protection locked="0"/>
    </xf>
    <xf numFmtId="0" fontId="48" fillId="0" borderId="12" xfId="0" applyFont="1" applyFill="1" applyBorder="1" applyAlignment="1" applyProtection="1">
      <alignment horizontal="left" vertical="center" wrapText="1"/>
      <protection locked="0"/>
    </xf>
    <xf numFmtId="0" fontId="48" fillId="31" borderId="9" xfId="0" applyFont="1" applyFill="1" applyBorder="1" applyAlignment="1" applyProtection="1">
      <alignment horizontal="left" vertical="center" wrapText="1"/>
      <protection locked="0"/>
    </xf>
    <xf numFmtId="0" fontId="48" fillId="31" borderId="10" xfId="0" applyFont="1" applyFill="1" applyBorder="1" applyAlignment="1" applyProtection="1">
      <alignment horizontal="left" vertical="center" wrapText="1"/>
      <protection locked="0"/>
    </xf>
    <xf numFmtId="0" fontId="59" fillId="28" borderId="9" xfId="0" applyFont="1" applyFill="1" applyBorder="1" applyAlignment="1" applyProtection="1">
      <alignment horizontal="center" vertical="center"/>
      <protection locked="0"/>
    </xf>
    <xf numFmtId="0" fontId="59" fillId="28" borderId="9" xfId="43" applyFont="1" applyFill="1" applyBorder="1" applyAlignment="1">
      <alignment horizontal="center"/>
    </xf>
    <xf numFmtId="0" fontId="3" fillId="31" borderId="9" xfId="0" applyFont="1" applyFill="1" applyBorder="1" applyAlignment="1" applyProtection="1">
      <alignment horizontal="center" vertical="center"/>
      <protection locked="0"/>
    </xf>
    <xf numFmtId="0" fontId="41" fillId="30" borderId="0" xfId="0" applyFont="1" applyFill="1" applyBorder="1" applyAlignment="1" applyProtection="1">
      <alignment horizontal="left" vertical="center" wrapText="1"/>
    </xf>
    <xf numFmtId="0" fontId="43" fillId="23" borderId="42" xfId="43" applyFont="1" applyFill="1" applyBorder="1" applyAlignment="1">
      <alignment horizontal="center" vertical="center"/>
    </xf>
    <xf numFmtId="0" fontId="49" fillId="23" borderId="43" xfId="43" applyFont="1" applyFill="1" applyBorder="1" applyAlignment="1">
      <alignment horizontal="center" vertical="center"/>
    </xf>
    <xf numFmtId="0" fontId="13" fillId="24" borderId="20" xfId="0" applyFont="1" applyFill="1" applyBorder="1" applyAlignment="1" applyProtection="1">
      <alignment horizontal="center" vertical="center"/>
      <protection locked="0"/>
    </xf>
    <xf numFmtId="0" fontId="49" fillId="23" borderId="0" xfId="43" applyFont="1" applyFill="1" applyBorder="1" applyAlignment="1">
      <alignment horizontal="center" vertical="center"/>
    </xf>
    <xf numFmtId="0" fontId="45" fillId="31" borderId="31" xfId="0" applyFont="1" applyFill="1" applyBorder="1" applyAlignment="1" applyProtection="1">
      <alignment horizontal="center" vertical="center" wrapText="1"/>
      <protection locked="0"/>
    </xf>
    <xf numFmtId="0" fontId="45" fillId="31" borderId="44" xfId="0" applyFont="1" applyFill="1" applyBorder="1" applyAlignment="1" applyProtection="1">
      <alignment horizontal="center" vertical="center" wrapText="1"/>
      <protection locked="0"/>
    </xf>
    <xf numFmtId="0" fontId="58" fillId="23" borderId="0" xfId="0" applyFont="1" applyFill="1" applyAlignment="1" applyProtection="1">
      <alignment horizontal="center" vertical="center"/>
      <protection locked="0"/>
    </xf>
    <xf numFmtId="0" fontId="48" fillId="30" borderId="10" xfId="0" applyFont="1" applyFill="1" applyBorder="1" applyAlignment="1" applyProtection="1">
      <alignment horizontal="left" vertical="center"/>
      <protection locked="0"/>
    </xf>
    <xf numFmtId="0" fontId="48" fillId="30" borderId="36" xfId="0" applyFont="1" applyFill="1" applyBorder="1" applyAlignment="1" applyProtection="1">
      <alignment horizontal="left" vertical="center"/>
      <protection locked="0"/>
    </xf>
    <xf numFmtId="0" fontId="48" fillId="30" borderId="36" xfId="0" applyFont="1" applyFill="1" applyBorder="1" applyAlignment="1" applyProtection="1">
      <alignment horizontal="center" vertical="center"/>
      <protection locked="0"/>
    </xf>
    <xf numFmtId="0" fontId="48" fillId="30" borderId="12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center"/>
    </xf>
    <xf numFmtId="0" fontId="13" fillId="24" borderId="34" xfId="0" applyFont="1" applyFill="1" applyBorder="1" applyAlignment="1" applyProtection="1">
      <alignment horizontal="left" vertical="center"/>
      <protection locked="0"/>
    </xf>
    <xf numFmtId="0" fontId="43" fillId="0" borderId="0" xfId="0" applyFont="1" applyBorder="1" applyAlignment="1">
      <alignment horizontal="left"/>
    </xf>
    <xf numFmtId="0" fontId="48" fillId="31" borderId="36" xfId="0" applyFont="1" applyFill="1" applyBorder="1" applyAlignment="1" applyProtection="1">
      <alignment vertical="center"/>
      <protection locked="0"/>
    </xf>
    <xf numFmtId="0" fontId="48" fillId="31" borderId="12" xfId="0" applyFont="1" applyFill="1" applyBorder="1" applyAlignment="1" applyProtection="1">
      <alignment vertical="center"/>
      <protection locked="0"/>
    </xf>
    <xf numFmtId="0" fontId="48" fillId="30" borderId="12" xfId="0" applyFont="1" applyFill="1" applyBorder="1" applyAlignment="1" applyProtection="1">
      <alignment horizontal="left" vertical="center"/>
      <protection locked="0"/>
    </xf>
    <xf numFmtId="0" fontId="45" fillId="0" borderId="13" xfId="0" applyFont="1" applyFill="1" applyBorder="1" applyAlignment="1" applyProtection="1">
      <alignment vertical="center"/>
      <protection locked="0"/>
    </xf>
    <xf numFmtId="0" fontId="45" fillId="30" borderId="13" xfId="0" applyFont="1" applyFill="1" applyBorder="1" applyAlignment="1" applyProtection="1">
      <alignment vertical="center"/>
      <protection locked="0"/>
    </xf>
    <xf numFmtId="0" fontId="45" fillId="30" borderId="13" xfId="0" applyFont="1" applyFill="1" applyBorder="1" applyAlignment="1" applyProtection="1">
      <alignment vertical="center" wrapText="1"/>
      <protection locked="0"/>
    </xf>
    <xf numFmtId="0" fontId="45" fillId="30" borderId="13" xfId="0" applyFont="1" applyFill="1" applyBorder="1" applyAlignment="1" applyProtection="1">
      <alignment horizontal="center" vertical="center"/>
      <protection locked="0"/>
    </xf>
    <xf numFmtId="14" fontId="45" fillId="30" borderId="13" xfId="0" applyNumberFormat="1" applyFont="1" applyFill="1" applyBorder="1" applyAlignment="1" applyProtection="1">
      <alignment horizontal="center" vertical="center"/>
      <protection locked="0"/>
    </xf>
    <xf numFmtId="0" fontId="45" fillId="30" borderId="13" xfId="0" applyFont="1" applyFill="1" applyBorder="1" applyAlignment="1" applyProtection="1">
      <alignment horizontal="left" vertical="center" wrapText="1"/>
      <protection locked="0"/>
    </xf>
    <xf numFmtId="0" fontId="45" fillId="30" borderId="18" xfId="0" applyFont="1" applyFill="1" applyBorder="1" applyAlignment="1" applyProtection="1">
      <alignment horizontal="left" vertical="center" wrapText="1"/>
      <protection locked="0"/>
    </xf>
    <xf numFmtId="0" fontId="45" fillId="30" borderId="21" xfId="0" applyFont="1" applyFill="1" applyBorder="1" applyAlignment="1" applyProtection="1">
      <alignment horizontal="left" vertical="center" wrapText="1"/>
      <protection locked="0"/>
    </xf>
    <xf numFmtId="0" fontId="48" fillId="31" borderId="14" xfId="0" applyFont="1" applyFill="1" applyBorder="1" applyAlignment="1" applyProtection="1">
      <alignment horizontal="left" vertical="center" wrapText="1"/>
      <protection locked="0"/>
    </xf>
    <xf numFmtId="0" fontId="48" fillId="31" borderId="11" xfId="0" applyFont="1" applyFill="1" applyBorder="1" applyAlignment="1" applyProtection="1">
      <alignment horizontal="left" vertical="center" wrapText="1"/>
      <protection locked="0"/>
    </xf>
    <xf numFmtId="0" fontId="48" fillId="31" borderId="50" xfId="0" applyFont="1" applyFill="1" applyBorder="1" applyAlignment="1" applyProtection="1">
      <alignment vertical="center"/>
      <protection locked="0"/>
    </xf>
    <xf numFmtId="0" fontId="48" fillId="31" borderId="19" xfId="0" applyFont="1" applyFill="1" applyBorder="1" applyAlignment="1" applyProtection="1">
      <alignment vertical="center"/>
      <protection locked="0"/>
    </xf>
    <xf numFmtId="0" fontId="16" fillId="28" borderId="23" xfId="43" applyFont="1" applyFill="1" applyBorder="1"/>
    <xf numFmtId="0" fontId="48" fillId="30" borderId="12" xfId="0" applyFont="1" applyFill="1" applyBorder="1" applyAlignment="1" applyProtection="1">
      <alignment vertical="center"/>
      <protection locked="0"/>
    </xf>
    <xf numFmtId="0" fontId="45" fillId="0" borderId="18" xfId="0" applyFont="1" applyFill="1" applyBorder="1" applyAlignment="1" applyProtection="1">
      <alignment horizontal="left" vertical="center" wrapText="1"/>
      <protection locked="0"/>
    </xf>
    <xf numFmtId="0" fontId="45" fillId="0" borderId="21" xfId="0" applyFont="1" applyFill="1" applyBorder="1" applyAlignment="1" applyProtection="1">
      <alignment horizontal="left" vertical="center" wrapText="1"/>
      <protection locked="0"/>
    </xf>
    <xf numFmtId="0" fontId="48" fillId="30" borderId="10" xfId="0" applyFont="1" applyFill="1" applyBorder="1" applyAlignment="1" applyProtection="1">
      <alignment vertical="center"/>
      <protection locked="0"/>
    </xf>
    <xf numFmtId="9" fontId="45" fillId="30" borderId="0" xfId="0" applyNumberFormat="1" applyFont="1" applyFill="1" applyBorder="1" applyAlignment="1" applyProtection="1">
      <alignment horizontal="center" vertical="center"/>
      <protection locked="0"/>
    </xf>
  </cellXfs>
  <cellStyles count="51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ancel" xfId="27"/>
    <cellStyle name="Check Cell" xfId="28"/>
    <cellStyle name="Estilo 1" xfId="29"/>
    <cellStyle name="Euro" xfId="30"/>
    <cellStyle name="Explanatory Text" xfId="31"/>
    <cellStyle name="Good" xfId="32"/>
    <cellStyle name="Heading 1" xfId="33"/>
    <cellStyle name="Heading 2" xfId="34"/>
    <cellStyle name="Heading 3" xfId="35"/>
    <cellStyle name="Heading 4" xfId="36"/>
    <cellStyle name="Input" xfId="37"/>
    <cellStyle name="Linked Cell" xfId="38"/>
    <cellStyle name="Normal" xfId="0" builtinId="0"/>
    <cellStyle name="Normal_7 1 2R21 Modelo de Estimación Desarrollo a Medida CASCADA" xfId="39"/>
    <cellStyle name="Normal_7 7 5 R03 Solicitud de cambios a requerimientos" xfId="40"/>
    <cellStyle name="Normal_7.3.02.R02 Plantilla WBS" xfId="41"/>
    <cellStyle name="Normal_Copy of 7.7.2.R01 Lista de items de configuracion_Generico2" xfId="42"/>
    <cellStyle name="Normal_NSTD-ONP R 02 F30 Chk Lst CC Interno-Tecnico v4 1 (2)" xfId="43"/>
    <cellStyle name="Normal_prepara_ peer_ review2" xfId="44"/>
    <cellStyle name="Normal_Sheet1" xfId="45"/>
    <cellStyle name="Normal_sstD4" xfId="46"/>
    <cellStyle name="Note" xfId="47"/>
    <cellStyle name="Output" xfId="48"/>
    <cellStyle name="Title" xfId="49"/>
    <cellStyle name="Warning Text" xfId="50"/>
  </cellStyles>
  <dxfs count="24">
    <dxf>
      <fill>
        <patternFill>
          <bgColor indexed="10"/>
        </patternFill>
      </fill>
    </dxf>
    <dxf>
      <fill>
        <patternFill>
          <bgColor indexed="26"/>
        </patternFill>
      </fill>
    </dxf>
    <dxf>
      <font>
        <condense val="0"/>
        <extend val="0"/>
        <color auto="1"/>
      </font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26"/>
        </patternFill>
      </fill>
    </dxf>
    <dxf>
      <font>
        <condense val="0"/>
        <extend val="0"/>
        <color auto="1"/>
      </font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26"/>
        </patternFill>
      </fill>
    </dxf>
    <dxf>
      <font>
        <condense val="0"/>
        <extend val="0"/>
        <color auto="1"/>
      </font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26"/>
        </patternFill>
      </fill>
    </dxf>
    <dxf>
      <font>
        <condense val="0"/>
        <extend val="0"/>
        <color auto="1"/>
      </font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26"/>
        </patternFill>
      </fill>
    </dxf>
    <dxf>
      <font>
        <condense val="0"/>
        <extend val="0"/>
        <color auto="1"/>
      </font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26"/>
        </patternFill>
      </fill>
    </dxf>
    <dxf>
      <font>
        <condense val="0"/>
        <extend val="0"/>
        <color auto="1"/>
      </font>
      <fill>
        <patternFill>
          <bgColor indexed="50"/>
        </patternFill>
      </fill>
    </dxf>
    <dxf>
      <fill>
        <patternFill>
          <bgColor indexed="10"/>
        </patternFill>
      </fill>
    </dxf>
    <dxf>
      <fill>
        <patternFill>
          <bgColor indexed="26"/>
        </patternFill>
      </fill>
    </dxf>
    <dxf>
      <font>
        <condense val="0"/>
        <extend val="0"/>
        <color auto="1"/>
      </font>
      <fill>
        <patternFill>
          <bgColor indexed="50"/>
        </patternFill>
      </fill>
    </dxf>
    <dxf>
      <font>
        <condense val="0"/>
        <extend val="0"/>
        <color indexed="18"/>
      </font>
      <fill>
        <patternFill>
          <bgColor indexed="18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condense val="0"/>
        <extend val="0"/>
        <color indexed="50"/>
      </font>
      <fill>
        <patternFill>
          <bgColor indexed="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PE"/>
              <a:t>Indicadores de Auditoria</a:t>
            </a:r>
          </a:p>
        </c:rich>
      </c:tx>
      <c:layout>
        <c:manualLayout>
          <c:xMode val="edge"/>
          <c:yMode val="edge"/>
          <c:x val="0.38562923480718753"/>
          <c:y val="3.76885788299263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230769230769235E-2"/>
          <c:y val="0.17589604523368352"/>
          <c:w val="0.91076923076923078"/>
          <c:h val="0.667753505053798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Auditoria_Configuracion_Calidad!$A$4</c:f>
              <c:strCache>
                <c:ptCount val="1"/>
                <c:pt idx="0">
                  <c:v>Revisión 01</c:v>
                </c:pt>
              </c:strCache>
            </c:strRef>
          </c:tx>
          <c:spPr>
            <a:gradFill rotWithShape="0">
              <a:gsLst>
                <a:gs pos="0">
                  <a:srgbClr val="9999FF">
                    <a:gamma/>
                    <a:shade val="46275"/>
                    <a:invGamma/>
                  </a:srgbClr>
                </a:gs>
                <a:gs pos="50000">
                  <a:srgbClr val="9999FF"/>
                </a:gs>
                <a:gs pos="100000">
                  <a:srgbClr val="9999FF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Auditoria_Configuracion_Calidad!$A$9:$B$9</c:f>
              <c:numCache>
                <c:formatCode>General</c:formatCode>
                <c:ptCount val="2"/>
              </c:numCache>
            </c:numRef>
          </c:cat>
          <c:val>
            <c:numRef>
              <c:f>Auditoria_Configuracion_Calidad!$F$4</c:f>
              <c:numCache>
                <c:formatCode>0%</c:formatCode>
                <c:ptCount val="1"/>
                <c:pt idx="0">
                  <c:v>0.64583333333333337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15-4F9A-9387-0E32CA9DDB24}"/>
            </c:ext>
          </c:extLst>
        </c:ser>
        <c:ser>
          <c:idx val="1"/>
          <c:order val="1"/>
          <c:tx>
            <c:strRef>
              <c:f>Auditoria_Configuracion_Calidad!$A$6</c:f>
              <c:strCache>
                <c:ptCount val="1"/>
                <c:pt idx="0">
                  <c:v>Revisión 02</c:v>
                </c:pt>
              </c:strCache>
            </c:strRef>
          </c:tx>
          <c:spPr>
            <a:gradFill rotWithShape="0">
              <a:gsLst>
                <a:gs pos="0">
                  <a:srgbClr val="993366">
                    <a:gamma/>
                    <a:shade val="46275"/>
                    <a:invGamma/>
                  </a:srgbClr>
                </a:gs>
                <a:gs pos="50000">
                  <a:srgbClr val="993366"/>
                </a:gs>
                <a:gs pos="100000">
                  <a:srgbClr val="993366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7.5999664143906491E-3"/>
                  <c:y val="0.26196938719155088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A15-4F9A-9387-0E32CA9DDB24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Auditoria_Configuracion_Calidad!$F$6</c:f>
              <c:numCache>
                <c:formatCode>0%</c:formatCode>
                <c:ptCount val="1"/>
                <c:pt idx="0">
                  <c:v>0.57499999999999996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15-4F9A-9387-0E32CA9DDB24}"/>
            </c:ext>
          </c:extLst>
        </c:ser>
        <c:ser>
          <c:idx val="2"/>
          <c:order val="2"/>
          <c:tx>
            <c:strRef>
              <c:f>Auditoria_Configuracion_Calidad!$A$8</c:f>
              <c:strCache>
                <c:ptCount val="1"/>
                <c:pt idx="0">
                  <c:v>Revisión 03</c:v>
                </c:pt>
              </c:strCache>
            </c:strRef>
          </c:tx>
          <c:spPr>
            <a:gradFill rotWithShape="0">
              <a:gsLst>
                <a:gs pos="0">
                  <a:srgbClr val="FFFFCC">
                    <a:gamma/>
                    <a:shade val="46275"/>
                    <a:invGamma/>
                  </a:srgbClr>
                </a:gs>
                <a:gs pos="50000">
                  <a:srgbClr val="FFFFCC"/>
                </a:gs>
                <a:gs pos="100000">
                  <a:srgbClr val="FFFFCC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6.668493587321047E-3"/>
                  <c:y val="0.3388362618031812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A15-4F9A-9387-0E32CA9DDB24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Auditoria_Configuracion_Calidad!$F$8</c:f>
              <c:numCache>
                <c:formatCode>0%</c:formatCode>
                <c:ptCount val="1"/>
                <c:pt idx="0">
                  <c:v>0.70833333333333337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A15-4F9A-9387-0E32CA9DDB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209360"/>
        <c:axId val="314216024"/>
      </c:barChart>
      <c:catAx>
        <c:axId val="314209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14216024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3142160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1420936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569230769230769"/>
          <c:y val="0.91531081416125915"/>
          <c:w val="0.3338461538461539"/>
          <c:h val="6.51465798045602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11</xdr:row>
      <xdr:rowOff>9525</xdr:rowOff>
    </xdr:from>
    <xdr:to>
      <xdr:col>6</xdr:col>
      <xdr:colOff>1114425</xdr:colOff>
      <xdr:row>29</xdr:row>
      <xdr:rowOff>19050</xdr:rowOff>
    </xdr:to>
    <xdr:graphicFrame macro="">
      <xdr:nvGraphicFramePr>
        <xdr:cNvPr id="15417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mmunoz\Local%20Settings\Temporary%20Internet%20Files\OLK6A\8.6.01.R01%20Herramienta%20de%20Revision%20QA-Producto_Inicio_Ciclo_M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5gmd66\vssRep$\temp\8.6.01.R01%20Herramienta%20de%20Revision%20QA-Producto_Inicio_Ciclo_M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ial"/>
      <sheetName val="Instructivo"/>
      <sheetName val="Planificación"/>
      <sheetName val="Cuestionario QA - Prod.Gestion"/>
      <sheetName val="Seguimiento de NC"/>
      <sheetName val="Informe Final QA"/>
    </sheetNames>
    <sheetDataSet>
      <sheetData sheetId="0" refreshError="1"/>
      <sheetData sheetId="1">
        <row r="38">
          <cell r="B38" t="str">
            <v>-</v>
          </cell>
        </row>
        <row r="39">
          <cell r="B39" t="str">
            <v>Desconocimiento</v>
          </cell>
        </row>
        <row r="40">
          <cell r="B40" t="str">
            <v>Estimación</v>
          </cell>
        </row>
        <row r="41">
          <cell r="B41" t="str">
            <v>Expectativas del usuario</v>
          </cell>
        </row>
        <row r="42">
          <cell r="B42" t="str">
            <v xml:space="preserve">Transición al Cambio </v>
          </cell>
        </row>
        <row r="43">
          <cell r="B43" t="str">
            <v>Comunicación</v>
          </cell>
        </row>
        <row r="44">
          <cell r="B44" t="str">
            <v>Asignación de recursos</v>
          </cell>
        </row>
        <row r="45">
          <cell r="B45" t="str">
            <v>Gestión del Tiempo</v>
          </cell>
        </row>
        <row r="46">
          <cell r="B46" t="str">
            <v>Proceso no desplegado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ial"/>
      <sheetName val="Instructivo"/>
      <sheetName val="Planificación"/>
      <sheetName val="Cuestionario QA - Prod.Gestion"/>
      <sheetName val="Seguimiento de NC"/>
      <sheetName val="Informe Final QA"/>
    </sheetNames>
    <sheetDataSet>
      <sheetData sheetId="0" refreshError="1"/>
      <sheetData sheetId="1">
        <row r="38">
          <cell r="B38" t="str">
            <v>-</v>
          </cell>
        </row>
        <row r="39">
          <cell r="B39" t="str">
            <v>Desconocimiento</v>
          </cell>
        </row>
        <row r="40">
          <cell r="B40" t="str">
            <v>Estimación</v>
          </cell>
        </row>
        <row r="41">
          <cell r="B41" t="str">
            <v>Expectativas del usuario</v>
          </cell>
        </row>
        <row r="42">
          <cell r="B42" t="str">
            <v xml:space="preserve">Transición al Cambio </v>
          </cell>
        </row>
        <row r="43">
          <cell r="B43" t="str">
            <v>Comunicación</v>
          </cell>
        </row>
        <row r="44">
          <cell r="B44" t="str">
            <v>Asignación de recursos</v>
          </cell>
        </row>
        <row r="45">
          <cell r="B45" t="str">
            <v>Gestión del Tiempo</v>
          </cell>
        </row>
        <row r="46">
          <cell r="B46" t="str">
            <v>Proceso no desplegado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H6" sqref="H6"/>
    </sheetView>
  </sheetViews>
  <sheetFormatPr baseColWidth="10" defaultColWidth="9.140625" defaultRowHeight="12.75"/>
  <cols>
    <col min="1" max="1" width="9" style="132" customWidth="1"/>
    <col min="2" max="2" width="7.42578125" style="132" customWidth="1"/>
    <col min="3" max="3" width="9" style="132" customWidth="1"/>
    <col min="4" max="4" width="12.85546875" style="132" customWidth="1"/>
    <col min="5" max="5" width="15.5703125" style="132" customWidth="1"/>
    <col min="6" max="6" width="26.140625" style="132" customWidth="1"/>
    <col min="7" max="7" width="13.5703125" style="132" customWidth="1"/>
    <col min="8" max="8" width="15" style="132" customWidth="1"/>
    <col min="9" max="16384" width="9.140625" style="132"/>
  </cols>
  <sheetData>
    <row r="1" spans="1:9">
      <c r="A1" s="131"/>
      <c r="B1" s="131"/>
      <c r="C1" s="131"/>
      <c r="D1" s="131"/>
      <c r="E1" s="131"/>
      <c r="F1" s="131"/>
      <c r="G1" s="131"/>
      <c r="H1" s="131"/>
      <c r="I1" s="131"/>
    </row>
    <row r="2" spans="1:9" ht="15.75">
      <c r="A2" s="131"/>
      <c r="B2" s="435" t="s">
        <v>63</v>
      </c>
      <c r="C2" s="435"/>
      <c r="D2" s="435"/>
      <c r="E2" s="435"/>
      <c r="F2" s="435"/>
      <c r="G2" s="435"/>
      <c r="H2" s="435"/>
      <c r="I2" s="131"/>
    </row>
    <row r="3" spans="1:9" ht="13.5" thickBot="1">
      <c r="A3" s="131"/>
      <c r="B3" s="131"/>
      <c r="C3" s="131"/>
      <c r="D3" s="131"/>
      <c r="E3" s="131"/>
      <c r="F3" s="131"/>
      <c r="G3" s="131"/>
      <c r="H3" s="131"/>
      <c r="I3" s="131"/>
    </row>
    <row r="4" spans="1:9" ht="36.75" customHeight="1">
      <c r="A4" s="131"/>
      <c r="B4" s="418" t="s">
        <v>64</v>
      </c>
      <c r="C4" s="419" t="s">
        <v>65</v>
      </c>
      <c r="D4" s="419" t="s">
        <v>127</v>
      </c>
      <c r="E4" s="419" t="s">
        <v>66</v>
      </c>
      <c r="F4" s="419" t="s">
        <v>135</v>
      </c>
      <c r="G4" s="419" t="s">
        <v>67</v>
      </c>
      <c r="H4" s="420" t="s">
        <v>68</v>
      </c>
      <c r="I4" s="131"/>
    </row>
    <row r="5" spans="1:9" ht="24">
      <c r="A5" s="131"/>
      <c r="B5" s="414">
        <v>1</v>
      </c>
      <c r="C5" s="415" t="s">
        <v>269</v>
      </c>
      <c r="D5" s="416">
        <v>42296</v>
      </c>
      <c r="E5" s="417" t="s">
        <v>268</v>
      </c>
      <c r="F5" s="417" t="s">
        <v>460</v>
      </c>
      <c r="G5" s="417" t="s">
        <v>459</v>
      </c>
      <c r="H5" s="421" t="s">
        <v>271</v>
      </c>
      <c r="I5" s="131"/>
    </row>
    <row r="6" spans="1:9" ht="24">
      <c r="A6" s="131"/>
      <c r="B6" s="414">
        <v>2</v>
      </c>
      <c r="C6" s="415" t="s">
        <v>419</v>
      </c>
      <c r="D6" s="416">
        <v>42313</v>
      </c>
      <c r="E6" s="417" t="s">
        <v>268</v>
      </c>
      <c r="F6" s="417" t="s">
        <v>270</v>
      </c>
      <c r="G6" s="417" t="s">
        <v>69</v>
      </c>
      <c r="H6" s="421" t="s">
        <v>271</v>
      </c>
      <c r="I6" s="131"/>
    </row>
    <row r="7" spans="1:9">
      <c r="A7" s="131"/>
      <c r="B7" s="133"/>
      <c r="C7" s="134"/>
      <c r="D7" s="135"/>
      <c r="E7" s="136"/>
      <c r="F7" s="136"/>
      <c r="G7" s="136"/>
      <c r="H7" s="137"/>
      <c r="I7" s="131"/>
    </row>
    <row r="8" spans="1:9" ht="13.5" thickBot="1">
      <c r="A8" s="131"/>
      <c r="B8" s="422"/>
      <c r="C8" s="423"/>
      <c r="D8" s="424"/>
      <c r="E8" s="424"/>
      <c r="F8" s="424"/>
      <c r="G8" s="424"/>
      <c r="H8" s="425"/>
      <c r="I8" s="131"/>
    </row>
    <row r="9" spans="1:9">
      <c r="A9" s="131"/>
      <c r="B9" s="138"/>
      <c r="C9" s="138"/>
      <c r="D9" s="138"/>
      <c r="E9" s="138"/>
      <c r="F9" s="138"/>
      <c r="G9" s="138"/>
      <c r="H9" s="138"/>
      <c r="I9" s="131"/>
    </row>
  </sheetData>
  <mergeCells count="1">
    <mergeCell ref="B2:H2"/>
  </mergeCells>
  <phoneticPr fontId="33" type="noConversion"/>
  <pageMargins left="0.75" right="0.75" top="1" bottom="1" header="0.5" footer="0.5"/>
  <headerFooter alignWithMargins="0"/>
  <ignoredErrors>
    <ignoredError sqref="C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9"/>
  <sheetViews>
    <sheetView showGridLines="0" topLeftCell="A13" zoomScaleNormal="100" workbookViewId="0">
      <selection activeCell="E4" sqref="E4"/>
    </sheetView>
  </sheetViews>
  <sheetFormatPr baseColWidth="10" defaultColWidth="9.140625" defaultRowHeight="12.75"/>
  <cols>
    <col min="1" max="1" width="3" style="1" customWidth="1"/>
    <col min="2" max="2" width="27.85546875" style="1" customWidth="1"/>
    <col min="3" max="3" width="11.5703125" style="1" customWidth="1"/>
    <col min="4" max="4" width="12.42578125" style="1" customWidth="1"/>
    <col min="5" max="5" width="63.42578125" style="1" customWidth="1"/>
    <col min="6" max="16384" width="9.140625" style="1"/>
  </cols>
  <sheetData>
    <row r="1" spans="1:5" ht="12" customHeight="1"/>
    <row r="2" spans="1:5" ht="42.75" customHeight="1">
      <c r="A2" s="18"/>
      <c r="B2" s="19" t="s">
        <v>267</v>
      </c>
      <c r="C2" s="470" t="s">
        <v>265</v>
      </c>
      <c r="D2" s="471"/>
      <c r="E2" s="472"/>
    </row>
    <row r="3" spans="1:5">
      <c r="A3" s="18"/>
      <c r="B3" s="20" t="s">
        <v>272</v>
      </c>
      <c r="C3" s="473" t="s">
        <v>458</v>
      </c>
      <c r="D3" s="474"/>
      <c r="E3" s="475"/>
    </row>
    <row r="4" spans="1:5" ht="21.75" customHeight="1">
      <c r="A4" s="18"/>
      <c r="B4" s="21" t="s">
        <v>42</v>
      </c>
      <c r="C4" s="22"/>
      <c r="D4" s="22"/>
    </row>
    <row r="5" spans="1:5" ht="17.25" customHeight="1">
      <c r="A5" s="18"/>
      <c r="B5" s="476" t="s">
        <v>70</v>
      </c>
      <c r="C5" s="477"/>
      <c r="D5" s="477"/>
      <c r="E5" s="478"/>
    </row>
    <row r="6" spans="1:5">
      <c r="A6" s="18"/>
      <c r="B6" s="23"/>
      <c r="C6" s="23"/>
      <c r="D6" s="23"/>
      <c r="E6" s="23"/>
    </row>
    <row r="7" spans="1:5" ht="13.5">
      <c r="A7" s="18"/>
      <c r="B7" s="24" t="s">
        <v>136</v>
      </c>
      <c r="C7" s="22"/>
      <c r="D7" s="22"/>
    </row>
    <row r="8" spans="1:5">
      <c r="A8" s="18"/>
      <c r="B8" s="25" t="s">
        <v>136</v>
      </c>
      <c r="C8" s="26"/>
      <c r="D8" s="479" t="s">
        <v>135</v>
      </c>
      <c r="E8" s="480"/>
    </row>
    <row r="9" spans="1:5">
      <c r="A9" s="18"/>
      <c r="B9" s="40"/>
      <c r="C9" s="22"/>
      <c r="D9" s="27"/>
      <c r="E9" s="27"/>
    </row>
    <row r="10" spans="1:5" ht="24" customHeight="1">
      <c r="A10" s="18"/>
      <c r="B10" s="140" t="s">
        <v>71</v>
      </c>
      <c r="D10" s="469" t="s">
        <v>43</v>
      </c>
      <c r="E10" s="469"/>
    </row>
    <row r="11" spans="1:5" ht="12.75" customHeight="1">
      <c r="A11" s="18"/>
      <c r="B11" s="28"/>
      <c r="D11" s="139"/>
      <c r="E11" s="139"/>
    </row>
    <row r="12" spans="1:5" ht="24.75" customHeight="1">
      <c r="A12" s="18"/>
      <c r="B12" s="141" t="s">
        <v>71</v>
      </c>
      <c r="D12" s="469" t="s">
        <v>44</v>
      </c>
      <c r="E12" s="469"/>
    </row>
    <row r="13" spans="1:5" ht="9.9499999999999993" customHeight="1">
      <c r="A13" s="18"/>
      <c r="D13" s="139"/>
      <c r="E13" s="139"/>
    </row>
    <row r="14" spans="1:5" ht="24" customHeight="1">
      <c r="A14" s="29"/>
      <c r="B14" s="142" t="s">
        <v>71</v>
      </c>
      <c r="D14" s="469" t="s">
        <v>238</v>
      </c>
      <c r="E14" s="469"/>
    </row>
    <row r="15" spans="1:5">
      <c r="A15" s="29"/>
      <c r="D15" s="139"/>
      <c r="E15" s="139"/>
    </row>
    <row r="16" spans="1:5" ht="12" customHeight="1">
      <c r="A16" s="29"/>
      <c r="B16" s="143" t="s">
        <v>71</v>
      </c>
      <c r="D16" s="469" t="s">
        <v>45</v>
      </c>
      <c r="E16" s="469"/>
    </row>
    <row r="17" spans="1:5" s="32" customFormat="1" ht="12" customHeight="1">
      <c r="A17" s="30"/>
      <c r="B17" s="31"/>
      <c r="D17" s="33"/>
      <c r="E17" s="33"/>
    </row>
    <row r="18" spans="1:5">
      <c r="A18" s="29"/>
    </row>
    <row r="19" spans="1:5" s="16" customFormat="1" ht="16.5" customHeight="1">
      <c r="B19" s="466" t="s">
        <v>46</v>
      </c>
      <c r="C19" s="467"/>
      <c r="D19" s="467"/>
      <c r="E19" s="468"/>
    </row>
    <row r="20" spans="1:5" s="16" customFormat="1" ht="13.5" customHeight="1">
      <c r="B20" s="309" t="s">
        <v>72</v>
      </c>
      <c r="C20" s="463" t="s">
        <v>135</v>
      </c>
      <c r="D20" s="464"/>
      <c r="E20" s="465"/>
    </row>
    <row r="21" spans="1:5" s="16" customFormat="1" ht="12.75" customHeight="1">
      <c r="B21" s="34" t="s">
        <v>340</v>
      </c>
      <c r="C21" s="460" t="s">
        <v>341</v>
      </c>
      <c r="D21" s="461"/>
      <c r="E21" s="462"/>
    </row>
    <row r="22" spans="1:5" s="16" customFormat="1" ht="12.75" customHeight="1">
      <c r="B22" s="34" t="s">
        <v>47</v>
      </c>
      <c r="C22" s="460" t="s">
        <v>48</v>
      </c>
      <c r="D22" s="461"/>
      <c r="E22" s="462"/>
    </row>
    <row r="23" spans="1:5" s="16" customFormat="1" ht="12.75" customHeight="1">
      <c r="B23" s="34" t="s">
        <v>344</v>
      </c>
      <c r="C23" s="460" t="s">
        <v>113</v>
      </c>
      <c r="D23" s="461"/>
      <c r="E23" s="462"/>
    </row>
    <row r="24" spans="1:5" s="16" customFormat="1" ht="12.75" customHeight="1">
      <c r="B24" s="34" t="s">
        <v>339</v>
      </c>
      <c r="C24" s="460" t="s">
        <v>342</v>
      </c>
      <c r="D24" s="461"/>
      <c r="E24" s="462"/>
    </row>
    <row r="25" spans="1:5" s="16" customFormat="1" ht="13.5" customHeight="1">
      <c r="B25" s="35"/>
      <c r="C25" s="36"/>
      <c r="D25" s="36"/>
      <c r="E25" s="36"/>
    </row>
    <row r="26" spans="1:5" ht="13.5">
      <c r="A26" s="29"/>
      <c r="B26" s="24"/>
    </row>
    <row r="27" spans="1:5" s="16" customFormat="1" ht="16.5" customHeight="1">
      <c r="B27" s="466" t="s">
        <v>345</v>
      </c>
      <c r="C27" s="467"/>
      <c r="D27" s="467"/>
      <c r="E27" s="468"/>
    </row>
    <row r="28" spans="1:5" s="16" customFormat="1" ht="13.5" customHeight="1">
      <c r="B28" s="309" t="s">
        <v>72</v>
      </c>
      <c r="C28" s="463" t="s">
        <v>135</v>
      </c>
      <c r="D28" s="464"/>
      <c r="E28" s="465"/>
    </row>
    <row r="29" spans="1:5" ht="15.95" customHeight="1">
      <c r="A29" s="29"/>
      <c r="B29" s="453" t="s">
        <v>49</v>
      </c>
      <c r="C29" s="454"/>
      <c r="D29" s="454"/>
      <c r="E29" s="455"/>
    </row>
    <row r="30" spans="1:5" ht="15.95" customHeight="1">
      <c r="A30" s="29"/>
      <c r="B30" s="47" t="s">
        <v>276</v>
      </c>
      <c r="C30" s="457" t="s">
        <v>277</v>
      </c>
      <c r="D30" s="458"/>
      <c r="E30" s="459"/>
    </row>
    <row r="31" spans="1:5" ht="15.95" customHeight="1">
      <c r="A31" s="29"/>
      <c r="B31" s="47" t="s">
        <v>273</v>
      </c>
      <c r="C31" s="457" t="s">
        <v>161</v>
      </c>
      <c r="D31" s="458"/>
      <c r="E31" s="459"/>
    </row>
    <row r="32" spans="1:5" ht="15.95" customHeight="1">
      <c r="A32" s="29"/>
      <c r="B32" s="47" t="s">
        <v>2</v>
      </c>
      <c r="C32" s="457" t="s">
        <v>76</v>
      </c>
      <c r="D32" s="458"/>
      <c r="E32" s="459"/>
    </row>
    <row r="33" spans="1:5" ht="15.95" customHeight="1">
      <c r="A33" s="29"/>
      <c r="B33" s="47" t="s">
        <v>274</v>
      </c>
      <c r="C33" s="457" t="s">
        <v>275</v>
      </c>
      <c r="D33" s="458"/>
      <c r="E33" s="459"/>
    </row>
    <row r="34" spans="1:5" ht="15.95" customHeight="1">
      <c r="A34" s="29"/>
      <c r="B34" s="47" t="s">
        <v>77</v>
      </c>
      <c r="C34" s="457" t="s">
        <v>78</v>
      </c>
      <c r="D34" s="458"/>
      <c r="E34" s="459"/>
    </row>
    <row r="35" spans="1:5" ht="15.95" customHeight="1">
      <c r="A35" s="29"/>
      <c r="B35" s="47" t="s">
        <v>73</v>
      </c>
      <c r="C35" s="457" t="s">
        <v>74</v>
      </c>
      <c r="D35" s="458"/>
      <c r="E35" s="459"/>
    </row>
    <row r="36" spans="1:5" ht="27.75" customHeight="1">
      <c r="A36" s="29"/>
      <c r="B36" s="47" t="s">
        <v>79</v>
      </c>
      <c r="C36" s="457" t="s">
        <v>80</v>
      </c>
      <c r="D36" s="458"/>
      <c r="E36" s="459"/>
    </row>
    <row r="37" spans="1:5" ht="15.95" customHeight="1">
      <c r="A37" s="29"/>
      <c r="B37" s="453" t="s">
        <v>50</v>
      </c>
      <c r="C37" s="454"/>
      <c r="D37" s="454"/>
      <c r="E37" s="455"/>
    </row>
    <row r="38" spans="1:5" ht="15.95" customHeight="1">
      <c r="A38" s="29"/>
      <c r="B38" s="47" t="s">
        <v>282</v>
      </c>
      <c r="C38" s="481" t="s">
        <v>346</v>
      </c>
      <c r="D38" s="482"/>
      <c r="E38" s="483"/>
    </row>
    <row r="39" spans="1:5" ht="30.75" customHeight="1">
      <c r="A39" s="29"/>
      <c r="B39" s="47" t="s">
        <v>75</v>
      </c>
      <c r="C39" s="457" t="s">
        <v>347</v>
      </c>
      <c r="D39" s="458"/>
      <c r="E39" s="459"/>
    </row>
    <row r="40" spans="1:5" ht="15.95" customHeight="1">
      <c r="A40" s="29"/>
      <c r="B40" s="47" t="s">
        <v>135</v>
      </c>
      <c r="C40" s="457" t="s">
        <v>348</v>
      </c>
      <c r="D40" s="458"/>
      <c r="E40" s="459"/>
    </row>
    <row r="41" spans="1:5" ht="15.95" customHeight="1">
      <c r="A41" s="29"/>
      <c r="B41" s="47" t="s">
        <v>127</v>
      </c>
      <c r="C41" s="457" t="s">
        <v>87</v>
      </c>
      <c r="D41" s="458"/>
      <c r="E41" s="459"/>
    </row>
    <row r="42" spans="1:5" ht="15.95" customHeight="1">
      <c r="A42" s="29"/>
      <c r="B42" s="47" t="s">
        <v>139</v>
      </c>
      <c r="C42" s="457" t="s">
        <v>84</v>
      </c>
      <c r="D42" s="458"/>
      <c r="E42" s="459"/>
    </row>
    <row r="43" spans="1:5" ht="15.95" customHeight="1">
      <c r="A43" s="29"/>
      <c r="B43" s="47" t="s">
        <v>138</v>
      </c>
      <c r="C43" s="457" t="s">
        <v>81</v>
      </c>
      <c r="D43" s="458"/>
      <c r="E43" s="459"/>
    </row>
    <row r="44" spans="1:5" ht="15.95" customHeight="1">
      <c r="A44" s="29"/>
      <c r="B44" s="47" t="s">
        <v>127</v>
      </c>
      <c r="C44" s="457" t="s">
        <v>87</v>
      </c>
      <c r="D44" s="458"/>
      <c r="E44" s="459"/>
    </row>
    <row r="45" spans="1:5" ht="15.95" customHeight="1">
      <c r="A45" s="29"/>
      <c r="B45" s="47" t="s">
        <v>140</v>
      </c>
      <c r="C45" s="457" t="s">
        <v>85</v>
      </c>
      <c r="D45" s="458"/>
      <c r="E45" s="459"/>
    </row>
    <row r="46" spans="1:5" ht="15.95" customHeight="1">
      <c r="A46" s="29"/>
      <c r="B46" s="47" t="s">
        <v>138</v>
      </c>
      <c r="C46" s="457" t="s">
        <v>82</v>
      </c>
      <c r="D46" s="458"/>
      <c r="E46" s="459"/>
    </row>
    <row r="47" spans="1:5" ht="15.95" customHeight="1">
      <c r="A47" s="29"/>
      <c r="B47" s="47" t="s">
        <v>127</v>
      </c>
      <c r="C47" s="457" t="s">
        <v>87</v>
      </c>
      <c r="D47" s="458"/>
      <c r="E47" s="459"/>
    </row>
    <row r="48" spans="1:5" ht="15.95" customHeight="1">
      <c r="A48" s="29"/>
      <c r="B48" s="47" t="s">
        <v>141</v>
      </c>
      <c r="C48" s="457" t="s">
        <v>86</v>
      </c>
      <c r="D48" s="458"/>
      <c r="E48" s="459"/>
    </row>
    <row r="49" spans="1:5" ht="15.95" customHeight="1">
      <c r="A49" s="29"/>
      <c r="B49" s="47" t="s">
        <v>138</v>
      </c>
      <c r="C49" s="457" t="s">
        <v>83</v>
      </c>
      <c r="D49" s="458"/>
      <c r="E49" s="459"/>
    </row>
    <row r="50" spans="1:5" s="16" customFormat="1" ht="13.5" customHeight="1">
      <c r="B50" s="374"/>
      <c r="C50" s="375"/>
      <c r="D50" s="375"/>
      <c r="E50" s="375"/>
    </row>
    <row r="51" spans="1:5" ht="13.5">
      <c r="A51" s="29"/>
      <c r="B51" s="381"/>
      <c r="C51" s="311"/>
      <c r="D51" s="311"/>
      <c r="E51" s="311"/>
    </row>
    <row r="52" spans="1:5" s="16" customFormat="1" ht="16.5" customHeight="1">
      <c r="B52" s="448"/>
      <c r="C52" s="448"/>
      <c r="D52" s="448"/>
      <c r="E52" s="448"/>
    </row>
    <row r="53" spans="1:5" s="16" customFormat="1" ht="13.5" customHeight="1">
      <c r="B53" s="365"/>
      <c r="C53" s="449"/>
      <c r="D53" s="449"/>
      <c r="E53" s="449"/>
    </row>
    <row r="54" spans="1:5" ht="15.95" customHeight="1">
      <c r="A54" s="29"/>
      <c r="B54" s="456"/>
      <c r="C54" s="456"/>
      <c r="D54" s="456"/>
      <c r="E54" s="456"/>
    </row>
    <row r="55" spans="1:5" ht="15.95" customHeight="1">
      <c r="A55" s="29"/>
      <c r="B55" s="366"/>
      <c r="C55" s="441"/>
      <c r="D55" s="441"/>
      <c r="E55" s="441"/>
    </row>
    <row r="56" spans="1:5" ht="15.95" customHeight="1">
      <c r="A56" s="29"/>
      <c r="B56" s="366"/>
      <c r="C56" s="441"/>
      <c r="D56" s="441"/>
      <c r="E56" s="441"/>
    </row>
    <row r="57" spans="1:5" ht="15.95" customHeight="1">
      <c r="A57" s="29"/>
      <c r="B57" s="366"/>
      <c r="C57" s="441"/>
      <c r="D57" s="441"/>
      <c r="E57" s="441"/>
    </row>
    <row r="58" spans="1:5" ht="15.95" customHeight="1">
      <c r="A58" s="29"/>
      <c r="B58" s="366"/>
      <c r="C58" s="441"/>
      <c r="D58" s="441"/>
      <c r="E58" s="441"/>
    </row>
    <row r="59" spans="1:5" ht="15.95" customHeight="1">
      <c r="A59" s="29"/>
      <c r="B59" s="366"/>
      <c r="C59" s="441"/>
      <c r="D59" s="441"/>
      <c r="E59" s="441"/>
    </row>
    <row r="60" spans="1:5" ht="15.95" customHeight="1">
      <c r="A60" s="29"/>
      <c r="B60" s="366"/>
      <c r="C60" s="441"/>
      <c r="D60" s="441"/>
      <c r="E60" s="441"/>
    </row>
    <row r="61" spans="1:5" ht="17.25" customHeight="1">
      <c r="A61" s="29"/>
      <c r="B61" s="366"/>
      <c r="C61" s="441"/>
      <c r="D61" s="441"/>
      <c r="E61" s="441"/>
    </row>
    <row r="62" spans="1:5" ht="27.75" customHeight="1">
      <c r="A62" s="29"/>
      <c r="B62" s="366"/>
      <c r="C62" s="441"/>
      <c r="D62" s="441"/>
      <c r="E62" s="441"/>
    </row>
    <row r="63" spans="1:5" ht="15.95" customHeight="1">
      <c r="A63" s="29"/>
      <c r="B63" s="456"/>
      <c r="C63" s="456"/>
      <c r="D63" s="456"/>
      <c r="E63" s="456"/>
    </row>
    <row r="64" spans="1:5" ht="15.95" customHeight="1">
      <c r="A64" s="29"/>
      <c r="B64" s="366"/>
      <c r="C64" s="441"/>
      <c r="D64" s="441"/>
      <c r="E64" s="441"/>
    </row>
    <row r="65" spans="1:5" ht="39" customHeight="1">
      <c r="A65" s="29"/>
      <c r="B65" s="366"/>
      <c r="C65" s="441"/>
      <c r="D65" s="441"/>
      <c r="E65" s="441"/>
    </row>
    <row r="66" spans="1:5" ht="28.5" customHeight="1">
      <c r="A66" s="29"/>
      <c r="B66" s="366"/>
      <c r="C66" s="441"/>
      <c r="D66" s="441"/>
      <c r="E66" s="441"/>
    </row>
    <row r="67" spans="1:5" ht="15.75" customHeight="1">
      <c r="A67" s="29"/>
      <c r="B67" s="366"/>
      <c r="C67" s="441"/>
      <c r="D67" s="441"/>
      <c r="E67" s="441"/>
    </row>
    <row r="68" spans="1:5" ht="15.75" customHeight="1">
      <c r="A68" s="29"/>
      <c r="B68" s="366"/>
      <c r="C68" s="441"/>
      <c r="D68" s="441"/>
      <c r="E68" s="441"/>
    </row>
    <row r="69" spans="1:5" ht="15.75" customHeight="1">
      <c r="A69" s="29"/>
      <c r="B69" s="366"/>
      <c r="C69" s="441"/>
      <c r="D69" s="441"/>
      <c r="E69" s="441"/>
    </row>
    <row r="70" spans="1:5" ht="15.75" customHeight="1">
      <c r="A70" s="29"/>
      <c r="B70" s="366"/>
      <c r="C70" s="441"/>
      <c r="D70" s="441"/>
      <c r="E70" s="441"/>
    </row>
    <row r="71" spans="1:5" ht="15.75" customHeight="1">
      <c r="A71" s="29"/>
      <c r="B71" s="366"/>
      <c r="C71" s="441"/>
      <c r="D71" s="441"/>
      <c r="E71" s="441"/>
    </row>
    <row r="72" spans="1:5" ht="15.75" customHeight="1">
      <c r="A72" s="29"/>
      <c r="B72" s="366"/>
      <c r="C72" s="441"/>
      <c r="D72" s="441"/>
      <c r="E72" s="441"/>
    </row>
    <row r="73" spans="1:5" ht="15.75" customHeight="1">
      <c r="A73" s="29"/>
      <c r="B73" s="366"/>
      <c r="C73" s="441"/>
      <c r="D73" s="441"/>
      <c r="E73" s="441"/>
    </row>
    <row r="74" spans="1:5" ht="15.75" customHeight="1">
      <c r="A74" s="29"/>
      <c r="B74" s="366"/>
      <c r="C74" s="441"/>
      <c r="D74" s="441"/>
      <c r="E74" s="441"/>
    </row>
    <row r="75" spans="1:5" ht="15.75" customHeight="1">
      <c r="A75" s="29"/>
      <c r="B75" s="366"/>
      <c r="C75" s="441"/>
      <c r="D75" s="441"/>
      <c r="E75" s="441"/>
    </row>
    <row r="76" spans="1:5" ht="15.75" customHeight="1">
      <c r="A76" s="29"/>
      <c r="B76" s="366"/>
      <c r="C76" s="441"/>
      <c r="D76" s="441"/>
      <c r="E76" s="441"/>
    </row>
    <row r="77" spans="1:5" ht="15.75" customHeight="1">
      <c r="A77" s="29"/>
      <c r="B77" s="376"/>
      <c r="C77" s="377"/>
      <c r="D77" s="377"/>
      <c r="E77" s="377"/>
    </row>
    <row r="78" spans="1:5" ht="15.75" customHeight="1">
      <c r="A78" s="29"/>
      <c r="B78" s="376"/>
      <c r="C78" s="377"/>
      <c r="D78" s="377"/>
      <c r="E78" s="377"/>
    </row>
    <row r="79" spans="1:5" s="16" customFormat="1" ht="16.5" customHeight="1">
      <c r="B79" s="448"/>
      <c r="C79" s="448"/>
      <c r="D79" s="448"/>
      <c r="E79" s="448"/>
    </row>
    <row r="80" spans="1:5" s="16" customFormat="1" ht="13.5" customHeight="1">
      <c r="B80" s="365"/>
      <c r="C80" s="449"/>
      <c r="D80" s="449"/>
      <c r="E80" s="449"/>
    </row>
    <row r="81" spans="1:5" ht="15.95" customHeight="1">
      <c r="A81" s="29"/>
      <c r="B81" s="456"/>
      <c r="C81" s="456"/>
      <c r="D81" s="456"/>
      <c r="E81" s="456"/>
    </row>
    <row r="82" spans="1:5" ht="15.95" customHeight="1">
      <c r="A82" s="29"/>
      <c r="B82" s="366"/>
      <c r="C82" s="441"/>
      <c r="D82" s="441"/>
      <c r="E82" s="441"/>
    </row>
    <row r="83" spans="1:5" ht="15.95" customHeight="1">
      <c r="A83" s="29"/>
      <c r="B83" s="366"/>
      <c r="C83" s="441"/>
      <c r="D83" s="441"/>
      <c r="E83" s="441"/>
    </row>
    <row r="84" spans="1:5" ht="15.95" customHeight="1">
      <c r="A84" s="29"/>
      <c r="B84" s="366"/>
      <c r="C84" s="441"/>
      <c r="D84" s="441"/>
      <c r="E84" s="441"/>
    </row>
    <row r="85" spans="1:5" ht="15.95" customHeight="1">
      <c r="A85" s="29"/>
      <c r="B85" s="366"/>
      <c r="C85" s="441"/>
      <c r="D85" s="441"/>
      <c r="E85" s="441"/>
    </row>
    <row r="86" spans="1:5" ht="15.95" customHeight="1">
      <c r="A86" s="29"/>
      <c r="B86" s="366"/>
      <c r="C86" s="441"/>
      <c r="D86" s="441"/>
      <c r="E86" s="441"/>
    </row>
    <row r="87" spans="1:5" ht="15.95" customHeight="1">
      <c r="A87" s="29"/>
      <c r="B87" s="366"/>
      <c r="C87" s="441"/>
      <c r="D87" s="441"/>
      <c r="E87" s="441"/>
    </row>
    <row r="88" spans="1:5" ht="15.95" customHeight="1">
      <c r="A88" s="29"/>
      <c r="B88" s="366"/>
      <c r="C88" s="441"/>
      <c r="D88" s="441"/>
      <c r="E88" s="441"/>
    </row>
    <row r="89" spans="1:5" ht="27" customHeight="1">
      <c r="A89" s="29"/>
      <c r="B89" s="366"/>
      <c r="C89" s="441"/>
      <c r="D89" s="441"/>
      <c r="E89" s="441"/>
    </row>
    <row r="90" spans="1:5" ht="15.95" customHeight="1">
      <c r="A90" s="29"/>
      <c r="B90" s="456"/>
      <c r="C90" s="456"/>
      <c r="D90" s="456"/>
      <c r="E90" s="456"/>
    </row>
    <row r="91" spans="1:5" ht="15.95" customHeight="1">
      <c r="A91" s="29"/>
      <c r="B91" s="366"/>
      <c r="C91" s="441"/>
      <c r="D91" s="441"/>
      <c r="E91" s="441"/>
    </row>
    <row r="92" spans="1:5" ht="43.5" customHeight="1">
      <c r="A92" s="29"/>
      <c r="B92" s="366"/>
      <c r="C92" s="441"/>
      <c r="D92" s="441"/>
      <c r="E92" s="441"/>
    </row>
    <row r="93" spans="1:5" ht="30" customHeight="1">
      <c r="A93" s="29"/>
      <c r="B93" s="366"/>
      <c r="C93" s="441"/>
      <c r="D93" s="441"/>
      <c r="E93" s="441"/>
    </row>
    <row r="94" spans="1:5" ht="15.75" customHeight="1">
      <c r="A94" s="29"/>
      <c r="B94" s="366"/>
      <c r="C94" s="441"/>
      <c r="D94" s="441"/>
      <c r="E94" s="441"/>
    </row>
    <row r="95" spans="1:5" ht="15.95" customHeight="1">
      <c r="A95" s="29"/>
      <c r="B95" s="366"/>
      <c r="C95" s="441"/>
      <c r="D95" s="441"/>
      <c r="E95" s="441"/>
    </row>
    <row r="96" spans="1:5" ht="15.95" customHeight="1">
      <c r="A96" s="29"/>
      <c r="B96" s="366"/>
      <c r="C96" s="441"/>
      <c r="D96" s="441"/>
      <c r="E96" s="441"/>
    </row>
    <row r="97" spans="1:6" ht="15.95" customHeight="1">
      <c r="A97" s="29"/>
      <c r="B97" s="366"/>
      <c r="C97" s="441"/>
      <c r="D97" s="441"/>
      <c r="E97" s="441"/>
    </row>
    <row r="98" spans="1:6" ht="15.95" customHeight="1">
      <c r="A98" s="29"/>
      <c r="B98" s="366"/>
      <c r="C98" s="441"/>
      <c r="D98" s="441"/>
      <c r="E98" s="441"/>
    </row>
    <row r="99" spans="1:6" ht="15.95" customHeight="1">
      <c r="A99" s="29"/>
      <c r="B99" s="366"/>
      <c r="C99" s="441"/>
      <c r="D99" s="441"/>
      <c r="E99" s="441"/>
      <c r="F99" s="37"/>
    </row>
    <row r="100" spans="1:6" s="16" customFormat="1" ht="13.5" customHeight="1">
      <c r="B100" s="366"/>
      <c r="C100" s="441"/>
      <c r="D100" s="441"/>
      <c r="E100" s="441"/>
    </row>
    <row r="101" spans="1:6" ht="15.75" customHeight="1">
      <c r="A101" s="29"/>
      <c r="B101" s="366"/>
      <c r="C101" s="441"/>
      <c r="D101" s="441"/>
      <c r="E101" s="441"/>
    </row>
    <row r="102" spans="1:6" ht="15.95" customHeight="1">
      <c r="A102" s="29"/>
      <c r="B102" s="366"/>
      <c r="C102" s="441"/>
      <c r="D102" s="441"/>
      <c r="E102" s="441"/>
    </row>
    <row r="103" spans="1:6" ht="15.95" customHeight="1">
      <c r="A103" s="29"/>
      <c r="B103" s="366"/>
      <c r="C103" s="441"/>
      <c r="D103" s="441"/>
      <c r="E103" s="441"/>
      <c r="F103" s="37"/>
    </row>
    <row r="104" spans="1:6" ht="13.5">
      <c r="A104" s="29"/>
      <c r="B104" s="381"/>
      <c r="C104" s="311"/>
      <c r="D104" s="311"/>
      <c r="E104" s="311"/>
    </row>
    <row r="105" spans="1:6">
      <c r="A105" s="30"/>
      <c r="B105" s="364"/>
      <c r="C105" s="311"/>
      <c r="D105" s="368"/>
      <c r="E105" s="311"/>
      <c r="F105" s="37"/>
    </row>
    <row r="106" spans="1:6">
      <c r="A106" s="30"/>
      <c r="B106" s="448"/>
      <c r="C106" s="448"/>
      <c r="D106" s="448"/>
      <c r="E106" s="448"/>
      <c r="F106" s="37"/>
    </row>
    <row r="107" spans="1:6">
      <c r="A107" s="30"/>
      <c r="B107" s="365"/>
      <c r="C107" s="449"/>
      <c r="D107" s="449"/>
      <c r="E107" s="449"/>
      <c r="F107" s="37"/>
    </row>
    <row r="108" spans="1:6">
      <c r="A108" s="30"/>
      <c r="B108" s="456"/>
      <c r="C108" s="456"/>
      <c r="D108" s="456"/>
      <c r="E108" s="456"/>
      <c r="F108" s="37"/>
    </row>
    <row r="109" spans="1:6" ht="12.75" customHeight="1">
      <c r="A109" s="30"/>
      <c r="B109" s="366"/>
      <c r="C109" s="441"/>
      <c r="D109" s="441"/>
      <c r="E109" s="441"/>
      <c r="F109" s="37"/>
    </row>
    <row r="110" spans="1:6" ht="12.75" customHeight="1">
      <c r="A110" s="30"/>
      <c r="B110" s="366"/>
      <c r="C110" s="441"/>
      <c r="D110" s="441"/>
      <c r="E110" s="441"/>
      <c r="F110" s="37"/>
    </row>
    <row r="111" spans="1:6" ht="12.75" customHeight="1">
      <c r="A111" s="30"/>
      <c r="B111" s="366"/>
      <c r="C111" s="441"/>
      <c r="D111" s="441"/>
      <c r="E111" s="441"/>
      <c r="F111" s="37"/>
    </row>
    <row r="112" spans="1:6" ht="12.75" customHeight="1">
      <c r="A112" s="30"/>
      <c r="B112" s="366"/>
      <c r="C112" s="441"/>
      <c r="D112" s="441"/>
      <c r="E112" s="441"/>
      <c r="F112" s="37"/>
    </row>
    <row r="113" spans="1:6" ht="12.75" customHeight="1">
      <c r="A113" s="30"/>
      <c r="B113" s="366"/>
      <c r="C113" s="441"/>
      <c r="D113" s="441"/>
      <c r="E113" s="441"/>
      <c r="F113" s="37"/>
    </row>
    <row r="114" spans="1:6">
      <c r="A114" s="30"/>
      <c r="B114" s="366"/>
      <c r="C114" s="441"/>
      <c r="D114" s="441"/>
      <c r="E114" s="441"/>
      <c r="F114" s="37"/>
    </row>
    <row r="115" spans="1:6">
      <c r="A115" s="30"/>
      <c r="B115" s="366"/>
      <c r="C115" s="441"/>
      <c r="D115" s="441"/>
      <c r="E115" s="441"/>
      <c r="F115" s="37"/>
    </row>
    <row r="116" spans="1:6">
      <c r="A116" s="30"/>
      <c r="B116" s="366"/>
      <c r="C116" s="441"/>
      <c r="D116" s="441"/>
      <c r="E116" s="441"/>
      <c r="F116" s="37"/>
    </row>
    <row r="117" spans="1:6">
      <c r="A117" s="30"/>
      <c r="B117" s="456"/>
      <c r="C117" s="456"/>
      <c r="D117" s="456"/>
      <c r="E117" s="456"/>
      <c r="F117" s="37"/>
    </row>
    <row r="118" spans="1:6">
      <c r="A118" s="30"/>
      <c r="B118" s="366"/>
      <c r="C118" s="441"/>
      <c r="D118" s="441"/>
      <c r="E118" s="441"/>
      <c r="F118" s="37"/>
    </row>
    <row r="119" spans="1:6">
      <c r="A119" s="30"/>
      <c r="B119" s="366"/>
      <c r="C119" s="441"/>
      <c r="D119" s="441"/>
      <c r="E119" s="441"/>
      <c r="F119" s="37"/>
    </row>
    <row r="120" spans="1:6">
      <c r="A120" s="30"/>
      <c r="B120" s="366"/>
      <c r="C120" s="441"/>
      <c r="D120" s="441"/>
      <c r="E120" s="441"/>
      <c r="F120" s="37"/>
    </row>
    <row r="121" spans="1:6">
      <c r="A121" s="30"/>
      <c r="B121" s="366"/>
      <c r="C121" s="441"/>
      <c r="D121" s="441"/>
      <c r="E121" s="441"/>
      <c r="F121" s="37"/>
    </row>
    <row r="122" spans="1:6">
      <c r="A122" s="30"/>
      <c r="B122" s="366"/>
      <c r="C122" s="441"/>
      <c r="D122" s="441"/>
      <c r="E122" s="441"/>
      <c r="F122" s="37"/>
    </row>
    <row r="123" spans="1:6">
      <c r="A123" s="30"/>
      <c r="B123" s="366"/>
      <c r="C123" s="441"/>
      <c r="D123" s="441"/>
      <c r="E123" s="441"/>
      <c r="F123" s="37"/>
    </row>
    <row r="124" spans="1:6">
      <c r="A124" s="30"/>
      <c r="B124" s="366"/>
      <c r="C124" s="441"/>
      <c r="D124" s="441"/>
      <c r="E124" s="441"/>
      <c r="F124" s="37"/>
    </row>
    <row r="125" spans="1:6">
      <c r="A125" s="30"/>
      <c r="B125" s="366"/>
      <c r="C125" s="441"/>
      <c r="D125" s="441"/>
      <c r="E125" s="441"/>
      <c r="F125" s="37"/>
    </row>
    <row r="126" spans="1:6">
      <c r="A126" s="30"/>
      <c r="B126" s="366"/>
      <c r="C126" s="441"/>
      <c r="D126" s="441"/>
      <c r="E126" s="441"/>
      <c r="F126" s="37"/>
    </row>
    <row r="127" spans="1:6">
      <c r="A127" s="30"/>
      <c r="B127" s="366"/>
      <c r="C127" s="441"/>
      <c r="D127" s="441"/>
      <c r="E127" s="441"/>
      <c r="F127" s="37"/>
    </row>
    <row r="128" spans="1:6">
      <c r="A128" s="30"/>
      <c r="B128" s="366"/>
      <c r="C128" s="441"/>
      <c r="D128" s="441"/>
      <c r="E128" s="441"/>
      <c r="F128" s="37"/>
    </row>
    <row r="129" spans="1:6">
      <c r="A129" s="30"/>
      <c r="B129" s="366"/>
      <c r="C129" s="441"/>
      <c r="D129" s="441"/>
      <c r="E129" s="441"/>
      <c r="F129" s="37"/>
    </row>
    <row r="130" spans="1:6">
      <c r="A130" s="30"/>
      <c r="B130" s="366"/>
      <c r="C130" s="441"/>
      <c r="D130" s="441"/>
      <c r="E130" s="441"/>
      <c r="F130" s="37"/>
    </row>
    <row r="131" spans="1:6">
      <c r="A131" s="30"/>
      <c r="B131" s="366"/>
      <c r="C131" s="441"/>
      <c r="D131" s="441"/>
      <c r="E131" s="441"/>
      <c r="F131" s="37"/>
    </row>
    <row r="132" spans="1:6">
      <c r="A132" s="30"/>
      <c r="B132" s="366"/>
      <c r="C132" s="378"/>
      <c r="D132" s="378"/>
      <c r="E132" s="378"/>
      <c r="F132" s="37"/>
    </row>
    <row r="133" spans="1:6" ht="12.75" customHeight="1">
      <c r="A133" s="30"/>
      <c r="B133" s="448"/>
      <c r="C133" s="448"/>
      <c r="D133" s="448"/>
      <c r="E133" s="448"/>
      <c r="F133" s="37"/>
    </row>
    <row r="134" spans="1:6">
      <c r="A134" s="30"/>
      <c r="B134" s="365"/>
      <c r="C134" s="449"/>
      <c r="D134" s="449"/>
      <c r="E134" s="449"/>
      <c r="F134" s="37"/>
    </row>
    <row r="135" spans="1:6">
      <c r="A135" s="30"/>
      <c r="B135" s="456"/>
      <c r="C135" s="456"/>
      <c r="D135" s="456"/>
      <c r="E135" s="456"/>
      <c r="F135" s="37"/>
    </row>
    <row r="136" spans="1:6" ht="12.75" customHeight="1">
      <c r="A136" s="30"/>
      <c r="B136" s="366"/>
      <c r="C136" s="441"/>
      <c r="D136" s="441"/>
      <c r="E136" s="441"/>
      <c r="F136" s="37"/>
    </row>
    <row r="137" spans="1:6" ht="12.75" customHeight="1">
      <c r="A137" s="30"/>
      <c r="B137" s="366"/>
      <c r="C137" s="441"/>
      <c r="D137" s="441"/>
      <c r="E137" s="441"/>
      <c r="F137" s="37"/>
    </row>
    <row r="138" spans="1:6" ht="12.75" customHeight="1">
      <c r="A138" s="30"/>
      <c r="B138" s="366"/>
      <c r="C138" s="441"/>
      <c r="D138" s="441"/>
      <c r="E138" s="441"/>
      <c r="F138" s="37"/>
    </row>
    <row r="139" spans="1:6" ht="12.75" customHeight="1">
      <c r="A139" s="30"/>
      <c r="B139" s="366"/>
      <c r="C139" s="441"/>
      <c r="D139" s="441"/>
      <c r="E139" s="441"/>
      <c r="F139" s="37"/>
    </row>
    <row r="140" spans="1:6" ht="12.75" customHeight="1">
      <c r="A140" s="30"/>
      <c r="B140" s="366"/>
      <c r="C140" s="441"/>
      <c r="D140" s="441"/>
      <c r="E140" s="441"/>
      <c r="F140" s="37"/>
    </row>
    <row r="141" spans="1:6">
      <c r="A141" s="30"/>
      <c r="B141" s="366"/>
      <c r="C141" s="441"/>
      <c r="D141" s="441"/>
      <c r="E141" s="441"/>
      <c r="F141" s="37"/>
    </row>
    <row r="142" spans="1:6">
      <c r="A142" s="30"/>
      <c r="B142" s="366"/>
      <c r="C142" s="441"/>
      <c r="D142" s="441"/>
      <c r="E142" s="441"/>
      <c r="F142" s="37"/>
    </row>
    <row r="143" spans="1:6">
      <c r="A143" s="30"/>
      <c r="B143" s="366"/>
      <c r="C143" s="441"/>
      <c r="D143" s="441"/>
      <c r="E143" s="441"/>
      <c r="F143" s="37"/>
    </row>
    <row r="144" spans="1:6">
      <c r="A144" s="30"/>
      <c r="B144" s="456"/>
      <c r="C144" s="456"/>
      <c r="D144" s="456"/>
      <c r="E144" s="456"/>
      <c r="F144" s="37"/>
    </row>
    <row r="145" spans="1:6">
      <c r="A145" s="30"/>
      <c r="B145" s="366"/>
      <c r="C145" s="441"/>
      <c r="D145" s="441"/>
      <c r="E145" s="441"/>
      <c r="F145" s="37"/>
    </row>
    <row r="146" spans="1:6">
      <c r="A146" s="30"/>
      <c r="B146" s="366"/>
      <c r="C146" s="441"/>
      <c r="D146" s="441"/>
      <c r="E146" s="441"/>
      <c r="F146" s="37"/>
    </row>
    <row r="147" spans="1:6">
      <c r="A147" s="30"/>
      <c r="B147" s="366"/>
      <c r="C147" s="441"/>
      <c r="D147" s="441"/>
      <c r="E147" s="441"/>
      <c r="F147" s="37"/>
    </row>
    <row r="148" spans="1:6">
      <c r="A148" s="30"/>
      <c r="B148" s="366"/>
      <c r="C148" s="441"/>
      <c r="D148" s="441"/>
      <c r="E148" s="441"/>
      <c r="F148" s="37"/>
    </row>
    <row r="149" spans="1:6">
      <c r="A149" s="30"/>
      <c r="B149" s="366"/>
      <c r="C149" s="441"/>
      <c r="D149" s="441"/>
      <c r="E149" s="441"/>
      <c r="F149" s="37"/>
    </row>
    <row r="150" spans="1:6">
      <c r="A150" s="30"/>
      <c r="B150" s="366"/>
      <c r="C150" s="441"/>
      <c r="D150" s="441"/>
      <c r="E150" s="441"/>
      <c r="F150" s="37"/>
    </row>
    <row r="151" spans="1:6">
      <c r="A151" s="30"/>
      <c r="B151" s="366"/>
      <c r="C151" s="441"/>
      <c r="D151" s="441"/>
      <c r="E151" s="441"/>
      <c r="F151" s="37"/>
    </row>
    <row r="152" spans="1:6">
      <c r="A152" s="30"/>
      <c r="B152" s="366"/>
      <c r="C152" s="441"/>
      <c r="D152" s="441"/>
      <c r="E152" s="441"/>
      <c r="F152" s="37"/>
    </row>
    <row r="153" spans="1:6">
      <c r="A153" s="30"/>
      <c r="B153" s="366"/>
      <c r="C153" s="441"/>
      <c r="D153" s="441"/>
      <c r="E153" s="441"/>
      <c r="F153" s="37"/>
    </row>
    <row r="154" spans="1:6">
      <c r="A154" s="30"/>
      <c r="B154" s="366"/>
      <c r="C154" s="441"/>
      <c r="D154" s="441"/>
      <c r="E154" s="441"/>
      <c r="F154" s="37"/>
    </row>
    <row r="155" spans="1:6">
      <c r="A155" s="30"/>
      <c r="B155" s="366"/>
      <c r="C155" s="441"/>
      <c r="D155" s="441"/>
      <c r="E155" s="441"/>
      <c r="F155" s="37"/>
    </row>
    <row r="156" spans="1:6">
      <c r="A156" s="30"/>
      <c r="B156" s="366"/>
      <c r="C156" s="441"/>
      <c r="D156" s="441"/>
      <c r="E156" s="441"/>
      <c r="F156" s="37"/>
    </row>
    <row r="157" spans="1:6">
      <c r="A157" s="30"/>
      <c r="B157" s="366"/>
      <c r="C157" s="441"/>
      <c r="D157" s="441"/>
      <c r="E157" s="441"/>
      <c r="F157" s="37"/>
    </row>
    <row r="158" spans="1:6">
      <c r="A158" s="30"/>
      <c r="B158" s="366"/>
      <c r="C158" s="441"/>
      <c r="D158" s="441"/>
      <c r="E158" s="441"/>
      <c r="F158" s="37"/>
    </row>
    <row r="159" spans="1:6">
      <c r="A159" s="30"/>
      <c r="B159" s="366"/>
      <c r="C159" s="378"/>
      <c r="D159" s="378"/>
      <c r="E159" s="378"/>
      <c r="F159" s="37"/>
    </row>
    <row r="160" spans="1:6">
      <c r="A160" s="30"/>
      <c r="B160" s="448"/>
      <c r="C160" s="448"/>
      <c r="D160" s="448"/>
      <c r="E160" s="448"/>
      <c r="F160" s="37"/>
    </row>
    <row r="161" spans="1:6">
      <c r="A161" s="30"/>
      <c r="B161" s="365"/>
      <c r="C161" s="449"/>
      <c r="D161" s="449"/>
      <c r="E161" s="449"/>
      <c r="F161" s="37"/>
    </row>
    <row r="162" spans="1:6">
      <c r="A162" s="30"/>
      <c r="B162" s="456"/>
      <c r="C162" s="456"/>
      <c r="D162" s="456"/>
      <c r="E162" s="456"/>
      <c r="F162" s="37"/>
    </row>
    <row r="163" spans="1:6" ht="12.75" customHeight="1">
      <c r="A163" s="30"/>
      <c r="B163" s="366"/>
      <c r="C163" s="441"/>
      <c r="D163" s="441"/>
      <c r="E163" s="441"/>
      <c r="F163" s="37"/>
    </row>
    <row r="164" spans="1:6" ht="12.75" customHeight="1">
      <c r="A164" s="30"/>
      <c r="B164" s="366"/>
      <c r="C164" s="441"/>
      <c r="D164" s="441"/>
      <c r="E164" s="441"/>
      <c r="F164" s="37"/>
    </row>
    <row r="165" spans="1:6" ht="12.75" customHeight="1">
      <c r="A165" s="30"/>
      <c r="B165" s="366"/>
      <c r="C165" s="441"/>
      <c r="D165" s="441"/>
      <c r="E165" s="441"/>
      <c r="F165" s="37"/>
    </row>
    <row r="166" spans="1:6" ht="12.75" customHeight="1">
      <c r="A166" s="30"/>
      <c r="B166" s="366"/>
      <c r="C166" s="441"/>
      <c r="D166" s="441"/>
      <c r="E166" s="441"/>
      <c r="F166" s="37"/>
    </row>
    <row r="167" spans="1:6" ht="12.75" customHeight="1">
      <c r="A167" s="30"/>
      <c r="B167" s="366"/>
      <c r="C167" s="441"/>
      <c r="D167" s="441"/>
      <c r="E167" s="441"/>
      <c r="F167" s="37"/>
    </row>
    <row r="168" spans="1:6">
      <c r="A168" s="30"/>
      <c r="B168" s="366"/>
      <c r="C168" s="441"/>
      <c r="D168" s="441"/>
      <c r="E168" s="441"/>
      <c r="F168" s="37"/>
    </row>
    <row r="169" spans="1:6">
      <c r="A169" s="30"/>
      <c r="B169" s="366"/>
      <c r="C169" s="441"/>
      <c r="D169" s="441"/>
      <c r="E169" s="441"/>
      <c r="F169" s="37"/>
    </row>
    <row r="170" spans="1:6">
      <c r="A170" s="30"/>
      <c r="B170" s="366"/>
      <c r="C170" s="441"/>
      <c r="D170" s="441"/>
      <c r="E170" s="441"/>
      <c r="F170" s="37"/>
    </row>
    <row r="171" spans="1:6">
      <c r="A171" s="30"/>
      <c r="B171" s="456"/>
      <c r="C171" s="456"/>
      <c r="D171" s="456"/>
      <c r="E171" s="456"/>
      <c r="F171" s="37"/>
    </row>
    <row r="172" spans="1:6">
      <c r="A172" s="30"/>
      <c r="B172" s="366"/>
      <c r="C172" s="441"/>
      <c r="D172" s="441"/>
      <c r="E172" s="441"/>
      <c r="F172" s="37"/>
    </row>
    <row r="173" spans="1:6">
      <c r="A173" s="30"/>
      <c r="B173" s="366"/>
      <c r="C173" s="441"/>
      <c r="D173" s="441"/>
      <c r="E173" s="441"/>
      <c r="F173" s="37"/>
    </row>
    <row r="174" spans="1:6">
      <c r="A174" s="30"/>
      <c r="B174" s="366"/>
      <c r="C174" s="441"/>
      <c r="D174" s="441"/>
      <c r="E174" s="441"/>
      <c r="F174" s="37"/>
    </row>
    <row r="175" spans="1:6">
      <c r="A175" s="30"/>
      <c r="B175" s="366"/>
      <c r="C175" s="441"/>
      <c r="D175" s="441"/>
      <c r="E175" s="441"/>
      <c r="F175" s="37"/>
    </row>
    <row r="176" spans="1:6">
      <c r="A176" s="30"/>
      <c r="B176" s="366"/>
      <c r="C176" s="441"/>
      <c r="D176" s="441"/>
      <c r="E176" s="441"/>
      <c r="F176" s="37"/>
    </row>
    <row r="177" spans="1:6">
      <c r="A177" s="30"/>
      <c r="B177" s="366"/>
      <c r="C177" s="441"/>
      <c r="D177" s="441"/>
      <c r="E177" s="441"/>
      <c r="F177" s="37"/>
    </row>
    <row r="178" spans="1:6">
      <c r="A178" s="30"/>
      <c r="B178" s="366"/>
      <c r="C178" s="441"/>
      <c r="D178" s="441"/>
      <c r="E178" s="441"/>
      <c r="F178" s="37"/>
    </row>
    <row r="179" spans="1:6">
      <c r="A179" s="30"/>
      <c r="B179" s="366"/>
      <c r="C179" s="441"/>
      <c r="D179" s="441"/>
      <c r="E179" s="441"/>
      <c r="F179" s="37"/>
    </row>
    <row r="180" spans="1:6">
      <c r="A180" s="30"/>
      <c r="B180" s="366"/>
      <c r="C180" s="441"/>
      <c r="D180" s="441"/>
      <c r="E180" s="441"/>
      <c r="F180" s="37"/>
    </row>
    <row r="181" spans="1:6">
      <c r="A181" s="30"/>
      <c r="B181" s="366"/>
      <c r="C181" s="441"/>
      <c r="D181" s="441"/>
      <c r="E181" s="441"/>
      <c r="F181" s="37"/>
    </row>
    <row r="182" spans="1:6">
      <c r="A182" s="30"/>
      <c r="B182" s="366"/>
      <c r="C182" s="441"/>
      <c r="D182" s="441"/>
      <c r="E182" s="441"/>
      <c r="F182" s="37"/>
    </row>
    <row r="183" spans="1:6">
      <c r="A183" s="30"/>
      <c r="B183" s="366"/>
      <c r="C183" s="441"/>
      <c r="D183" s="441"/>
      <c r="E183" s="441"/>
      <c r="F183" s="37"/>
    </row>
    <row r="184" spans="1:6">
      <c r="A184" s="30"/>
      <c r="B184" s="366"/>
      <c r="C184" s="441"/>
      <c r="D184" s="441"/>
      <c r="E184" s="441"/>
      <c r="F184" s="37"/>
    </row>
    <row r="185" spans="1:6">
      <c r="A185" s="30"/>
      <c r="B185" s="366"/>
      <c r="C185" s="441"/>
      <c r="D185" s="441"/>
      <c r="E185" s="441"/>
      <c r="F185" s="37"/>
    </row>
    <row r="186" spans="1:6">
      <c r="A186" s="30"/>
      <c r="B186" s="366"/>
      <c r="C186" s="378"/>
      <c r="D186" s="378"/>
      <c r="E186" s="378"/>
      <c r="F186" s="37"/>
    </row>
    <row r="187" spans="1:6">
      <c r="A187" s="30"/>
      <c r="B187" s="448"/>
      <c r="C187" s="448"/>
      <c r="D187" s="448"/>
      <c r="E187" s="448"/>
      <c r="F187" s="37"/>
    </row>
    <row r="188" spans="1:6">
      <c r="A188" s="30"/>
      <c r="B188" s="365"/>
      <c r="C188" s="449"/>
      <c r="D188" s="449"/>
      <c r="E188" s="449"/>
      <c r="F188" s="37"/>
    </row>
    <row r="189" spans="1:6">
      <c r="A189" s="30"/>
      <c r="B189" s="456"/>
      <c r="C189" s="456"/>
      <c r="D189" s="456"/>
      <c r="E189" s="456"/>
      <c r="F189" s="37"/>
    </row>
    <row r="190" spans="1:6" ht="12.75" customHeight="1">
      <c r="A190" s="30"/>
      <c r="B190" s="366"/>
      <c r="C190" s="441"/>
      <c r="D190" s="441"/>
      <c r="E190" s="441"/>
      <c r="F190" s="37"/>
    </row>
    <row r="191" spans="1:6" ht="12.75" customHeight="1">
      <c r="A191" s="30"/>
      <c r="B191" s="366"/>
      <c r="C191" s="441"/>
      <c r="D191" s="441"/>
      <c r="E191" s="441"/>
      <c r="F191" s="37"/>
    </row>
    <row r="192" spans="1:6" ht="12.75" customHeight="1">
      <c r="A192" s="30"/>
      <c r="B192" s="366"/>
      <c r="C192" s="441"/>
      <c r="D192" s="441"/>
      <c r="E192" s="441"/>
      <c r="F192" s="37"/>
    </row>
    <row r="193" spans="1:6" ht="12.75" customHeight="1">
      <c r="A193" s="30"/>
      <c r="B193" s="366"/>
      <c r="C193" s="441"/>
      <c r="D193" s="441"/>
      <c r="E193" s="441"/>
      <c r="F193" s="37"/>
    </row>
    <row r="194" spans="1:6" ht="12.75" customHeight="1">
      <c r="A194" s="30"/>
      <c r="B194" s="366"/>
      <c r="C194" s="441"/>
      <c r="D194" s="441"/>
      <c r="E194" s="441"/>
      <c r="F194" s="37"/>
    </row>
    <row r="195" spans="1:6">
      <c r="A195" s="30"/>
      <c r="B195" s="366"/>
      <c r="C195" s="441"/>
      <c r="D195" s="441"/>
      <c r="E195" s="441"/>
      <c r="F195" s="37"/>
    </row>
    <row r="196" spans="1:6">
      <c r="A196" s="30"/>
      <c r="B196" s="366"/>
      <c r="C196" s="441"/>
      <c r="D196" s="441"/>
      <c r="E196" s="441"/>
      <c r="F196" s="37"/>
    </row>
    <row r="197" spans="1:6">
      <c r="A197" s="30"/>
      <c r="B197" s="366"/>
      <c r="C197" s="441"/>
      <c r="D197" s="441"/>
      <c r="E197" s="441"/>
      <c r="F197" s="37"/>
    </row>
    <row r="198" spans="1:6">
      <c r="A198" s="30"/>
      <c r="B198" s="456"/>
      <c r="C198" s="456"/>
      <c r="D198" s="456"/>
      <c r="E198" s="456"/>
      <c r="F198" s="37"/>
    </row>
    <row r="199" spans="1:6">
      <c r="A199" s="30"/>
      <c r="B199" s="366"/>
      <c r="C199" s="441"/>
      <c r="D199" s="441"/>
      <c r="E199" s="441"/>
      <c r="F199" s="37"/>
    </row>
    <row r="200" spans="1:6">
      <c r="A200" s="30"/>
      <c r="B200" s="366"/>
      <c r="C200" s="441"/>
      <c r="D200" s="441"/>
      <c r="E200" s="441"/>
      <c r="F200" s="37"/>
    </row>
    <row r="201" spans="1:6">
      <c r="A201" s="30"/>
      <c r="B201" s="366"/>
      <c r="C201" s="441"/>
      <c r="D201" s="441"/>
      <c r="E201" s="441"/>
      <c r="F201" s="37"/>
    </row>
    <row r="202" spans="1:6">
      <c r="A202" s="30"/>
      <c r="B202" s="366"/>
      <c r="C202" s="441"/>
      <c r="D202" s="441"/>
      <c r="E202" s="441"/>
      <c r="F202" s="37"/>
    </row>
    <row r="203" spans="1:6">
      <c r="A203" s="30"/>
      <c r="B203" s="366"/>
      <c r="C203" s="441"/>
      <c r="D203" s="441"/>
      <c r="E203" s="441"/>
      <c r="F203" s="37"/>
    </row>
    <row r="204" spans="1:6">
      <c r="A204" s="30"/>
      <c r="B204" s="366"/>
      <c r="C204" s="441"/>
      <c r="D204" s="441"/>
      <c r="E204" s="441"/>
      <c r="F204" s="37"/>
    </row>
    <row r="205" spans="1:6">
      <c r="A205" s="30"/>
      <c r="B205" s="366"/>
      <c r="C205" s="441"/>
      <c r="D205" s="441"/>
      <c r="E205" s="441"/>
      <c r="F205" s="37"/>
    </row>
    <row r="206" spans="1:6">
      <c r="A206" s="30"/>
      <c r="B206" s="366"/>
      <c r="C206" s="441"/>
      <c r="D206" s="441"/>
      <c r="E206" s="441"/>
      <c r="F206" s="37"/>
    </row>
    <row r="207" spans="1:6">
      <c r="A207" s="30"/>
      <c r="B207" s="366"/>
      <c r="C207" s="441"/>
      <c r="D207" s="441"/>
      <c r="E207" s="441"/>
      <c r="F207" s="37"/>
    </row>
    <row r="208" spans="1:6">
      <c r="A208" s="30"/>
      <c r="B208" s="366"/>
      <c r="C208" s="441"/>
      <c r="D208" s="441"/>
      <c r="E208" s="441"/>
      <c r="F208" s="37"/>
    </row>
    <row r="209" spans="1:9">
      <c r="A209" s="30"/>
      <c r="B209" s="366"/>
      <c r="C209" s="441"/>
      <c r="D209" s="441"/>
      <c r="E209" s="441"/>
      <c r="F209" s="37"/>
    </row>
    <row r="210" spans="1:9">
      <c r="A210" s="30"/>
      <c r="B210" s="366"/>
      <c r="C210" s="441"/>
      <c r="D210" s="441"/>
      <c r="E210" s="441"/>
      <c r="F210" s="37"/>
    </row>
    <row r="211" spans="1:9">
      <c r="A211" s="30"/>
      <c r="B211" s="366"/>
      <c r="C211" s="441"/>
      <c r="D211" s="441"/>
      <c r="E211" s="441"/>
      <c r="F211" s="37"/>
    </row>
    <row r="212" spans="1:9">
      <c r="A212" s="30"/>
      <c r="B212" s="366"/>
      <c r="C212" s="441"/>
      <c r="D212" s="441"/>
      <c r="E212" s="441"/>
      <c r="F212" s="37"/>
    </row>
    <row r="213" spans="1:9">
      <c r="A213" s="30"/>
      <c r="B213" s="366"/>
      <c r="C213" s="378"/>
      <c r="D213" s="378"/>
      <c r="E213" s="378"/>
      <c r="F213" s="37"/>
    </row>
    <row r="214" spans="1:9">
      <c r="A214" s="30"/>
      <c r="B214" s="448"/>
      <c r="C214" s="448"/>
      <c r="D214" s="448"/>
      <c r="E214" s="448"/>
      <c r="F214" s="37"/>
    </row>
    <row r="215" spans="1:9" ht="12.75" customHeight="1">
      <c r="A215" s="29"/>
      <c r="B215" s="365"/>
      <c r="C215" s="449"/>
      <c r="D215" s="449"/>
      <c r="E215" s="449"/>
      <c r="F215" s="37"/>
    </row>
    <row r="216" spans="1:9" ht="12.75" customHeight="1">
      <c r="A216" s="30"/>
      <c r="B216" s="366"/>
      <c r="C216" s="450"/>
      <c r="D216" s="450"/>
      <c r="E216" s="450"/>
      <c r="F216" s="129"/>
      <c r="G216" s="129"/>
      <c r="H216" s="129"/>
      <c r="I216" s="129"/>
    </row>
    <row r="217" spans="1:9" ht="12.75" customHeight="1">
      <c r="A217" s="30"/>
      <c r="B217" s="366"/>
      <c r="C217" s="450"/>
      <c r="D217" s="450"/>
      <c r="E217" s="450"/>
      <c r="H217" s="129"/>
      <c r="I217" s="129"/>
    </row>
    <row r="218" spans="1:9">
      <c r="A218" s="30"/>
      <c r="B218" s="367"/>
      <c r="C218" s="450"/>
      <c r="D218" s="450"/>
      <c r="E218" s="450"/>
      <c r="H218" s="129"/>
      <c r="I218" s="129"/>
    </row>
    <row r="219" spans="1:9" ht="12.75" customHeight="1">
      <c r="A219" s="30"/>
      <c r="B219" s="366"/>
      <c r="C219" s="441"/>
      <c r="D219" s="441"/>
      <c r="E219" s="441"/>
      <c r="H219" s="129"/>
      <c r="I219" s="129"/>
    </row>
    <row r="220" spans="1:9" ht="13.5" customHeight="1">
      <c r="A220" s="30"/>
      <c r="B220" s="364"/>
      <c r="C220" s="311"/>
      <c r="D220" s="368"/>
      <c r="E220" s="311"/>
      <c r="H220" s="129"/>
      <c r="I220" s="129"/>
    </row>
    <row r="221" spans="1:9" ht="12.75" customHeight="1">
      <c r="A221" s="30"/>
      <c r="B221" s="369"/>
      <c r="C221" s="311"/>
      <c r="D221" s="311"/>
      <c r="E221" s="311"/>
      <c r="F221" s="310"/>
    </row>
    <row r="222" spans="1:9" ht="12.75" customHeight="1">
      <c r="A222" s="30"/>
      <c r="B222" s="446"/>
      <c r="C222" s="452"/>
      <c r="D222" s="452"/>
      <c r="E222" s="452"/>
      <c r="F222" s="311"/>
    </row>
    <row r="223" spans="1:9" ht="12.75" customHeight="1">
      <c r="A223" s="30"/>
      <c r="B223" s="311"/>
      <c r="C223" s="370"/>
      <c r="D223" s="370"/>
      <c r="E223" s="370"/>
      <c r="F223" s="310"/>
    </row>
    <row r="224" spans="1:9" ht="20.25" customHeight="1">
      <c r="A224" s="30"/>
      <c r="B224" s="371"/>
      <c r="C224" s="371"/>
      <c r="D224" s="451"/>
      <c r="E224" s="312"/>
      <c r="F224" s="312"/>
    </row>
    <row r="225" spans="1:6" ht="20.25" customHeight="1">
      <c r="A225" s="30"/>
      <c r="B225" s="312"/>
      <c r="C225" s="312"/>
      <c r="D225" s="451"/>
      <c r="E225" s="312"/>
      <c r="F225" s="312"/>
    </row>
    <row r="226" spans="1:6">
      <c r="A226" s="30"/>
      <c r="B226" s="372"/>
      <c r="C226" s="314"/>
      <c r="D226" s="370"/>
      <c r="E226" s="313"/>
      <c r="F226" s="313"/>
    </row>
    <row r="227" spans="1:6" ht="20.25" customHeight="1">
      <c r="A227" s="30"/>
      <c r="B227" s="314"/>
      <c r="C227" s="372"/>
      <c r="D227" s="370"/>
      <c r="E227" s="314"/>
      <c r="F227" s="314"/>
    </row>
    <row r="228" spans="1:6" ht="30.75" customHeight="1">
      <c r="A228" s="30"/>
      <c r="B228" s="372"/>
      <c r="C228" s="372"/>
      <c r="D228" s="370"/>
      <c r="E228" s="314"/>
      <c r="F228" s="314"/>
    </row>
    <row r="229" spans="1:6" ht="12.75" customHeight="1">
      <c r="A229" s="30"/>
      <c r="B229" s="364"/>
      <c r="C229" s="311"/>
      <c r="D229" s="373"/>
      <c r="E229" s="311"/>
      <c r="F229" s="37"/>
    </row>
    <row r="230" spans="1:6" ht="12.75" customHeight="1">
      <c r="A230" s="30"/>
      <c r="B230" s="364"/>
      <c r="C230" s="311"/>
      <c r="D230" s="373"/>
      <c r="E230" s="311"/>
      <c r="F230" s="37"/>
    </row>
    <row r="231" spans="1:6" ht="12.75" customHeight="1">
      <c r="A231" s="30"/>
      <c r="B231" s="364"/>
      <c r="C231" s="311"/>
      <c r="D231" s="373"/>
      <c r="E231" s="311"/>
      <c r="F231" s="37"/>
    </row>
    <row r="232" spans="1:6" ht="12.75" customHeight="1">
      <c r="A232" s="30"/>
      <c r="B232" s="364"/>
      <c r="C232" s="311"/>
      <c r="D232" s="311"/>
      <c r="E232" s="311"/>
      <c r="F232" s="37"/>
    </row>
    <row r="233" spans="1:6" ht="27.75" customHeight="1">
      <c r="A233" s="30"/>
      <c r="B233" s="444"/>
      <c r="C233" s="444"/>
      <c r="D233" s="311"/>
      <c r="E233" s="311"/>
      <c r="F233" s="37"/>
    </row>
    <row r="234" spans="1:6" ht="12.75" customHeight="1">
      <c r="A234" s="30"/>
      <c r="B234" s="364"/>
      <c r="C234" s="311"/>
      <c r="D234" s="311"/>
      <c r="E234" s="311"/>
      <c r="F234" s="37"/>
    </row>
    <row r="235" spans="1:6" ht="12.75" customHeight="1">
      <c r="A235" s="30"/>
      <c r="B235" s="364"/>
      <c r="C235" s="311"/>
      <c r="D235" s="311"/>
      <c r="E235" s="311"/>
      <c r="F235" s="37"/>
    </row>
    <row r="236" spans="1:6" ht="12.75" customHeight="1">
      <c r="A236" s="30"/>
      <c r="B236" s="444"/>
      <c r="C236" s="444"/>
      <c r="D236" s="382"/>
      <c r="E236" s="311"/>
      <c r="F236" s="37"/>
    </row>
    <row r="237" spans="1:6" s="32" customFormat="1" ht="12.75" customHeight="1">
      <c r="A237" s="30"/>
      <c r="B237" s="364"/>
      <c r="C237" s="364"/>
      <c r="D237" s="311"/>
      <c r="E237" s="311"/>
      <c r="F237" s="38"/>
    </row>
    <row r="238" spans="1:6" ht="18.75" customHeight="1">
      <c r="A238" s="30"/>
      <c r="B238" s="364"/>
      <c r="C238" s="364"/>
      <c r="D238" s="311"/>
      <c r="E238" s="311"/>
      <c r="F238" s="37"/>
    </row>
    <row r="239" spans="1:6">
      <c r="A239" s="30"/>
      <c r="B239" s="364"/>
      <c r="C239" s="364"/>
      <c r="D239" s="311"/>
      <c r="E239" s="311"/>
      <c r="F239" s="37"/>
    </row>
    <row r="240" spans="1:6" ht="17.25" customHeight="1">
      <c r="A240" s="30"/>
      <c r="B240" s="364"/>
      <c r="C240" s="364"/>
      <c r="D240" s="311"/>
      <c r="E240" s="311"/>
      <c r="F240" s="37"/>
    </row>
    <row r="241" spans="1:6" ht="17.25" customHeight="1">
      <c r="A241" s="30"/>
      <c r="B241" s="444"/>
      <c r="C241" s="444"/>
      <c r="D241" s="382"/>
      <c r="E241" s="311"/>
      <c r="F241" s="37"/>
    </row>
    <row r="242" spans="1:6" ht="17.25" customHeight="1">
      <c r="A242" s="30"/>
      <c r="B242" s="364"/>
      <c r="C242" s="364"/>
      <c r="D242" s="311"/>
      <c r="E242" s="311"/>
      <c r="F242" s="37"/>
    </row>
    <row r="243" spans="1:6" ht="23.25" customHeight="1">
      <c r="A243" s="30"/>
      <c r="B243" s="364"/>
      <c r="C243" s="364"/>
      <c r="D243" s="311"/>
      <c r="E243" s="311"/>
      <c r="F243" s="37"/>
    </row>
    <row r="244" spans="1:6">
      <c r="A244" s="30"/>
      <c r="B244" s="379"/>
      <c r="C244" s="311"/>
      <c r="D244" s="311"/>
      <c r="E244" s="311"/>
      <c r="F244" s="37"/>
    </row>
    <row r="245" spans="1:6">
      <c r="A245" s="30"/>
      <c r="B245" s="379"/>
      <c r="C245" s="311"/>
      <c r="D245" s="311"/>
      <c r="E245" s="311"/>
      <c r="F245" s="37"/>
    </row>
    <row r="246" spans="1:6" ht="13.5">
      <c r="A246" s="30"/>
      <c r="B246" s="383"/>
      <c r="C246" s="311"/>
      <c r="D246" s="311"/>
      <c r="E246" s="311"/>
      <c r="F246" s="37"/>
    </row>
    <row r="247" spans="1:6" ht="13.5">
      <c r="A247" s="30"/>
      <c r="B247" s="383"/>
      <c r="C247" s="311"/>
      <c r="D247" s="311"/>
      <c r="E247" s="311"/>
      <c r="F247" s="37"/>
    </row>
    <row r="248" spans="1:6" ht="18.75" customHeight="1">
      <c r="A248" s="29"/>
      <c r="B248" s="444"/>
      <c r="C248" s="444"/>
      <c r="D248" s="311"/>
      <c r="E248" s="311"/>
      <c r="F248" s="37"/>
    </row>
    <row r="249" spans="1:6" ht="18.75" customHeight="1">
      <c r="A249" s="30"/>
      <c r="B249" s="444"/>
      <c r="C249" s="444"/>
      <c r="D249" s="311"/>
      <c r="E249" s="311"/>
      <c r="F249" s="37"/>
    </row>
    <row r="250" spans="1:6" ht="18.75" customHeight="1">
      <c r="A250" s="30"/>
      <c r="B250" s="444"/>
      <c r="C250" s="444"/>
      <c r="D250" s="311"/>
      <c r="E250" s="311"/>
      <c r="F250" s="37"/>
    </row>
    <row r="251" spans="1:6">
      <c r="A251" s="30"/>
      <c r="B251" s="444"/>
      <c r="C251" s="444"/>
      <c r="D251" s="382"/>
      <c r="E251" s="311"/>
      <c r="F251" s="37"/>
    </row>
    <row r="252" spans="1:6" ht="16.5" customHeight="1">
      <c r="A252" s="30"/>
      <c r="B252" s="380"/>
      <c r="C252" s="311"/>
      <c r="D252" s="311"/>
      <c r="E252" s="311"/>
      <c r="F252" s="37"/>
    </row>
    <row r="253" spans="1:6" ht="18.75" customHeight="1">
      <c r="A253" s="30"/>
      <c r="B253" s="383"/>
      <c r="C253" s="311"/>
      <c r="D253" s="311"/>
      <c r="E253" s="311"/>
      <c r="F253" s="37"/>
    </row>
    <row r="254" spans="1:6" ht="18.75" customHeight="1">
      <c r="A254" s="30"/>
      <c r="B254" s="383"/>
      <c r="C254" s="311"/>
      <c r="D254" s="311"/>
      <c r="E254" s="311"/>
      <c r="F254" s="37"/>
    </row>
    <row r="255" spans="1:6" ht="18.75" customHeight="1">
      <c r="A255" s="30"/>
      <c r="B255" s="384"/>
      <c r="C255" s="311"/>
      <c r="D255" s="311"/>
      <c r="E255" s="311"/>
      <c r="F255" s="37"/>
    </row>
    <row r="256" spans="1:6" ht="18.75" customHeight="1">
      <c r="A256" s="30"/>
      <c r="B256" s="385"/>
      <c r="C256" s="311"/>
      <c r="D256" s="311"/>
      <c r="E256" s="382"/>
      <c r="F256" s="37"/>
    </row>
    <row r="257" spans="1:6" ht="18.75" customHeight="1">
      <c r="A257" s="30"/>
      <c r="B257" s="383"/>
      <c r="C257" s="311"/>
      <c r="D257" s="311"/>
      <c r="E257" s="311"/>
      <c r="F257" s="37"/>
    </row>
    <row r="258" spans="1:6" ht="18.75" customHeight="1">
      <c r="A258" s="30"/>
      <c r="B258" s="384"/>
      <c r="C258" s="311"/>
      <c r="D258" s="311"/>
      <c r="E258" s="311"/>
      <c r="F258" s="37"/>
    </row>
    <row r="259" spans="1:6" ht="18.75" customHeight="1">
      <c r="A259" s="30"/>
      <c r="B259" s="386"/>
      <c r="C259" s="311"/>
      <c r="D259" s="311"/>
      <c r="E259" s="311"/>
      <c r="F259" s="37"/>
    </row>
    <row r="260" spans="1:6" ht="18.75" customHeight="1">
      <c r="A260" s="30"/>
      <c r="B260" s="387"/>
      <c r="C260" s="311"/>
      <c r="D260" s="382"/>
      <c r="E260" s="311"/>
      <c r="F260" s="37"/>
    </row>
    <row r="261" spans="1:6" ht="18.75" customHeight="1">
      <c r="A261" s="30"/>
      <c r="B261" s="387"/>
      <c r="C261" s="311"/>
      <c r="D261" s="388"/>
      <c r="E261" s="388"/>
      <c r="F261" s="37"/>
    </row>
    <row r="262" spans="1:6" ht="18.75" customHeight="1">
      <c r="A262" s="30"/>
      <c r="B262" s="387"/>
      <c r="C262" s="311"/>
      <c r="D262" s="382"/>
      <c r="E262" s="311"/>
      <c r="F262" s="37"/>
    </row>
    <row r="263" spans="1:6" ht="18.75" customHeight="1">
      <c r="A263" s="30"/>
      <c r="B263" s="387"/>
      <c r="C263" s="311"/>
      <c r="D263" s="382"/>
      <c r="E263" s="311"/>
      <c r="F263" s="37"/>
    </row>
    <row r="264" spans="1:6" ht="18.75" customHeight="1">
      <c r="A264" s="30"/>
      <c r="B264" s="387"/>
      <c r="C264" s="311"/>
      <c r="D264" s="382"/>
      <c r="E264" s="311"/>
      <c r="F264" s="37"/>
    </row>
    <row r="265" spans="1:6" ht="18.75" customHeight="1">
      <c r="A265" s="30"/>
      <c r="B265" s="387"/>
      <c r="C265" s="311"/>
      <c r="D265" s="382"/>
      <c r="E265" s="311"/>
      <c r="F265" s="37"/>
    </row>
    <row r="266" spans="1:6" ht="18.75" customHeight="1">
      <c r="A266" s="30"/>
      <c r="B266" s="387"/>
      <c r="C266" s="311"/>
      <c r="D266" s="382"/>
      <c r="E266" s="311"/>
      <c r="F266" s="37"/>
    </row>
    <row r="267" spans="1:6" ht="18.75" customHeight="1">
      <c r="A267" s="30"/>
      <c r="B267" s="387"/>
      <c r="C267" s="311"/>
      <c r="D267" s="382"/>
      <c r="E267" s="311"/>
      <c r="F267" s="37"/>
    </row>
    <row r="268" spans="1:6" ht="33.75" customHeight="1">
      <c r="A268" s="30"/>
      <c r="B268" s="387"/>
      <c r="C268" s="311"/>
      <c r="D268" s="382"/>
      <c r="E268" s="311"/>
      <c r="F268" s="37"/>
    </row>
    <row r="269" spans="1:6" ht="18.75" customHeight="1">
      <c r="A269" s="30"/>
      <c r="B269" s="387"/>
      <c r="C269" s="311"/>
      <c r="D269" s="382"/>
      <c r="E269" s="311"/>
      <c r="F269" s="37"/>
    </row>
    <row r="270" spans="1:6" ht="18.75" customHeight="1">
      <c r="A270" s="30"/>
      <c r="B270" s="387"/>
      <c r="C270" s="311"/>
      <c r="D270" s="382"/>
      <c r="E270" s="311"/>
      <c r="F270" s="37"/>
    </row>
    <row r="271" spans="1:6" ht="18.75" customHeight="1">
      <c r="A271" s="30"/>
      <c r="B271" s="387"/>
      <c r="C271" s="311"/>
      <c r="D271" s="382"/>
      <c r="E271" s="311"/>
      <c r="F271" s="37"/>
    </row>
    <row r="272" spans="1:6" ht="18.75" customHeight="1">
      <c r="A272" s="30"/>
      <c r="B272" s="387"/>
      <c r="C272" s="311"/>
      <c r="D272" s="382"/>
      <c r="E272" s="311"/>
      <c r="F272" s="37"/>
    </row>
    <row r="273" spans="1:6" ht="18.75" customHeight="1">
      <c r="A273" s="30"/>
      <c r="B273" s="387"/>
      <c r="C273" s="311"/>
      <c r="D273" s="382"/>
      <c r="E273" s="311"/>
      <c r="F273" s="37"/>
    </row>
    <row r="274" spans="1:6" ht="18.75" customHeight="1">
      <c r="A274" s="30"/>
      <c r="B274" s="387"/>
      <c r="C274" s="311"/>
      <c r="D274" s="382"/>
      <c r="E274" s="311"/>
      <c r="F274" s="37"/>
    </row>
    <row r="275" spans="1:6" ht="18.75" customHeight="1">
      <c r="A275" s="30"/>
      <c r="B275" s="387"/>
      <c r="C275" s="311"/>
      <c r="D275" s="382"/>
      <c r="E275" s="311"/>
      <c r="F275" s="37"/>
    </row>
    <row r="276" spans="1:6" ht="18.75" customHeight="1">
      <c r="A276" s="30"/>
      <c r="B276" s="387"/>
      <c r="C276" s="311"/>
      <c r="D276" s="446"/>
      <c r="E276" s="446"/>
      <c r="F276" s="37"/>
    </row>
    <row r="277" spans="1:6" ht="18.75" customHeight="1">
      <c r="A277" s="30"/>
      <c r="B277" s="387"/>
      <c r="C277" s="311"/>
      <c r="D277" s="382"/>
      <c r="E277" s="311"/>
      <c r="F277" s="37"/>
    </row>
    <row r="278" spans="1:6" ht="18.75" customHeight="1">
      <c r="A278" s="30"/>
      <c r="B278" s="387"/>
      <c r="C278" s="311"/>
      <c r="D278" s="389"/>
      <c r="E278" s="311"/>
      <c r="F278" s="37"/>
    </row>
    <row r="279" spans="1:6" ht="18.75" customHeight="1">
      <c r="A279" s="30"/>
      <c r="B279" s="387"/>
      <c r="C279" s="311"/>
      <c r="D279" s="389"/>
      <c r="E279" s="311"/>
      <c r="F279" s="37"/>
    </row>
    <row r="280" spans="1:6" ht="18" customHeight="1">
      <c r="A280" s="30"/>
      <c r="B280" s="387"/>
      <c r="C280" s="311"/>
      <c r="D280" s="390"/>
      <c r="E280" s="311"/>
      <c r="F280" s="37"/>
    </row>
    <row r="281" spans="1:6" ht="18" customHeight="1">
      <c r="A281" s="30"/>
      <c r="B281" s="387"/>
      <c r="C281" s="311"/>
      <c r="D281" s="390"/>
      <c r="E281" s="311"/>
      <c r="F281" s="37"/>
    </row>
    <row r="282" spans="1:6" ht="18" customHeight="1">
      <c r="A282" s="30"/>
      <c r="B282" s="387"/>
      <c r="C282" s="311"/>
      <c r="D282" s="311"/>
      <c r="E282" s="311"/>
      <c r="F282" s="37"/>
    </row>
    <row r="283" spans="1:6" ht="18.75" customHeight="1">
      <c r="A283" s="30"/>
      <c r="B283" s="387"/>
      <c r="C283" s="311"/>
      <c r="D283" s="391"/>
      <c r="E283" s="382"/>
      <c r="F283" s="37"/>
    </row>
    <row r="284" spans="1:6" ht="26.25" customHeight="1">
      <c r="A284" s="30"/>
      <c r="B284" s="387"/>
      <c r="C284" s="311"/>
      <c r="D284" s="391"/>
      <c r="E284" s="382"/>
      <c r="F284" s="37"/>
    </row>
    <row r="285" spans="1:6" ht="18.75" customHeight="1">
      <c r="A285" s="30"/>
      <c r="B285" s="387"/>
      <c r="C285" s="311"/>
      <c r="D285" s="391"/>
      <c r="E285" s="382"/>
      <c r="F285" s="37"/>
    </row>
    <row r="286" spans="1:6" ht="18.75" customHeight="1">
      <c r="A286" s="30"/>
      <c r="B286" s="387"/>
      <c r="C286" s="311"/>
      <c r="D286" s="391"/>
      <c r="E286" s="382"/>
      <c r="F286" s="37"/>
    </row>
    <row r="287" spans="1:6" ht="18.75" customHeight="1">
      <c r="A287" s="30"/>
      <c r="B287" s="387"/>
      <c r="C287" s="311"/>
      <c r="D287" s="391"/>
      <c r="E287" s="382"/>
      <c r="F287" s="37"/>
    </row>
    <row r="288" spans="1:6" ht="15" customHeight="1">
      <c r="A288" s="30"/>
      <c r="B288" s="387"/>
      <c r="C288" s="311"/>
      <c r="D288" s="391"/>
      <c r="E288" s="382"/>
      <c r="F288" s="37"/>
    </row>
    <row r="289" spans="1:6" ht="15" customHeight="1">
      <c r="A289" s="30"/>
      <c r="B289" s="387"/>
      <c r="C289" s="311"/>
      <c r="D289" s="390"/>
      <c r="E289" s="311"/>
      <c r="F289" s="37"/>
    </row>
    <row r="290" spans="1:6" ht="15" customHeight="1">
      <c r="A290" s="30"/>
      <c r="B290" s="387"/>
      <c r="C290" s="311"/>
      <c r="D290" s="390"/>
      <c r="E290" s="311"/>
      <c r="F290" s="37"/>
    </row>
    <row r="291" spans="1:6">
      <c r="A291" s="38"/>
      <c r="B291" s="387"/>
      <c r="C291" s="311"/>
      <c r="D291" s="311"/>
      <c r="E291" s="311"/>
      <c r="F291" s="37"/>
    </row>
    <row r="292" spans="1:6">
      <c r="A292" s="32"/>
      <c r="B292" s="387"/>
      <c r="C292" s="311"/>
      <c r="D292" s="311"/>
      <c r="E292" s="392"/>
    </row>
    <row r="293" spans="1:6" ht="13.5">
      <c r="A293" s="39"/>
      <c r="B293" s="387"/>
      <c r="C293" s="311"/>
      <c r="D293" s="311"/>
      <c r="E293" s="311"/>
    </row>
    <row r="294" spans="1:6">
      <c r="A294" s="32"/>
      <c r="B294" s="387"/>
      <c r="C294" s="311"/>
      <c r="D294" s="390"/>
      <c r="E294" s="311"/>
    </row>
    <row r="295" spans="1:6" ht="13.5">
      <c r="A295" s="39"/>
      <c r="B295" s="393"/>
      <c r="C295" s="311"/>
      <c r="D295" s="311"/>
      <c r="E295" s="311"/>
    </row>
    <row r="296" spans="1:6" ht="13.5">
      <c r="A296" s="32"/>
      <c r="B296" s="384"/>
      <c r="C296" s="311"/>
      <c r="D296" s="311"/>
      <c r="E296" s="311"/>
    </row>
    <row r="297" spans="1:6" ht="30.75" customHeight="1">
      <c r="A297" s="32"/>
      <c r="B297" s="384"/>
      <c r="C297" s="311"/>
      <c r="D297" s="311"/>
      <c r="E297" s="311"/>
    </row>
    <row r="298" spans="1:6" ht="13.5">
      <c r="A298" s="32"/>
      <c r="B298" s="384"/>
      <c r="C298" s="311"/>
      <c r="D298" s="311"/>
      <c r="E298" s="311"/>
    </row>
    <row r="299" spans="1:6">
      <c r="A299" s="32"/>
      <c r="B299" s="310"/>
      <c r="C299" s="310"/>
      <c r="D299" s="394"/>
      <c r="E299" s="394"/>
    </row>
    <row r="300" spans="1:6">
      <c r="A300" s="32"/>
      <c r="B300" s="311"/>
      <c r="C300" s="311"/>
      <c r="D300" s="311"/>
      <c r="E300" s="311"/>
    </row>
    <row r="301" spans="1:6" ht="49.5" customHeight="1">
      <c r="A301" s="32"/>
      <c r="B301" s="311"/>
      <c r="C301" s="311"/>
      <c r="D301" s="311"/>
      <c r="E301" s="311"/>
    </row>
    <row r="302" spans="1:6">
      <c r="A302" s="32"/>
      <c r="B302" s="311"/>
      <c r="C302" s="311"/>
      <c r="D302" s="311"/>
      <c r="E302" s="311"/>
    </row>
    <row r="303" spans="1:6">
      <c r="A303" s="32"/>
      <c r="B303" s="311"/>
      <c r="C303" s="311"/>
      <c r="D303" s="311"/>
      <c r="E303" s="311"/>
    </row>
    <row r="304" spans="1:6" ht="13.5">
      <c r="A304" s="32"/>
      <c r="B304" s="369"/>
      <c r="C304" s="311"/>
      <c r="D304" s="311"/>
      <c r="E304" s="311"/>
    </row>
    <row r="305" spans="1:5" ht="78.75" customHeight="1">
      <c r="A305" s="32"/>
      <c r="B305" s="447"/>
      <c r="C305" s="447"/>
      <c r="D305" s="447"/>
      <c r="E305" s="447"/>
    </row>
    <row r="306" spans="1:5">
      <c r="A306" s="32"/>
      <c r="B306" s="395"/>
      <c r="C306" s="395"/>
      <c r="D306" s="395"/>
      <c r="E306" s="395"/>
    </row>
    <row r="307" spans="1:5">
      <c r="A307" s="32"/>
      <c r="B307" s="396"/>
      <c r="C307" s="445"/>
      <c r="D307" s="445"/>
      <c r="E307" s="445"/>
    </row>
    <row r="308" spans="1:5">
      <c r="A308" s="32"/>
      <c r="B308" s="397"/>
      <c r="C308" s="395"/>
      <c r="D308" s="395"/>
      <c r="E308" s="395"/>
    </row>
    <row r="309" spans="1:5">
      <c r="A309" s="32"/>
      <c r="B309" s="398"/>
      <c r="C309" s="442"/>
      <c r="D309" s="442"/>
      <c r="E309" s="442"/>
    </row>
    <row r="310" spans="1:5" ht="58.5" customHeight="1">
      <c r="A310" s="32"/>
      <c r="B310" s="399"/>
      <c r="C310" s="395"/>
      <c r="D310" s="395"/>
      <c r="E310" s="395"/>
    </row>
    <row r="311" spans="1:5" ht="90" customHeight="1">
      <c r="A311" s="32"/>
      <c r="B311" s="396"/>
      <c r="C311" s="445"/>
      <c r="D311" s="445"/>
      <c r="E311" s="445"/>
    </row>
    <row r="312" spans="1:5">
      <c r="A312" s="32"/>
      <c r="B312" s="397"/>
      <c r="C312" s="395"/>
      <c r="D312" s="395"/>
      <c r="E312" s="395"/>
    </row>
    <row r="313" spans="1:5">
      <c r="A313" s="32"/>
      <c r="B313" s="398"/>
      <c r="C313" s="442"/>
      <c r="D313" s="442"/>
      <c r="E313" s="442"/>
    </row>
    <row r="314" spans="1:5">
      <c r="A314" s="32"/>
      <c r="B314" s="397"/>
      <c r="C314" s="395"/>
      <c r="D314" s="395"/>
      <c r="E314" s="395"/>
    </row>
    <row r="315" spans="1:5">
      <c r="A315" s="32"/>
      <c r="B315" s="397"/>
      <c r="C315" s="395"/>
      <c r="D315" s="395"/>
      <c r="E315" s="395"/>
    </row>
    <row r="316" spans="1:5">
      <c r="A316" s="32"/>
      <c r="B316" s="396"/>
      <c r="C316" s="445"/>
      <c r="D316" s="445"/>
      <c r="E316" s="445"/>
    </row>
    <row r="317" spans="1:5">
      <c r="A317" s="32"/>
      <c r="B317" s="395"/>
      <c r="C317" s="395"/>
      <c r="D317" s="395"/>
      <c r="E317" s="395"/>
    </row>
    <row r="318" spans="1:5">
      <c r="A318" s="32"/>
      <c r="B318" s="398"/>
      <c r="C318" s="442"/>
      <c r="D318" s="442"/>
      <c r="E318" s="442"/>
    </row>
    <row r="319" spans="1:5">
      <c r="A319" s="32"/>
      <c r="B319" s="398"/>
      <c r="C319" s="442"/>
      <c r="D319" s="442"/>
      <c r="E319" s="442"/>
    </row>
    <row r="320" spans="1:5">
      <c r="A320" s="32"/>
      <c r="B320" s="398"/>
      <c r="C320" s="443"/>
      <c r="D320" s="443"/>
      <c r="E320" s="443"/>
    </row>
    <row r="321" spans="1:5">
      <c r="A321" s="32"/>
      <c r="B321" s="400"/>
      <c r="C321" s="437"/>
      <c r="D321" s="437"/>
      <c r="E321" s="401"/>
    </row>
    <row r="322" spans="1:5">
      <c r="A322" s="32"/>
      <c r="B322" s="400"/>
      <c r="C322" s="437"/>
      <c r="D322" s="437"/>
      <c r="E322" s="401"/>
    </row>
    <row r="323" spans="1:5" ht="26.25" customHeight="1">
      <c r="A323" s="32"/>
      <c r="B323" s="400"/>
      <c r="C323" s="437"/>
      <c r="D323" s="437"/>
      <c r="E323" s="401"/>
    </row>
    <row r="324" spans="1:5">
      <c r="A324" s="32"/>
      <c r="B324" s="400"/>
      <c r="C324" s="437"/>
      <c r="D324" s="437"/>
      <c r="E324" s="401"/>
    </row>
    <row r="325" spans="1:5" ht="13.5">
      <c r="A325" s="39"/>
      <c r="B325" s="400"/>
      <c r="C325" s="437"/>
      <c r="D325" s="437"/>
      <c r="E325" s="401"/>
    </row>
    <row r="326" spans="1:5">
      <c r="A326" s="32"/>
      <c r="B326" s="400"/>
      <c r="C326" s="437"/>
      <c r="D326" s="437"/>
      <c r="E326" s="401"/>
    </row>
    <row r="327" spans="1:5">
      <c r="A327" s="41"/>
      <c r="B327" s="400"/>
      <c r="C327" s="437"/>
      <c r="D327" s="437"/>
      <c r="E327" s="402"/>
    </row>
    <row r="328" spans="1:5">
      <c r="A328" s="41"/>
      <c r="B328" s="400"/>
      <c r="C328" s="437"/>
      <c r="D328" s="437"/>
      <c r="E328" s="402"/>
    </row>
    <row r="329" spans="1:5">
      <c r="A329" s="41"/>
      <c r="B329" s="400"/>
      <c r="C329" s="437"/>
      <c r="D329" s="437"/>
      <c r="E329" s="402"/>
    </row>
    <row r="330" spans="1:5">
      <c r="A330" s="32"/>
      <c r="B330" s="400"/>
      <c r="C330" s="437"/>
      <c r="D330" s="437"/>
      <c r="E330" s="402"/>
    </row>
    <row r="331" spans="1:5">
      <c r="A331" s="32"/>
      <c r="B331" s="400"/>
      <c r="C331" s="438"/>
      <c r="D331" s="438"/>
      <c r="E331" s="438"/>
    </row>
    <row r="332" spans="1:5">
      <c r="A332" s="32"/>
      <c r="B332" s="311"/>
      <c r="C332" s="403"/>
      <c r="D332" s="311"/>
      <c r="E332" s="311"/>
    </row>
    <row r="333" spans="1:5">
      <c r="A333" s="32"/>
      <c r="B333" s="311"/>
      <c r="C333" s="311"/>
      <c r="D333" s="311"/>
      <c r="E333" s="311"/>
    </row>
    <row r="334" spans="1:5">
      <c r="A334" s="32"/>
      <c r="B334" s="32"/>
      <c r="C334" s="32"/>
      <c r="D334" s="32"/>
      <c r="E334" s="32"/>
    </row>
    <row r="335" spans="1:5">
      <c r="A335" s="32"/>
      <c r="B335" s="32"/>
      <c r="C335" s="32"/>
      <c r="D335" s="32"/>
      <c r="E335" s="32"/>
    </row>
    <row r="336" spans="1:5">
      <c r="A336" s="32"/>
      <c r="B336" s="32"/>
      <c r="C336" s="32"/>
      <c r="D336" s="32"/>
      <c r="E336" s="32"/>
    </row>
    <row r="337" spans="1:5">
      <c r="A337" s="32"/>
      <c r="B337" s="32"/>
      <c r="C337" s="32"/>
      <c r="D337" s="32"/>
      <c r="E337" s="32"/>
    </row>
    <row r="338" spans="1:5">
      <c r="A338" s="32"/>
      <c r="B338" s="436"/>
      <c r="C338" s="436"/>
      <c r="D338" s="32"/>
      <c r="E338" s="32"/>
    </row>
    <row r="339" spans="1:5">
      <c r="A339" s="32"/>
      <c r="B339" s="436"/>
      <c r="C339" s="436"/>
      <c r="D339" s="32"/>
      <c r="E339" s="32"/>
    </row>
    <row r="340" spans="1:5">
      <c r="A340" s="32"/>
      <c r="B340" s="436"/>
      <c r="C340" s="436"/>
      <c r="D340" s="32"/>
      <c r="E340" s="32"/>
    </row>
    <row r="341" spans="1:5">
      <c r="A341" s="32"/>
      <c r="B341" s="436"/>
      <c r="C341" s="436"/>
      <c r="D341" s="32"/>
      <c r="E341" s="32"/>
    </row>
    <row r="342" spans="1:5">
      <c r="A342" s="41"/>
      <c r="B342" s="436"/>
      <c r="C342" s="436"/>
      <c r="D342" s="32"/>
      <c r="E342" s="32"/>
    </row>
    <row r="343" spans="1:5" ht="15" customHeight="1">
      <c r="A343" s="41"/>
      <c r="B343" s="436"/>
      <c r="C343" s="436"/>
      <c r="D343" s="32"/>
      <c r="E343" s="32"/>
    </row>
    <row r="344" spans="1:5" ht="32.25" customHeight="1">
      <c r="A344" s="41"/>
      <c r="B344" s="436"/>
      <c r="C344" s="436"/>
      <c r="D344" s="32"/>
      <c r="E344" s="32"/>
    </row>
    <row r="345" spans="1:5">
      <c r="A345" s="32"/>
      <c r="B345" s="436"/>
      <c r="C345" s="436"/>
      <c r="D345" s="32"/>
      <c r="E345" s="32"/>
    </row>
    <row r="346" spans="1:5" ht="13.5">
      <c r="A346" s="39"/>
      <c r="B346" s="436"/>
      <c r="C346" s="436"/>
      <c r="D346" s="32"/>
      <c r="E346" s="32"/>
    </row>
    <row r="347" spans="1:5">
      <c r="A347" s="32"/>
      <c r="B347" s="436"/>
      <c r="C347" s="436"/>
      <c r="D347" s="32"/>
      <c r="E347" s="32"/>
    </row>
    <row r="348" spans="1:5" ht="32.25" customHeight="1">
      <c r="A348" s="41"/>
      <c r="B348" s="436"/>
      <c r="C348" s="436"/>
      <c r="D348" s="32"/>
      <c r="E348" s="32"/>
    </row>
    <row r="349" spans="1:5" ht="17.25" customHeight="1">
      <c r="A349" s="41"/>
      <c r="B349" s="436"/>
      <c r="C349" s="436"/>
      <c r="D349" s="32"/>
      <c r="E349" s="32"/>
    </row>
    <row r="350" spans="1:5" ht="18" customHeight="1">
      <c r="A350" s="41"/>
      <c r="B350" s="32"/>
      <c r="C350" s="17"/>
      <c r="D350" s="32"/>
      <c r="E350" s="32"/>
    </row>
    <row r="351" spans="1:5">
      <c r="A351" s="41"/>
      <c r="B351" s="440"/>
      <c r="C351" s="440"/>
      <c r="D351" s="440"/>
      <c r="E351" s="440"/>
    </row>
    <row r="352" spans="1:5">
      <c r="B352" s="440"/>
      <c r="C352" s="440"/>
      <c r="D352" s="440"/>
      <c r="E352" s="440"/>
    </row>
    <row r="353" spans="2:5">
      <c r="B353" s="32"/>
      <c r="C353" s="32"/>
      <c r="D353" s="32"/>
      <c r="E353" s="32"/>
    </row>
    <row r="354" spans="2:5">
      <c r="B354" s="32"/>
      <c r="C354" s="32"/>
      <c r="D354" s="32"/>
      <c r="E354" s="32"/>
    </row>
    <row r="355" spans="2:5">
      <c r="B355" s="32"/>
      <c r="C355" s="32"/>
      <c r="D355" s="32"/>
      <c r="E355" s="32"/>
    </row>
    <row r="356" spans="2:5">
      <c r="B356" s="439"/>
      <c r="C356" s="439"/>
      <c r="D356" s="439"/>
      <c r="E356" s="439"/>
    </row>
    <row r="357" spans="2:5">
      <c r="B357" s="439"/>
      <c r="C357" s="439"/>
      <c r="D357" s="439"/>
      <c r="E357" s="439"/>
    </row>
    <row r="358" spans="2:5">
      <c r="B358" s="439"/>
      <c r="C358" s="439"/>
      <c r="D358" s="439"/>
      <c r="E358" s="439"/>
    </row>
    <row r="359" spans="2:5">
      <c r="B359" s="439"/>
      <c r="C359" s="439"/>
      <c r="D359" s="439"/>
      <c r="E359" s="439"/>
    </row>
  </sheetData>
  <mergeCells count="245">
    <mergeCell ref="C185:E185"/>
    <mergeCell ref="C211:E211"/>
    <mergeCell ref="C212:E212"/>
    <mergeCell ref="C205:E205"/>
    <mergeCell ref="C206:E206"/>
    <mergeCell ref="C207:E207"/>
    <mergeCell ref="C208:E208"/>
    <mergeCell ref="C209:E209"/>
    <mergeCell ref="C201:E201"/>
    <mergeCell ref="C202:E202"/>
    <mergeCell ref="C203:E203"/>
    <mergeCell ref="C204:E204"/>
    <mergeCell ref="C210:E210"/>
    <mergeCell ref="C175:E175"/>
    <mergeCell ref="B189:E189"/>
    <mergeCell ref="C190:E190"/>
    <mergeCell ref="C191:E191"/>
    <mergeCell ref="C192:E192"/>
    <mergeCell ref="C199:E199"/>
    <mergeCell ref="C200:E200"/>
    <mergeCell ref="C193:E193"/>
    <mergeCell ref="C194:E194"/>
    <mergeCell ref="C195:E195"/>
    <mergeCell ref="C196:E196"/>
    <mergeCell ref="C197:E197"/>
    <mergeCell ref="B198:E198"/>
    <mergeCell ref="C176:E176"/>
    <mergeCell ref="C177:E177"/>
    <mergeCell ref="C178:E178"/>
    <mergeCell ref="C179:E179"/>
    <mergeCell ref="C180:E180"/>
    <mergeCell ref="C181:E181"/>
    <mergeCell ref="B187:E187"/>
    <mergeCell ref="C188:E188"/>
    <mergeCell ref="C182:E182"/>
    <mergeCell ref="C183:E183"/>
    <mergeCell ref="C184:E184"/>
    <mergeCell ref="C166:E166"/>
    <mergeCell ref="C167:E167"/>
    <mergeCell ref="C168:E168"/>
    <mergeCell ref="C169:E169"/>
    <mergeCell ref="C170:E170"/>
    <mergeCell ref="B171:E171"/>
    <mergeCell ref="C172:E172"/>
    <mergeCell ref="C173:E173"/>
    <mergeCell ref="C174:E174"/>
    <mergeCell ref="C156:E156"/>
    <mergeCell ref="C157:E157"/>
    <mergeCell ref="C158:E158"/>
    <mergeCell ref="B160:E160"/>
    <mergeCell ref="C161:E161"/>
    <mergeCell ref="B162:E162"/>
    <mergeCell ref="C163:E163"/>
    <mergeCell ref="C164:E164"/>
    <mergeCell ref="C165:E165"/>
    <mergeCell ref="C147:E147"/>
    <mergeCell ref="C148:E148"/>
    <mergeCell ref="C149:E149"/>
    <mergeCell ref="C150:E150"/>
    <mergeCell ref="C151:E151"/>
    <mergeCell ref="C152:E152"/>
    <mergeCell ref="C153:E153"/>
    <mergeCell ref="C154:E154"/>
    <mergeCell ref="C155:E155"/>
    <mergeCell ref="C53:E53"/>
    <mergeCell ref="C139:E139"/>
    <mergeCell ref="C140:E140"/>
    <mergeCell ref="C141:E141"/>
    <mergeCell ref="C142:E142"/>
    <mergeCell ref="C143:E143"/>
    <mergeCell ref="B144:E144"/>
    <mergeCell ref="C145:E145"/>
    <mergeCell ref="C146:E146"/>
    <mergeCell ref="C45:E45"/>
    <mergeCell ref="C44:E44"/>
    <mergeCell ref="C38:E38"/>
    <mergeCell ref="C42:E42"/>
    <mergeCell ref="C43:E43"/>
    <mergeCell ref="C39:E39"/>
    <mergeCell ref="B37:E37"/>
    <mergeCell ref="C41:E41"/>
    <mergeCell ref="B52:E52"/>
    <mergeCell ref="C99:E99"/>
    <mergeCell ref="C96:E96"/>
    <mergeCell ref="C2:E2"/>
    <mergeCell ref="C3:E3"/>
    <mergeCell ref="B5:E5"/>
    <mergeCell ref="D8:E8"/>
    <mergeCell ref="D14:E14"/>
    <mergeCell ref="D16:E16"/>
    <mergeCell ref="D10:E10"/>
    <mergeCell ref="C82:E82"/>
    <mergeCell ref="B81:E81"/>
    <mergeCell ref="C80:E80"/>
    <mergeCell ref="C72:E72"/>
    <mergeCell ref="C66:E66"/>
    <mergeCell ref="C70:E70"/>
    <mergeCell ref="C71:E71"/>
    <mergeCell ref="B19:E19"/>
    <mergeCell ref="C20:E20"/>
    <mergeCell ref="C24:E24"/>
    <mergeCell ref="C40:E40"/>
    <mergeCell ref="B54:E54"/>
    <mergeCell ref="C57:E57"/>
    <mergeCell ref="C58:E58"/>
    <mergeCell ref="C62:E62"/>
    <mergeCell ref="C47:E47"/>
    <mergeCell ref="C74:E74"/>
    <mergeCell ref="C75:E75"/>
    <mergeCell ref="C73:E73"/>
    <mergeCell ref="C69:E69"/>
    <mergeCell ref="C56:E56"/>
    <mergeCell ref="C65:E65"/>
    <mergeCell ref="C60:E60"/>
    <mergeCell ref="C116:E116"/>
    <mergeCell ref="B106:E106"/>
    <mergeCell ref="C107:E107"/>
    <mergeCell ref="B108:E108"/>
    <mergeCell ref="B90:E90"/>
    <mergeCell ref="C84:E84"/>
    <mergeCell ref="C85:E85"/>
    <mergeCell ref="C86:E86"/>
    <mergeCell ref="C88:E88"/>
    <mergeCell ref="C89:E89"/>
    <mergeCell ref="C68:E68"/>
    <mergeCell ref="C92:E92"/>
    <mergeCell ref="B79:E79"/>
    <mergeCell ref="C64:E64"/>
    <mergeCell ref="C76:E76"/>
    <mergeCell ref="C100:E100"/>
    <mergeCell ref="C21:E21"/>
    <mergeCell ref="C32:E32"/>
    <mergeCell ref="C23:E23"/>
    <mergeCell ref="C22:E22"/>
    <mergeCell ref="C31:E31"/>
    <mergeCell ref="C28:E28"/>
    <mergeCell ref="B27:E27"/>
    <mergeCell ref="D12:E12"/>
    <mergeCell ref="C128:E128"/>
    <mergeCell ref="C87:E87"/>
    <mergeCell ref="C91:E91"/>
    <mergeCell ref="C83:E83"/>
    <mergeCell ref="C113:E113"/>
    <mergeCell ref="C109:E109"/>
    <mergeCell ref="C110:E110"/>
    <mergeCell ref="C112:E112"/>
    <mergeCell ref="C97:E97"/>
    <mergeCell ref="C98:E98"/>
    <mergeCell ref="C93:E93"/>
    <mergeCell ref="C94:E94"/>
    <mergeCell ref="C95:E95"/>
    <mergeCell ref="C114:E114"/>
    <mergeCell ref="C111:E111"/>
    <mergeCell ref="C122:E122"/>
    <mergeCell ref="C129:E129"/>
    <mergeCell ref="C130:E130"/>
    <mergeCell ref="C131:E131"/>
    <mergeCell ref="B133:E133"/>
    <mergeCell ref="C134:E134"/>
    <mergeCell ref="B135:E135"/>
    <mergeCell ref="C136:E136"/>
    <mergeCell ref="C137:E137"/>
    <mergeCell ref="C115:E115"/>
    <mergeCell ref="C118:E118"/>
    <mergeCell ref="C119:E119"/>
    <mergeCell ref="C120:E120"/>
    <mergeCell ref="C127:E127"/>
    <mergeCell ref="C121:E121"/>
    <mergeCell ref="C123:E123"/>
    <mergeCell ref="C126:E126"/>
    <mergeCell ref="C125:E125"/>
    <mergeCell ref="B117:E117"/>
    <mergeCell ref="C124:E124"/>
    <mergeCell ref="D224:D225"/>
    <mergeCell ref="B222:E222"/>
    <mergeCell ref="B241:C241"/>
    <mergeCell ref="B249:C249"/>
    <mergeCell ref="C219:E219"/>
    <mergeCell ref="B29:E29"/>
    <mergeCell ref="C59:E59"/>
    <mergeCell ref="C61:E61"/>
    <mergeCell ref="B63:E63"/>
    <mergeCell ref="C67:E67"/>
    <mergeCell ref="C33:E33"/>
    <mergeCell ref="C48:E48"/>
    <mergeCell ref="C49:E49"/>
    <mergeCell ref="C34:E34"/>
    <mergeCell ref="C55:E55"/>
    <mergeCell ref="C46:E46"/>
    <mergeCell ref="C35:E35"/>
    <mergeCell ref="C36:E36"/>
    <mergeCell ref="C30:E30"/>
    <mergeCell ref="C101:E101"/>
    <mergeCell ref="C102:E102"/>
    <mergeCell ref="C103:E103"/>
    <mergeCell ref="B233:C233"/>
    <mergeCell ref="B236:C236"/>
    <mergeCell ref="C138:E138"/>
    <mergeCell ref="C322:D322"/>
    <mergeCell ref="C323:D323"/>
    <mergeCell ref="C324:D324"/>
    <mergeCell ref="C325:D325"/>
    <mergeCell ref="C318:E318"/>
    <mergeCell ref="C319:E319"/>
    <mergeCell ref="C320:E320"/>
    <mergeCell ref="C321:D321"/>
    <mergeCell ref="B248:C248"/>
    <mergeCell ref="C309:E309"/>
    <mergeCell ref="C311:E311"/>
    <mergeCell ref="C313:E313"/>
    <mergeCell ref="C316:E316"/>
    <mergeCell ref="B251:C251"/>
    <mergeCell ref="D276:E276"/>
    <mergeCell ref="B305:E305"/>
    <mergeCell ref="C307:E307"/>
    <mergeCell ref="B250:C250"/>
    <mergeCell ref="B214:E214"/>
    <mergeCell ref="C215:E215"/>
    <mergeCell ref="C216:E216"/>
    <mergeCell ref="C217:E217"/>
    <mergeCell ref="C218:E218"/>
    <mergeCell ref="B356:E356"/>
    <mergeCell ref="B357:E357"/>
    <mergeCell ref="B358:E358"/>
    <mergeCell ref="B359:E359"/>
    <mergeCell ref="B348:C348"/>
    <mergeCell ref="B349:C349"/>
    <mergeCell ref="B351:E351"/>
    <mergeCell ref="B352:E352"/>
    <mergeCell ref="B344:C344"/>
    <mergeCell ref="B345:C345"/>
    <mergeCell ref="B346:C346"/>
    <mergeCell ref="B347:C347"/>
    <mergeCell ref="B340:C340"/>
    <mergeCell ref="B341:C341"/>
    <mergeCell ref="B342:C342"/>
    <mergeCell ref="B343:C343"/>
    <mergeCell ref="C330:D330"/>
    <mergeCell ref="C331:E331"/>
    <mergeCell ref="B338:C338"/>
    <mergeCell ref="B339:C339"/>
    <mergeCell ref="C326:D326"/>
    <mergeCell ref="C327:D327"/>
    <mergeCell ref="C328:D328"/>
    <mergeCell ref="C329:D329"/>
  </mergeCells>
  <phoneticPr fontId="33" type="noConversion"/>
  <conditionalFormatting sqref="B244:B245">
    <cfRule type="cellIs" dxfId="23" priority="1" stopIfTrue="1" operator="equal">
      <formula>"Si"</formula>
    </cfRule>
    <cfRule type="cellIs" dxfId="22" priority="2" stopIfTrue="1" operator="equal">
      <formula>"No"</formula>
    </cfRule>
    <cfRule type="cellIs" dxfId="21" priority="3" stopIfTrue="1" operator="equal">
      <formula>"""No Aplica"""</formula>
    </cfRule>
  </conditionalFormatting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B2:T66"/>
  <sheetViews>
    <sheetView showGridLines="0" zoomScale="85" workbookViewId="0">
      <pane ySplit="13" topLeftCell="A20" activePane="bottomLeft" state="frozen"/>
      <selection pane="bottomLeft" activeCell="H18" sqref="H18"/>
    </sheetView>
  </sheetViews>
  <sheetFormatPr baseColWidth="10" defaultColWidth="11.28515625" defaultRowHeight="12.75"/>
  <cols>
    <col min="1" max="1" width="2.28515625" style="42" customWidth="1"/>
    <col min="2" max="2" width="4.140625" style="42" customWidth="1"/>
    <col min="3" max="3" width="15.42578125" style="42" customWidth="1"/>
    <col min="4" max="4" width="48.5703125" style="42" customWidth="1"/>
    <col min="5" max="5" width="9.28515625" style="42" hidden="1" customWidth="1"/>
    <col min="6" max="6" width="6.42578125" style="42" hidden="1" customWidth="1"/>
    <col min="7" max="7" width="10.42578125" style="42" customWidth="1"/>
    <col min="8" max="8" width="22.5703125" style="42" customWidth="1"/>
    <col min="9" max="9" width="14.28515625" style="42" customWidth="1"/>
    <col min="10" max="11" width="9.85546875" style="49" hidden="1" customWidth="1"/>
    <col min="12" max="12" width="10.28515625" style="42" customWidth="1"/>
    <col min="13" max="13" width="18.7109375" style="42" customWidth="1"/>
    <col min="14" max="14" width="9.85546875" style="42" customWidth="1"/>
    <col min="15" max="15" width="8" style="49" hidden="1" customWidth="1"/>
    <col min="16" max="16" width="7.140625" style="49" hidden="1" customWidth="1"/>
    <col min="17" max="17" width="9.28515625" style="42" customWidth="1"/>
    <col min="18" max="18" width="22" style="42" customWidth="1"/>
    <col min="19" max="19" width="12.85546875" style="42" customWidth="1"/>
    <col min="20" max="20" width="9.28515625" style="45" bestFit="1" customWidth="1"/>
    <col min="21" max="16384" width="11.28515625" style="42"/>
  </cols>
  <sheetData>
    <row r="2" spans="2:20" ht="15.75">
      <c r="B2" s="197" t="s">
        <v>166</v>
      </c>
      <c r="C2" s="197"/>
      <c r="D2" s="197"/>
      <c r="E2" s="197"/>
      <c r="F2" s="197"/>
      <c r="G2" s="197"/>
      <c r="H2" s="197"/>
      <c r="I2" s="197"/>
      <c r="J2" s="266"/>
      <c r="K2" s="266"/>
      <c r="L2" s="197"/>
      <c r="M2" s="197"/>
      <c r="N2" s="197"/>
      <c r="O2" s="266"/>
      <c r="P2" s="266"/>
      <c r="Q2" s="197"/>
      <c r="R2" s="197"/>
      <c r="S2" s="197"/>
      <c r="T2" s="43"/>
    </row>
    <row r="3" spans="2:20" s="44" customFormat="1">
      <c r="J3" s="267"/>
      <c r="K3" s="267"/>
      <c r="O3" s="267"/>
      <c r="P3" s="267"/>
      <c r="S3" s="43"/>
      <c r="T3" s="43"/>
    </row>
    <row r="4" spans="2:20" ht="12.75" customHeight="1">
      <c r="B4" s="193" t="s">
        <v>239</v>
      </c>
      <c r="C4" s="193"/>
      <c r="D4" s="212" t="s">
        <v>162</v>
      </c>
      <c r="E4" s="210"/>
      <c r="F4" s="210"/>
      <c r="G4" s="196"/>
      <c r="H4" s="196"/>
      <c r="I4" s="77" t="s">
        <v>59</v>
      </c>
      <c r="J4" s="268"/>
      <c r="K4" s="268"/>
      <c r="L4" s="203"/>
      <c r="M4" s="77" t="s">
        <v>95</v>
      </c>
      <c r="N4" s="493" t="s">
        <v>94</v>
      </c>
      <c r="O4" s="493"/>
      <c r="P4" s="493"/>
      <c r="Q4" s="494"/>
      <c r="R4" s="77" t="s">
        <v>57</v>
      </c>
      <c r="S4" s="164" t="s">
        <v>58</v>
      </c>
      <c r="T4" s="43"/>
    </row>
    <row r="5" spans="2:20">
      <c r="B5" s="193" t="s">
        <v>163</v>
      </c>
      <c r="C5" s="193"/>
      <c r="D5" s="212"/>
      <c r="E5" s="210"/>
      <c r="F5" s="210"/>
      <c r="G5" s="196"/>
      <c r="H5" s="196"/>
      <c r="I5" s="44"/>
      <c r="J5" s="267"/>
      <c r="K5" s="267"/>
      <c r="L5" s="44"/>
      <c r="M5" s="44"/>
      <c r="N5" s="76"/>
      <c r="O5" s="270"/>
      <c r="P5" s="270"/>
      <c r="Q5" s="76"/>
      <c r="R5" s="44"/>
      <c r="S5" s="43"/>
      <c r="T5" s="43"/>
    </row>
    <row r="6" spans="2:20" ht="12.75" customHeight="1">
      <c r="B6" s="193" t="s">
        <v>240</v>
      </c>
      <c r="C6" s="193"/>
      <c r="D6" s="212"/>
      <c r="E6" s="210"/>
      <c r="F6" s="210"/>
      <c r="G6" s="196"/>
      <c r="H6" s="196"/>
      <c r="I6" s="77" t="s">
        <v>60</v>
      </c>
      <c r="J6" s="268"/>
      <c r="K6" s="268"/>
      <c r="L6" s="203"/>
      <c r="M6" s="77" t="s">
        <v>95</v>
      </c>
      <c r="N6" s="493" t="s">
        <v>94</v>
      </c>
      <c r="O6" s="493"/>
      <c r="P6" s="493"/>
      <c r="Q6" s="494"/>
      <c r="R6" s="77" t="s">
        <v>57</v>
      </c>
      <c r="S6" s="164" t="s">
        <v>58</v>
      </c>
      <c r="T6" s="43"/>
    </row>
    <row r="7" spans="2:20">
      <c r="B7" s="193" t="s">
        <v>2</v>
      </c>
      <c r="C7" s="193"/>
      <c r="D7" s="212"/>
      <c r="E7" s="210"/>
      <c r="F7" s="210"/>
      <c r="G7" s="196"/>
      <c r="H7" s="196"/>
      <c r="I7" s="44"/>
      <c r="J7" s="267"/>
      <c r="K7" s="267"/>
      <c r="L7" s="44"/>
      <c r="M7" s="44"/>
      <c r="N7" s="76"/>
      <c r="O7" s="270"/>
      <c r="P7" s="270"/>
      <c r="Q7" s="76"/>
      <c r="R7" s="44"/>
      <c r="S7" s="43"/>
      <c r="T7" s="43"/>
    </row>
    <row r="8" spans="2:20">
      <c r="B8" s="193" t="s">
        <v>164</v>
      </c>
      <c r="C8" s="193"/>
      <c r="D8" s="212"/>
      <c r="E8" s="210"/>
      <c r="F8" s="210"/>
      <c r="G8" s="196"/>
      <c r="H8" s="196"/>
      <c r="I8" s="77" t="s">
        <v>61</v>
      </c>
      <c r="J8" s="268"/>
      <c r="K8" s="268"/>
      <c r="L8" s="203"/>
      <c r="M8" s="77" t="s">
        <v>95</v>
      </c>
      <c r="N8" s="493" t="s">
        <v>94</v>
      </c>
      <c r="O8" s="493"/>
      <c r="P8" s="493"/>
      <c r="Q8" s="494"/>
      <c r="R8" s="77" t="s">
        <v>57</v>
      </c>
      <c r="S8" s="164" t="s">
        <v>58</v>
      </c>
      <c r="T8" s="43"/>
    </row>
    <row r="9" spans="2:20">
      <c r="E9" s="211"/>
      <c r="F9" s="211"/>
    </row>
    <row r="10" spans="2:20" ht="15" customHeight="1">
      <c r="C10" s="498" t="s">
        <v>91</v>
      </c>
      <c r="D10" s="498"/>
      <c r="E10" s="498"/>
      <c r="F10" s="498"/>
      <c r="G10" s="52">
        <f>IF((COUNTIF(F16:F61,"Si")=0)*AND(COUNTIF(E16:E61,"No")=0),0,((COUNTIF(F16:F61,"Si")))/((COUNTIF(F16:F61,"Si")+COUNTIF(E16:E61,"No"))))</f>
        <v>0.83333333333333337</v>
      </c>
      <c r="H10" s="53"/>
      <c r="L10" s="52">
        <f>IF((COUNTIF(K16:K61,"Si")=0)*AND(COUNTIF(J16:J61,"No")=0),0,((COUNTIF(K16:K61,"Si")))/((COUNTIF(K16:K61,"Si")+COUNTIF(J16:J61,"No"))))</f>
        <v>0.8</v>
      </c>
      <c r="Q10" s="52">
        <f>IF((COUNTIF(P16:P61,"Si")=0)*AND(COUNTIF(O16:O61,"No")=0),0,((COUNTIF(P16:P61,"Si")))/((COUNTIF(P16:P61,"Si")+COUNTIF(O16:O61,"No"))))</f>
        <v>0.83333333333333337</v>
      </c>
      <c r="R10" s="53"/>
    </row>
    <row r="11" spans="2:20" ht="25.5" hidden="1" customHeight="1" thickBot="1">
      <c r="C11" s="498" t="s">
        <v>92</v>
      </c>
      <c r="D11" s="498"/>
      <c r="E11" s="498"/>
      <c r="F11" s="499"/>
      <c r="G11" s="500" t="s">
        <v>96</v>
      </c>
      <c r="H11" s="501"/>
      <c r="L11" s="489" t="s">
        <v>97</v>
      </c>
      <c r="M11" s="490"/>
      <c r="Q11" s="489" t="s">
        <v>98</v>
      </c>
      <c r="R11" s="495"/>
      <c r="S11" s="490"/>
    </row>
    <row r="12" spans="2:20" ht="12.75" customHeight="1">
      <c r="B12" s="496" t="s">
        <v>89</v>
      </c>
      <c r="C12" s="504" t="s">
        <v>75</v>
      </c>
      <c r="D12" s="496" t="s">
        <v>90</v>
      </c>
      <c r="E12" s="497"/>
      <c r="F12" s="497"/>
      <c r="G12" s="503" t="s">
        <v>139</v>
      </c>
      <c r="H12" s="487" t="s">
        <v>138</v>
      </c>
      <c r="I12" s="487" t="s">
        <v>127</v>
      </c>
      <c r="J12" s="251"/>
      <c r="K12" s="251"/>
      <c r="L12" s="487" t="s">
        <v>140</v>
      </c>
      <c r="M12" s="487"/>
      <c r="N12" s="487" t="s">
        <v>127</v>
      </c>
      <c r="O12" s="251"/>
      <c r="P12" s="251"/>
      <c r="Q12" s="487" t="s">
        <v>141</v>
      </c>
      <c r="R12" s="485" t="s">
        <v>138</v>
      </c>
      <c r="S12" s="487" t="s">
        <v>127</v>
      </c>
    </row>
    <row r="13" spans="2:20" ht="43.5" customHeight="1">
      <c r="B13" s="497"/>
      <c r="C13" s="505"/>
      <c r="D13" s="497"/>
      <c r="E13" s="502"/>
      <c r="F13" s="502"/>
      <c r="G13" s="488"/>
      <c r="H13" s="487"/>
      <c r="I13" s="488"/>
      <c r="J13" s="252"/>
      <c r="K13" s="252"/>
      <c r="L13" s="488"/>
      <c r="M13" s="488"/>
      <c r="N13" s="488"/>
      <c r="O13" s="252"/>
      <c r="P13" s="252"/>
      <c r="Q13" s="488"/>
      <c r="R13" s="486"/>
      <c r="S13" s="488"/>
      <c r="T13" s="46"/>
    </row>
    <row r="14" spans="2:20" ht="13.5" customHeight="1" thickBot="1">
      <c r="B14" s="255" t="s">
        <v>150</v>
      </c>
      <c r="C14" s="256"/>
      <c r="D14" s="257"/>
      <c r="E14" s="257"/>
      <c r="F14" s="257"/>
      <c r="G14" s="256"/>
      <c r="H14" s="256"/>
      <c r="I14" s="256"/>
      <c r="J14" s="269"/>
      <c r="K14" s="269"/>
      <c r="L14" s="256"/>
      <c r="M14" s="256"/>
      <c r="N14" s="256"/>
      <c r="O14" s="269"/>
      <c r="P14" s="269"/>
      <c r="Q14" s="256"/>
      <c r="R14" s="256"/>
      <c r="S14" s="87"/>
      <c r="T14" s="46"/>
    </row>
    <row r="15" spans="2:20" ht="66.75" customHeight="1" thickBot="1">
      <c r="B15" s="260"/>
      <c r="C15" s="491" t="s">
        <v>181</v>
      </c>
      <c r="D15" s="484"/>
      <c r="E15" s="484"/>
      <c r="F15" s="484"/>
      <c r="G15" s="484"/>
      <c r="H15" s="484"/>
      <c r="I15" s="484"/>
      <c r="J15" s="65"/>
      <c r="K15" s="65"/>
      <c r="L15" s="261"/>
      <c r="M15" s="261"/>
      <c r="N15" s="261"/>
      <c r="O15" s="65"/>
      <c r="P15" s="65"/>
      <c r="Q15" s="261"/>
      <c r="R15" s="262"/>
      <c r="S15" s="263"/>
      <c r="T15" s="46"/>
    </row>
    <row r="16" spans="2:20" ht="22.5">
      <c r="B16" s="258">
        <v>1</v>
      </c>
      <c r="C16" s="198" t="s">
        <v>157</v>
      </c>
      <c r="D16" s="73" t="s">
        <v>88</v>
      </c>
      <c r="E16" s="273" t="str">
        <f>IF(((C16="Auditoría de Gestión de la Configuración")*AND(G16="No")),"No","")</f>
        <v/>
      </c>
      <c r="F16" s="273" t="str">
        <f>IF(((C16="Auditoría de Gestión de la Configuración")*AND(G16="Si")),"Si","")</f>
        <v>Si</v>
      </c>
      <c r="G16" s="274" t="s">
        <v>152</v>
      </c>
      <c r="H16" s="259"/>
      <c r="I16" s="146"/>
      <c r="J16" s="273" t="str">
        <f>IF(((C16="Auditoría de Gestión de la Configuración")*AND(L16="No")),"No","")</f>
        <v/>
      </c>
      <c r="K16" s="273" t="str">
        <f>IF(((C16="Auditoría de Gestión de la Configuración")*AND(L16="Si")),"Si","")</f>
        <v>Si</v>
      </c>
      <c r="L16" s="274" t="s">
        <v>152</v>
      </c>
      <c r="M16" s="144"/>
      <c r="N16" s="144"/>
      <c r="O16" s="273" t="str">
        <f>IF(((C16="Auditoría de Gestión de la Configuración")*AND(Q16="No")),"No","")</f>
        <v/>
      </c>
      <c r="P16" s="273" t="str">
        <f>IF(((C16="Auditoría de Gestión de la Configuración")*AND(Q16="Si")),"Si","")</f>
        <v>Si</v>
      </c>
      <c r="Q16" s="274" t="s">
        <v>152</v>
      </c>
      <c r="R16" s="145"/>
      <c r="S16" s="146"/>
      <c r="T16" s="46"/>
    </row>
    <row r="17" spans="2:20" s="49" customFormat="1" ht="22.5" collapsed="1">
      <c r="B17" s="51">
        <f t="shared" ref="B17:B22" si="0">B16+1</f>
        <v>2</v>
      </c>
      <c r="C17" s="198" t="s">
        <v>157</v>
      </c>
      <c r="D17" s="74" t="s">
        <v>93</v>
      </c>
      <c r="E17" s="273" t="str">
        <f>IF(((C17="Auditoría de Gestión de la Configuración")*AND(G17="No")),"No","")</f>
        <v/>
      </c>
      <c r="F17" s="273" t="str">
        <f>IF(((C17="Auditoría de Gestión de la Configuración")*AND(G17="Si")),"Si","")</f>
        <v>Si</v>
      </c>
      <c r="G17" s="275" t="s">
        <v>152</v>
      </c>
      <c r="H17" s="209"/>
      <c r="I17" s="209"/>
      <c r="J17" s="273" t="str">
        <f>IF(((C17="Auditoría de Gestión de la Configuración")*AND(L17="No")),"No","")</f>
        <v/>
      </c>
      <c r="K17" s="273" t="str">
        <f>IF(((C17="Auditoría de Gestión de la Configuración")*AND(L17="Si")),"Si","")</f>
        <v>Si</v>
      </c>
      <c r="L17" s="275" t="s">
        <v>152</v>
      </c>
      <c r="M17" s="148"/>
      <c r="N17" s="148"/>
      <c r="O17" s="273" t="str">
        <f>IF(((C17="Auditoría de Gestión de la Configuración")*AND(Q17="No")),"No","")</f>
        <v>No</v>
      </c>
      <c r="P17" s="273" t="str">
        <f>IF(((C17="Auditoría de Gestión de la Configuración")*AND(Q17="Si")),"Si","")</f>
        <v/>
      </c>
      <c r="Q17" s="275" t="s">
        <v>153</v>
      </c>
      <c r="R17" s="149"/>
      <c r="S17" s="147"/>
      <c r="T17" s="46"/>
    </row>
    <row r="18" spans="2:20" s="49" customFormat="1" ht="26.25" customHeight="1">
      <c r="B18" s="51">
        <f t="shared" si="0"/>
        <v>3</v>
      </c>
      <c r="C18" s="198" t="s">
        <v>156</v>
      </c>
      <c r="D18" s="75" t="s">
        <v>25</v>
      </c>
      <c r="E18" s="273" t="str">
        <f>IF(((C18="Auditoría de Calidad")*AND(G18="No")),"No","")</f>
        <v/>
      </c>
      <c r="F18" s="273" t="str">
        <f>IF(((C18="Auditoría de Calidad")*AND(G18="Si")),"Si","")</f>
        <v/>
      </c>
      <c r="G18" s="275"/>
      <c r="H18" s="209"/>
      <c r="I18" s="209"/>
      <c r="J18" s="273" t="str">
        <f>IF(((C18="Auditoría de Calidad")*AND(L18="No")),"No","")</f>
        <v/>
      </c>
      <c r="K18" s="273" t="str">
        <f>IF(((C18="Auditoría de Calidad")*AND(L18="Si")),"Si","")</f>
        <v/>
      </c>
      <c r="L18" s="275"/>
      <c r="M18" s="148"/>
      <c r="N18" s="148"/>
      <c r="O18" s="273" t="str">
        <f>IF(((C18="Auditoría de Calidad")*AND(Q18="No")),"No","")</f>
        <v/>
      </c>
      <c r="P18" s="273" t="str">
        <f>IF(((C18="Auditoría de Calidad")*AND(Q18="Si")),"Si","")</f>
        <v/>
      </c>
      <c r="Q18" s="275"/>
      <c r="R18" s="149"/>
      <c r="S18" s="147"/>
      <c r="T18" s="46"/>
    </row>
    <row r="19" spans="2:20" s="49" customFormat="1" ht="33" customHeight="1">
      <c r="B19" s="51">
        <f t="shared" si="0"/>
        <v>4</v>
      </c>
      <c r="C19" s="198" t="s">
        <v>156</v>
      </c>
      <c r="D19" s="75" t="s">
        <v>23</v>
      </c>
      <c r="E19" s="273" t="str">
        <f>IF(((C19="Auditoría de Calidad")*AND(G19="No")),"No","")</f>
        <v/>
      </c>
      <c r="F19" s="273" t="str">
        <f>IF(((C19="Auditoría de Calidad")*AND(G19="Si")),"Si","")</f>
        <v/>
      </c>
      <c r="G19" s="275"/>
      <c r="H19" s="209"/>
      <c r="I19" s="209"/>
      <c r="J19" s="273" t="str">
        <f>IF(((C19="Auditoría de Calidad")*AND(L19="No")),"No","")</f>
        <v/>
      </c>
      <c r="K19" s="273" t="str">
        <f>IF(((C19="Auditoría de Calidad")*AND(L19="Si")),"Si","")</f>
        <v/>
      </c>
      <c r="L19" s="275"/>
      <c r="M19" s="148"/>
      <c r="N19" s="148"/>
      <c r="O19" s="273" t="str">
        <f>IF(((C19="Auditoría de Calidad")*AND(Q19="No")),"No","")</f>
        <v/>
      </c>
      <c r="P19" s="273" t="str">
        <f>IF(((C19="Auditoría de Calidad")*AND(Q19="Si")),"Si","")</f>
        <v/>
      </c>
      <c r="Q19" s="275"/>
      <c r="R19" s="149"/>
      <c r="S19" s="147"/>
      <c r="T19" s="46"/>
    </row>
    <row r="20" spans="2:20" s="49" customFormat="1" ht="30" customHeight="1">
      <c r="B20" s="51">
        <f t="shared" si="0"/>
        <v>5</v>
      </c>
      <c r="C20" s="198" t="s">
        <v>156</v>
      </c>
      <c r="D20" s="75" t="s">
        <v>148</v>
      </c>
      <c r="E20" s="273" t="str">
        <f>IF(((C20="Auditoría de Calidad")*AND(G20="No")),"No","")</f>
        <v/>
      </c>
      <c r="F20" s="273" t="str">
        <f>IF(((C20="Auditoría de Calidad")*AND(G20="Si")),"Si","")</f>
        <v/>
      </c>
      <c r="G20" s="275"/>
      <c r="H20" s="209"/>
      <c r="I20" s="209"/>
      <c r="J20" s="273" t="str">
        <f>IF(((C20="Auditoría de Calidad")*AND(L20="No")),"No","")</f>
        <v/>
      </c>
      <c r="K20" s="273" t="str">
        <f>IF(((C20="Auditoría de Calidad")*AND(L20="Si")),"Si","")</f>
        <v/>
      </c>
      <c r="L20" s="275"/>
      <c r="M20" s="148"/>
      <c r="N20" s="148"/>
      <c r="O20" s="273" t="str">
        <f>IF(((C20="Auditoría de Calidad")*AND(Q20="No")),"No","")</f>
        <v/>
      </c>
      <c r="P20" s="273" t="str">
        <f>IF(((C20="Auditoría de Calidad")*AND(Q20="Si")),"Si","")</f>
        <v/>
      </c>
      <c r="Q20" s="275"/>
      <c r="R20" s="149"/>
      <c r="S20" s="147"/>
      <c r="T20" s="46"/>
    </row>
    <row r="21" spans="2:20" s="49" customFormat="1" ht="30" customHeight="1">
      <c r="B21" s="51">
        <f t="shared" si="0"/>
        <v>6</v>
      </c>
      <c r="C21" s="198" t="s">
        <v>156</v>
      </c>
      <c r="D21" s="75" t="s">
        <v>24</v>
      </c>
      <c r="E21" s="273" t="str">
        <f>IF(((C21="Auditoría de Calidad")*AND(G21="No")),"No","")</f>
        <v/>
      </c>
      <c r="F21" s="273" t="str">
        <f>IF(((C21="Auditoría de Calidad")*AND(G21="Si")),"Si","")</f>
        <v/>
      </c>
      <c r="G21" s="275"/>
      <c r="H21" s="209"/>
      <c r="I21" s="209"/>
      <c r="J21" s="273" t="str">
        <f>IF(((C21="Auditoría de Calidad")*AND(L21="No")),"No","")</f>
        <v/>
      </c>
      <c r="K21" s="273" t="str">
        <f>IF(((C21="Auditoría de Calidad")*AND(L21="Si")),"Si","")</f>
        <v/>
      </c>
      <c r="L21" s="275"/>
      <c r="M21" s="148"/>
      <c r="N21" s="148"/>
      <c r="O21" s="273" t="str">
        <f>IF(((C21="Auditoría de Calidad")*AND(Q21="No")),"No","")</f>
        <v/>
      </c>
      <c r="P21" s="273" t="str">
        <f>IF(((C21="Auditoría de Calidad")*AND(Q21="Si")),"Si","")</f>
        <v/>
      </c>
      <c r="Q21" s="275"/>
      <c r="R21" s="149"/>
      <c r="S21" s="147"/>
      <c r="T21" s="46"/>
    </row>
    <row r="22" spans="2:20" s="49" customFormat="1" ht="28.5" customHeight="1" thickBot="1">
      <c r="B22" s="51">
        <f t="shared" si="0"/>
        <v>7</v>
      </c>
      <c r="C22" s="198" t="s">
        <v>156</v>
      </c>
      <c r="D22" s="195" t="s">
        <v>101</v>
      </c>
      <c r="E22" s="273" t="str">
        <f>IF(((C22="Auditoría de Calidad")*AND(G22="No")),"No","")</f>
        <v/>
      </c>
      <c r="F22" s="273" t="str">
        <f>IF(((C22="Auditoría de Calidad")*AND(G22="Si")),"Si","")</f>
        <v/>
      </c>
      <c r="G22" s="279"/>
      <c r="H22" s="254"/>
      <c r="I22" s="254"/>
      <c r="J22" s="273" t="str">
        <f>IF(((C22="Auditoría de Calidad")*AND(L22="No")),"No","")</f>
        <v/>
      </c>
      <c r="K22" s="273" t="str">
        <f>IF(((C22="Auditoría de Calidad")*AND(L22="Si")),"Si","")</f>
        <v/>
      </c>
      <c r="L22" s="275"/>
      <c r="M22" s="148"/>
      <c r="N22" s="148"/>
      <c r="O22" s="273" t="str">
        <f>IF(((C22="Auditoría de Calidad")*AND(Q22="No")),"No","")</f>
        <v/>
      </c>
      <c r="P22" s="273" t="str">
        <f>IF(((C22="Auditoría de Calidad")*AND(Q22="Si")),"Si","")</f>
        <v/>
      </c>
      <c r="Q22" s="275"/>
      <c r="R22" s="149"/>
      <c r="S22" s="147"/>
      <c r="T22" s="46"/>
    </row>
    <row r="23" spans="2:20" s="49" customFormat="1" ht="68.25" customHeight="1" thickBot="1">
      <c r="B23" s="64"/>
      <c r="C23" s="491" t="s">
        <v>149</v>
      </c>
      <c r="D23" s="484"/>
      <c r="E23" s="484"/>
      <c r="F23" s="484"/>
      <c r="G23" s="484"/>
      <c r="H23" s="492"/>
      <c r="I23" s="492"/>
      <c r="J23" s="65"/>
      <c r="K23" s="65"/>
      <c r="L23" s="65"/>
      <c r="M23" s="65"/>
      <c r="N23" s="65"/>
      <c r="O23" s="65"/>
      <c r="P23" s="65"/>
      <c r="Q23" s="65"/>
      <c r="R23" s="65"/>
      <c r="S23" s="66"/>
      <c r="T23" s="46"/>
    </row>
    <row r="24" spans="2:20" s="49" customFormat="1" ht="22.5">
      <c r="B24" s="56">
        <v>1</v>
      </c>
      <c r="C24" s="198" t="s">
        <v>157</v>
      </c>
      <c r="D24" s="62" t="s">
        <v>88</v>
      </c>
      <c r="E24" s="273" t="str">
        <f>IF(((C24="Auditoría de Gestión de la Configuración")*AND(G24="No")),"No","")</f>
        <v/>
      </c>
      <c r="F24" s="273" t="str">
        <f>IF(((C24="Auditoría de Gestión de la Configuración")*AND(G24="Si")),"Si","")</f>
        <v>Si</v>
      </c>
      <c r="G24" s="274" t="s">
        <v>152</v>
      </c>
      <c r="H24" s="153"/>
      <c r="I24" s="154"/>
      <c r="J24" s="273" t="str">
        <f>IF(((C24="Auditoría de Gestión de la Configuración")*AND(L24="No")),"No","")</f>
        <v/>
      </c>
      <c r="K24" s="273" t="str">
        <f>IF(((C24="Auditoría de Gestión de la Configuración")*AND(L24="Si")),"Si","")</f>
        <v>Si</v>
      </c>
      <c r="L24" s="274" t="s">
        <v>152</v>
      </c>
      <c r="M24" s="154"/>
      <c r="N24" s="154"/>
      <c r="O24" s="273" t="str">
        <f>IF(((C24="Auditoría de Gestión de la Configuración")*AND(Q24="No")),"No","")</f>
        <v/>
      </c>
      <c r="P24" s="273" t="str">
        <f>IF(((C24="Auditoría de Gestión de la Configuración")*AND(Q24="Si")),"Si","")</f>
        <v>Si</v>
      </c>
      <c r="Q24" s="274" t="s">
        <v>152</v>
      </c>
      <c r="R24" s="155"/>
      <c r="S24" s="155"/>
      <c r="T24" s="46"/>
    </row>
    <row r="25" spans="2:20" s="49" customFormat="1" ht="22.5">
      <c r="B25" s="56">
        <f>B24+1</f>
        <v>2</v>
      </c>
      <c r="C25" s="198" t="s">
        <v>157</v>
      </c>
      <c r="D25" s="74" t="s">
        <v>93</v>
      </c>
      <c r="E25" s="273" t="str">
        <f>IF(((C25="Auditoría de Gestión de la Configuración")*AND(G25="No")),"No","")</f>
        <v/>
      </c>
      <c r="F25" s="273" t="str">
        <f>IF(((C25="Auditoría de Gestión de la Configuración")*AND(G25="Si")),"Si","")</f>
        <v>Si</v>
      </c>
      <c r="G25" s="275" t="s">
        <v>152</v>
      </c>
      <c r="H25" s="153"/>
      <c r="I25" s="154"/>
      <c r="J25" s="273" t="str">
        <f>IF(((C25="Auditoría de Gestión de la Configuración")*AND(L25="No")),"No","")</f>
        <v/>
      </c>
      <c r="K25" s="273" t="str">
        <f>IF(((C25="Auditoría de Gestión de la Configuración")*AND(L25="Si")),"Si","")</f>
        <v>Si</v>
      </c>
      <c r="L25" s="275" t="s">
        <v>152</v>
      </c>
      <c r="M25" s="154"/>
      <c r="N25" s="154"/>
      <c r="O25" s="273" t="str">
        <f>IF(((C25="Auditoría de Gestión de la Configuración")*AND(Q25="No")),"No","")</f>
        <v/>
      </c>
      <c r="P25" s="273" t="str">
        <f>IF(((C25="Auditoría de Gestión de la Configuración")*AND(Q25="Si")),"Si","")</f>
        <v>Si</v>
      </c>
      <c r="Q25" s="274" t="s">
        <v>152</v>
      </c>
      <c r="R25" s="155"/>
      <c r="S25" s="155"/>
      <c r="T25" s="46"/>
    </row>
    <row r="26" spans="2:20" s="49" customFormat="1" ht="32.25" customHeight="1">
      <c r="B26" s="56">
        <f t="shared" ref="B26:B44" si="1">B25+1</f>
        <v>3</v>
      </c>
      <c r="C26" s="198" t="s">
        <v>156</v>
      </c>
      <c r="D26" s="57" t="s">
        <v>137</v>
      </c>
      <c r="E26" s="273" t="str">
        <f>IF(((C26="Auditoría de Calidad")*AND(G26="No")),"No","")</f>
        <v/>
      </c>
      <c r="F26" s="273" t="str">
        <f>IF(((C26="Auditoría de Calidad")*AND(G26="Si")),"Si","")</f>
        <v/>
      </c>
      <c r="G26" s="275"/>
      <c r="H26" s="156"/>
      <c r="I26" s="157"/>
      <c r="J26" s="273" t="str">
        <f>IF(((C26="Auditoría de Calidad")*AND(L26="No")),"No","")</f>
        <v/>
      </c>
      <c r="K26" s="273" t="str">
        <f>IF(((C26="Auditoría de Calidad")*AND(L26="Si")),"Si","")</f>
        <v/>
      </c>
      <c r="L26" s="275"/>
      <c r="M26" s="157"/>
      <c r="N26" s="157"/>
      <c r="O26" s="273" t="str">
        <f>IF(((C26="Auditoría de Calidad")*AND(Q26="No")),"No","")</f>
        <v/>
      </c>
      <c r="P26" s="273" t="str">
        <f>IF(((C26="Auditoría de Calidad")*AND(Q26="Si")),"Si","")</f>
        <v/>
      </c>
      <c r="Q26" s="275"/>
      <c r="R26" s="158"/>
      <c r="S26" s="147"/>
      <c r="T26" s="46"/>
    </row>
    <row r="27" spans="2:20" s="49" customFormat="1" ht="36.75" customHeight="1">
      <c r="B27" s="56">
        <f t="shared" si="1"/>
        <v>4</v>
      </c>
      <c r="C27" s="198" t="s">
        <v>156</v>
      </c>
      <c r="D27" s="57" t="s">
        <v>26</v>
      </c>
      <c r="E27" s="273" t="str">
        <f t="shared" ref="E27:E44" si="2">IF(((C27="Auditoría de Calidad")*AND(G27="No")),"No","")</f>
        <v/>
      </c>
      <c r="F27" s="273" t="str">
        <f t="shared" ref="F27:F44" si="3">IF(((C27="Auditoría de Calidad")*AND(G27="Si")),"Si","")</f>
        <v/>
      </c>
      <c r="G27" s="275"/>
      <c r="H27" s="156"/>
      <c r="I27" s="157"/>
      <c r="J27" s="273" t="str">
        <f t="shared" ref="J27:J44" si="4">IF(((C27="Auditoría de Calidad")*AND(L27="No")),"No","")</f>
        <v/>
      </c>
      <c r="K27" s="273" t="str">
        <f t="shared" ref="K27:K44" si="5">IF(((C27="Auditoría de Calidad")*AND(L27="Si")),"Si","")</f>
        <v/>
      </c>
      <c r="L27" s="275"/>
      <c r="M27" s="157"/>
      <c r="N27" s="157"/>
      <c r="O27" s="273" t="str">
        <f t="shared" ref="O27:O44" si="6">IF(((C27="Auditoría de Calidad")*AND(Q27="No")),"No","")</f>
        <v/>
      </c>
      <c r="P27" s="273" t="str">
        <f t="shared" ref="P27:P44" si="7">IF(((C27="Auditoría de Calidad")*AND(Q27="Si")),"Si","")</f>
        <v/>
      </c>
      <c r="Q27" s="275"/>
      <c r="R27" s="158"/>
      <c r="S27" s="147"/>
      <c r="T27" s="46"/>
    </row>
    <row r="28" spans="2:20" s="49" customFormat="1" ht="30" customHeight="1">
      <c r="B28" s="56">
        <f t="shared" si="1"/>
        <v>5</v>
      </c>
      <c r="C28" s="198" t="s">
        <v>156</v>
      </c>
      <c r="D28" s="57" t="s">
        <v>216</v>
      </c>
      <c r="E28" s="273" t="str">
        <f t="shared" si="2"/>
        <v/>
      </c>
      <c r="F28" s="273" t="str">
        <f t="shared" si="3"/>
        <v/>
      </c>
      <c r="G28" s="275"/>
      <c r="H28" s="156"/>
      <c r="I28" s="157"/>
      <c r="J28" s="273" t="str">
        <f t="shared" si="4"/>
        <v/>
      </c>
      <c r="K28" s="273" t="str">
        <f t="shared" si="5"/>
        <v/>
      </c>
      <c r="L28" s="275"/>
      <c r="M28" s="157"/>
      <c r="N28" s="157"/>
      <c r="O28" s="273" t="str">
        <f t="shared" si="6"/>
        <v/>
      </c>
      <c r="P28" s="273" t="str">
        <f t="shared" si="7"/>
        <v/>
      </c>
      <c r="Q28" s="275"/>
      <c r="R28" s="158"/>
      <c r="S28" s="147"/>
      <c r="T28" s="46"/>
    </row>
    <row r="29" spans="2:20" s="49" customFormat="1" ht="25.5" customHeight="1">
      <c r="B29" s="56">
        <f t="shared" si="1"/>
        <v>6</v>
      </c>
      <c r="C29" s="198" t="s">
        <v>156</v>
      </c>
      <c r="D29" s="175" t="s">
        <v>31</v>
      </c>
      <c r="E29" s="273" t="str">
        <f t="shared" si="2"/>
        <v/>
      </c>
      <c r="F29" s="273" t="str">
        <f t="shared" si="3"/>
        <v/>
      </c>
      <c r="G29" s="275"/>
      <c r="H29" s="156"/>
      <c r="I29" s="157"/>
      <c r="J29" s="273" t="str">
        <f t="shared" si="4"/>
        <v/>
      </c>
      <c r="K29" s="273" t="str">
        <f t="shared" si="5"/>
        <v/>
      </c>
      <c r="L29" s="275"/>
      <c r="M29" s="157"/>
      <c r="N29" s="157"/>
      <c r="O29" s="273" t="str">
        <f t="shared" si="6"/>
        <v/>
      </c>
      <c r="P29" s="273" t="str">
        <f t="shared" si="7"/>
        <v/>
      </c>
      <c r="Q29" s="275"/>
      <c r="R29" s="158"/>
      <c r="S29" s="147"/>
      <c r="T29" s="46"/>
    </row>
    <row r="30" spans="2:20" s="49" customFormat="1" ht="20.100000000000001" customHeight="1">
      <c r="B30" s="56">
        <f t="shared" si="1"/>
        <v>7</v>
      </c>
      <c r="C30" s="198" t="s">
        <v>156</v>
      </c>
      <c r="D30" s="57" t="s">
        <v>114</v>
      </c>
      <c r="E30" s="273" t="str">
        <f t="shared" si="2"/>
        <v/>
      </c>
      <c r="F30" s="273" t="str">
        <f t="shared" si="3"/>
        <v/>
      </c>
      <c r="G30" s="275"/>
      <c r="H30" s="156"/>
      <c r="I30" s="157"/>
      <c r="J30" s="273" t="str">
        <f t="shared" si="4"/>
        <v/>
      </c>
      <c r="K30" s="273" t="str">
        <f t="shared" si="5"/>
        <v/>
      </c>
      <c r="L30" s="275"/>
      <c r="M30" s="157"/>
      <c r="N30" s="157"/>
      <c r="O30" s="273" t="str">
        <f t="shared" si="6"/>
        <v/>
      </c>
      <c r="P30" s="273" t="str">
        <f t="shared" si="7"/>
        <v/>
      </c>
      <c r="Q30" s="275"/>
      <c r="R30" s="158"/>
      <c r="S30" s="147"/>
      <c r="T30" s="46"/>
    </row>
    <row r="31" spans="2:20" s="49" customFormat="1" ht="29.25" customHeight="1">
      <c r="B31" s="56">
        <f t="shared" si="1"/>
        <v>8</v>
      </c>
      <c r="C31" s="198" t="s">
        <v>156</v>
      </c>
      <c r="D31" s="57" t="s">
        <v>115</v>
      </c>
      <c r="E31" s="273" t="str">
        <f t="shared" si="2"/>
        <v/>
      </c>
      <c r="F31" s="273" t="str">
        <f t="shared" si="3"/>
        <v/>
      </c>
      <c r="G31" s="275"/>
      <c r="H31" s="156"/>
      <c r="I31" s="157"/>
      <c r="J31" s="273" t="str">
        <f t="shared" si="4"/>
        <v/>
      </c>
      <c r="K31" s="273" t="str">
        <f t="shared" si="5"/>
        <v/>
      </c>
      <c r="L31" s="275"/>
      <c r="M31" s="157"/>
      <c r="N31" s="157"/>
      <c r="O31" s="273" t="str">
        <f t="shared" si="6"/>
        <v/>
      </c>
      <c r="P31" s="273" t="str">
        <f t="shared" si="7"/>
        <v/>
      </c>
      <c r="Q31" s="275"/>
      <c r="R31" s="158"/>
      <c r="S31" s="147"/>
      <c r="T31" s="46"/>
    </row>
    <row r="32" spans="2:20" s="49" customFormat="1" ht="20.100000000000001" customHeight="1">
      <c r="B32" s="56">
        <f t="shared" si="1"/>
        <v>9</v>
      </c>
      <c r="C32" s="198" t="s">
        <v>156</v>
      </c>
      <c r="D32" s="57" t="s">
        <v>186</v>
      </c>
      <c r="E32" s="273" t="str">
        <f t="shared" si="2"/>
        <v/>
      </c>
      <c r="F32" s="273" t="str">
        <f t="shared" si="3"/>
        <v/>
      </c>
      <c r="G32" s="275"/>
      <c r="H32" s="156"/>
      <c r="I32" s="157"/>
      <c r="J32" s="273" t="str">
        <f t="shared" si="4"/>
        <v/>
      </c>
      <c r="K32" s="273" t="str">
        <f t="shared" si="5"/>
        <v/>
      </c>
      <c r="L32" s="275"/>
      <c r="M32" s="157"/>
      <c r="N32" s="157"/>
      <c r="O32" s="273" t="str">
        <f t="shared" si="6"/>
        <v/>
      </c>
      <c r="P32" s="273" t="str">
        <f t="shared" si="7"/>
        <v/>
      </c>
      <c r="Q32" s="275"/>
      <c r="R32" s="158"/>
      <c r="S32" s="147"/>
      <c r="T32" s="46"/>
    </row>
    <row r="33" spans="2:20" s="49" customFormat="1" ht="27.75" customHeight="1">
      <c r="B33" s="56">
        <f t="shared" si="1"/>
        <v>10</v>
      </c>
      <c r="C33" s="198" t="s">
        <v>156</v>
      </c>
      <c r="D33" s="57" t="s">
        <v>117</v>
      </c>
      <c r="E33" s="273" t="str">
        <f t="shared" si="2"/>
        <v/>
      </c>
      <c r="F33" s="273" t="str">
        <f t="shared" si="3"/>
        <v/>
      </c>
      <c r="G33" s="275"/>
      <c r="H33" s="156"/>
      <c r="I33" s="148"/>
      <c r="J33" s="273" t="str">
        <f t="shared" si="4"/>
        <v/>
      </c>
      <c r="K33" s="273" t="str">
        <f t="shared" si="5"/>
        <v/>
      </c>
      <c r="L33" s="275"/>
      <c r="M33" s="148"/>
      <c r="N33" s="148"/>
      <c r="O33" s="273" t="str">
        <f t="shared" si="6"/>
        <v/>
      </c>
      <c r="P33" s="273" t="str">
        <f t="shared" si="7"/>
        <v/>
      </c>
      <c r="Q33" s="275"/>
      <c r="R33" s="149"/>
      <c r="S33" s="147"/>
      <c r="T33" s="46"/>
    </row>
    <row r="34" spans="2:20" s="49" customFormat="1" ht="28.5" customHeight="1">
      <c r="B34" s="56">
        <f t="shared" si="1"/>
        <v>11</v>
      </c>
      <c r="C34" s="198" t="s">
        <v>156</v>
      </c>
      <c r="D34" s="175" t="s">
        <v>116</v>
      </c>
      <c r="E34" s="273" t="str">
        <f t="shared" si="2"/>
        <v/>
      </c>
      <c r="F34" s="273" t="str">
        <f t="shared" si="3"/>
        <v/>
      </c>
      <c r="G34" s="275"/>
      <c r="H34" s="156"/>
      <c r="I34" s="148"/>
      <c r="J34" s="273" t="str">
        <f t="shared" si="4"/>
        <v/>
      </c>
      <c r="K34" s="273" t="str">
        <f t="shared" si="5"/>
        <v/>
      </c>
      <c r="L34" s="275"/>
      <c r="M34" s="148"/>
      <c r="N34" s="148"/>
      <c r="O34" s="273" t="str">
        <f t="shared" si="6"/>
        <v/>
      </c>
      <c r="P34" s="273" t="str">
        <f t="shared" si="7"/>
        <v/>
      </c>
      <c r="Q34" s="275"/>
      <c r="R34" s="149"/>
      <c r="S34" s="147"/>
      <c r="T34" s="46"/>
    </row>
    <row r="35" spans="2:20" s="49" customFormat="1" ht="24.75" customHeight="1">
      <c r="B35" s="56">
        <f t="shared" si="1"/>
        <v>12</v>
      </c>
      <c r="C35" s="198" t="s">
        <v>156</v>
      </c>
      <c r="D35" s="57" t="s">
        <v>27</v>
      </c>
      <c r="E35" s="273" t="str">
        <f t="shared" si="2"/>
        <v/>
      </c>
      <c r="F35" s="273" t="str">
        <f t="shared" si="3"/>
        <v/>
      </c>
      <c r="G35" s="275"/>
      <c r="H35" s="156"/>
      <c r="I35" s="148"/>
      <c r="J35" s="273" t="str">
        <f t="shared" si="4"/>
        <v/>
      </c>
      <c r="K35" s="273" t="str">
        <f t="shared" si="5"/>
        <v/>
      </c>
      <c r="L35" s="275"/>
      <c r="M35" s="148"/>
      <c r="N35" s="148"/>
      <c r="O35" s="273" t="str">
        <f t="shared" si="6"/>
        <v/>
      </c>
      <c r="P35" s="273" t="str">
        <f t="shared" si="7"/>
        <v/>
      </c>
      <c r="Q35" s="275"/>
      <c r="R35" s="149"/>
      <c r="S35" s="147"/>
      <c r="T35" s="46"/>
    </row>
    <row r="36" spans="2:20" s="49" customFormat="1" ht="20.100000000000001" customHeight="1">
      <c r="B36" s="56">
        <f t="shared" si="1"/>
        <v>13</v>
      </c>
      <c r="C36" s="198" t="s">
        <v>156</v>
      </c>
      <c r="D36" s="57" t="s">
        <v>146</v>
      </c>
      <c r="E36" s="273" t="str">
        <f t="shared" si="2"/>
        <v/>
      </c>
      <c r="F36" s="273" t="str">
        <f t="shared" si="3"/>
        <v/>
      </c>
      <c r="G36" s="275"/>
      <c r="H36" s="156"/>
      <c r="I36" s="148"/>
      <c r="J36" s="273" t="str">
        <f t="shared" si="4"/>
        <v/>
      </c>
      <c r="K36" s="273" t="str">
        <f t="shared" si="5"/>
        <v/>
      </c>
      <c r="L36" s="275"/>
      <c r="M36" s="148"/>
      <c r="N36" s="148"/>
      <c r="O36" s="273" t="str">
        <f t="shared" si="6"/>
        <v/>
      </c>
      <c r="P36" s="273" t="str">
        <f t="shared" si="7"/>
        <v/>
      </c>
      <c r="Q36" s="275"/>
      <c r="R36" s="149"/>
      <c r="S36" s="147"/>
      <c r="T36" s="46"/>
    </row>
    <row r="37" spans="2:20" s="49" customFormat="1" ht="20.100000000000001" customHeight="1">
      <c r="B37" s="56">
        <f t="shared" si="1"/>
        <v>14</v>
      </c>
      <c r="C37" s="198" t="s">
        <v>156</v>
      </c>
      <c r="D37" s="57" t="s">
        <v>30</v>
      </c>
      <c r="E37" s="273" t="str">
        <f t="shared" si="2"/>
        <v/>
      </c>
      <c r="F37" s="273" t="str">
        <f t="shared" si="3"/>
        <v/>
      </c>
      <c r="G37" s="275"/>
      <c r="H37" s="156"/>
      <c r="I37" s="148"/>
      <c r="J37" s="273" t="str">
        <f t="shared" si="4"/>
        <v/>
      </c>
      <c r="K37" s="273" t="str">
        <f t="shared" si="5"/>
        <v/>
      </c>
      <c r="L37" s="275"/>
      <c r="M37" s="148"/>
      <c r="N37" s="148"/>
      <c r="O37" s="273" t="str">
        <f t="shared" si="6"/>
        <v/>
      </c>
      <c r="P37" s="273" t="str">
        <f t="shared" si="7"/>
        <v/>
      </c>
      <c r="Q37" s="275"/>
      <c r="R37" s="149"/>
      <c r="S37" s="147"/>
      <c r="T37" s="46"/>
    </row>
    <row r="38" spans="2:20" s="49" customFormat="1" ht="24" customHeight="1">
      <c r="B38" s="56">
        <f t="shared" si="1"/>
        <v>15</v>
      </c>
      <c r="C38" s="198" t="s">
        <v>156</v>
      </c>
      <c r="D38" s="57" t="s">
        <v>28</v>
      </c>
      <c r="E38" s="273" t="str">
        <f t="shared" si="2"/>
        <v/>
      </c>
      <c r="F38" s="273" t="str">
        <f t="shared" si="3"/>
        <v/>
      </c>
      <c r="G38" s="275"/>
      <c r="H38" s="156"/>
      <c r="I38" s="148"/>
      <c r="J38" s="273" t="str">
        <f t="shared" si="4"/>
        <v/>
      </c>
      <c r="K38" s="273" t="str">
        <f t="shared" si="5"/>
        <v/>
      </c>
      <c r="L38" s="275"/>
      <c r="M38" s="148"/>
      <c r="N38" s="148"/>
      <c r="O38" s="273" t="str">
        <f t="shared" si="6"/>
        <v/>
      </c>
      <c r="P38" s="273" t="str">
        <f t="shared" si="7"/>
        <v/>
      </c>
      <c r="Q38" s="275"/>
      <c r="R38" s="149"/>
      <c r="S38" s="147"/>
      <c r="T38" s="46"/>
    </row>
    <row r="39" spans="2:20" s="49" customFormat="1" ht="30.75" customHeight="1">
      <c r="B39" s="56">
        <f t="shared" si="1"/>
        <v>16</v>
      </c>
      <c r="C39" s="198" t="s">
        <v>156</v>
      </c>
      <c r="D39" s="57" t="s">
        <v>29</v>
      </c>
      <c r="E39" s="273" t="str">
        <f t="shared" si="2"/>
        <v/>
      </c>
      <c r="F39" s="273" t="str">
        <f t="shared" si="3"/>
        <v/>
      </c>
      <c r="G39" s="275"/>
      <c r="H39" s="156"/>
      <c r="I39" s="148"/>
      <c r="J39" s="273" t="str">
        <f t="shared" si="4"/>
        <v/>
      </c>
      <c r="K39" s="273" t="str">
        <f t="shared" si="5"/>
        <v/>
      </c>
      <c r="L39" s="275"/>
      <c r="M39" s="148"/>
      <c r="N39" s="148"/>
      <c r="O39" s="273" t="str">
        <f t="shared" si="6"/>
        <v/>
      </c>
      <c r="P39" s="273" t="str">
        <f t="shared" si="7"/>
        <v/>
      </c>
      <c r="Q39" s="275"/>
      <c r="R39" s="149"/>
      <c r="S39" s="147"/>
      <c r="T39" s="46"/>
    </row>
    <row r="40" spans="2:20" s="49" customFormat="1" ht="11.25">
      <c r="B40" s="56">
        <f t="shared" si="1"/>
        <v>17</v>
      </c>
      <c r="C40" s="198" t="s">
        <v>156</v>
      </c>
      <c r="D40" s="57" t="s">
        <v>147</v>
      </c>
      <c r="E40" s="273" t="str">
        <f t="shared" si="2"/>
        <v/>
      </c>
      <c r="F40" s="273" t="str">
        <f t="shared" si="3"/>
        <v/>
      </c>
      <c r="G40" s="275"/>
      <c r="H40" s="156"/>
      <c r="I40" s="148"/>
      <c r="J40" s="273" t="str">
        <f t="shared" si="4"/>
        <v/>
      </c>
      <c r="K40" s="273" t="str">
        <f t="shared" si="5"/>
        <v/>
      </c>
      <c r="L40" s="275"/>
      <c r="M40" s="148"/>
      <c r="N40" s="148"/>
      <c r="O40" s="273" t="str">
        <f t="shared" si="6"/>
        <v/>
      </c>
      <c r="P40" s="273" t="str">
        <f t="shared" si="7"/>
        <v/>
      </c>
      <c r="Q40" s="275"/>
      <c r="R40" s="149"/>
      <c r="S40" s="147"/>
      <c r="T40" s="46"/>
    </row>
    <row r="41" spans="2:20" s="49" customFormat="1" ht="26.25" customHeight="1">
      <c r="B41" s="56">
        <f t="shared" si="1"/>
        <v>18</v>
      </c>
      <c r="C41" s="198" t="s">
        <v>156</v>
      </c>
      <c r="D41" s="57" t="s">
        <v>100</v>
      </c>
      <c r="E41" s="273" t="str">
        <f t="shared" si="2"/>
        <v/>
      </c>
      <c r="F41" s="273" t="str">
        <f t="shared" si="3"/>
        <v/>
      </c>
      <c r="G41" s="275"/>
      <c r="H41" s="156"/>
      <c r="I41" s="148"/>
      <c r="J41" s="273" t="str">
        <f t="shared" si="4"/>
        <v/>
      </c>
      <c r="K41" s="273" t="str">
        <f t="shared" si="5"/>
        <v/>
      </c>
      <c r="L41" s="275"/>
      <c r="M41" s="148"/>
      <c r="N41" s="148"/>
      <c r="O41" s="273" t="str">
        <f t="shared" si="6"/>
        <v/>
      </c>
      <c r="P41" s="273" t="str">
        <f t="shared" si="7"/>
        <v/>
      </c>
      <c r="Q41" s="275"/>
      <c r="R41" s="149"/>
      <c r="S41" s="147"/>
      <c r="T41" s="46"/>
    </row>
    <row r="42" spans="2:20" s="49" customFormat="1" ht="24" customHeight="1">
      <c r="B42" s="56">
        <f t="shared" si="1"/>
        <v>19</v>
      </c>
      <c r="C42" s="198" t="s">
        <v>156</v>
      </c>
      <c r="D42" s="57" t="s">
        <v>134</v>
      </c>
      <c r="E42" s="273" t="str">
        <f t="shared" si="2"/>
        <v/>
      </c>
      <c r="F42" s="273" t="str">
        <f t="shared" si="3"/>
        <v/>
      </c>
      <c r="G42" s="275"/>
      <c r="H42" s="156"/>
      <c r="I42" s="148"/>
      <c r="J42" s="273" t="str">
        <f t="shared" si="4"/>
        <v/>
      </c>
      <c r="K42" s="273" t="str">
        <f t="shared" si="5"/>
        <v/>
      </c>
      <c r="L42" s="275"/>
      <c r="M42" s="148"/>
      <c r="N42" s="148"/>
      <c r="O42" s="273" t="str">
        <f t="shared" si="6"/>
        <v/>
      </c>
      <c r="P42" s="273" t="str">
        <f t="shared" si="7"/>
        <v/>
      </c>
      <c r="Q42" s="275"/>
      <c r="R42" s="149"/>
      <c r="S42" s="147"/>
      <c r="T42" s="46"/>
    </row>
    <row r="43" spans="2:20" s="49" customFormat="1" ht="28.5" customHeight="1">
      <c r="B43" s="56">
        <f t="shared" si="1"/>
        <v>20</v>
      </c>
      <c r="C43" s="198" t="s">
        <v>156</v>
      </c>
      <c r="D43" s="57" t="s">
        <v>3</v>
      </c>
      <c r="E43" s="273" t="str">
        <f t="shared" si="2"/>
        <v/>
      </c>
      <c r="F43" s="273" t="str">
        <f t="shared" si="3"/>
        <v/>
      </c>
      <c r="G43" s="275"/>
      <c r="H43" s="156"/>
      <c r="I43" s="148"/>
      <c r="J43" s="273" t="str">
        <f t="shared" si="4"/>
        <v/>
      </c>
      <c r="K43" s="273" t="str">
        <f t="shared" si="5"/>
        <v/>
      </c>
      <c r="L43" s="275"/>
      <c r="M43" s="148"/>
      <c r="N43" s="148"/>
      <c r="O43" s="273" t="str">
        <f t="shared" si="6"/>
        <v/>
      </c>
      <c r="P43" s="273" t="str">
        <f t="shared" si="7"/>
        <v/>
      </c>
      <c r="Q43" s="275"/>
      <c r="R43" s="149"/>
      <c r="S43" s="147"/>
      <c r="T43" s="46"/>
    </row>
    <row r="44" spans="2:20" s="49" customFormat="1" ht="23.25" thickBot="1">
      <c r="B44" s="56">
        <f t="shared" si="1"/>
        <v>21</v>
      </c>
      <c r="C44" s="198" t="s">
        <v>156</v>
      </c>
      <c r="D44" s="67" t="s">
        <v>187</v>
      </c>
      <c r="E44" s="273" t="str">
        <f t="shared" si="2"/>
        <v/>
      </c>
      <c r="F44" s="273" t="str">
        <f t="shared" si="3"/>
        <v/>
      </c>
      <c r="G44" s="279"/>
      <c r="H44" s="204"/>
      <c r="I44" s="151"/>
      <c r="J44" s="273" t="str">
        <f t="shared" si="4"/>
        <v/>
      </c>
      <c r="K44" s="273" t="str">
        <f t="shared" si="5"/>
        <v/>
      </c>
      <c r="L44" s="279"/>
      <c r="M44" s="151"/>
      <c r="N44" s="151"/>
      <c r="O44" s="273" t="str">
        <f t="shared" si="6"/>
        <v/>
      </c>
      <c r="P44" s="273" t="str">
        <f t="shared" si="7"/>
        <v/>
      </c>
      <c r="Q44" s="279"/>
      <c r="R44" s="152"/>
      <c r="S44" s="150"/>
      <c r="T44" s="46"/>
    </row>
    <row r="45" spans="2:20" s="49" customFormat="1" ht="54" customHeight="1" thickBot="1">
      <c r="B45" s="64"/>
      <c r="C45" s="484" t="s">
        <v>182</v>
      </c>
      <c r="D45" s="484"/>
      <c r="E45" s="484"/>
      <c r="F45" s="484"/>
      <c r="G45" s="484"/>
      <c r="H45" s="484"/>
      <c r="I45" s="484"/>
      <c r="J45" s="71"/>
      <c r="K45" s="71"/>
      <c r="L45" s="71"/>
      <c r="M45" s="205"/>
      <c r="N45" s="71"/>
      <c r="O45" s="281"/>
      <c r="P45" s="281"/>
      <c r="Q45" s="281"/>
      <c r="R45" s="71"/>
      <c r="S45" s="72"/>
      <c r="T45" s="45"/>
    </row>
    <row r="46" spans="2:20" s="49" customFormat="1" ht="22.5">
      <c r="B46" s="55">
        <v>1</v>
      </c>
      <c r="C46" s="198" t="s">
        <v>157</v>
      </c>
      <c r="D46" s="62" t="s">
        <v>88</v>
      </c>
      <c r="E46" s="273" t="str">
        <f>IF(((C46="Auditoría de Gestión de la Configuración")*AND(G46="No")),"No","")</f>
        <v>No</v>
      </c>
      <c r="F46" s="273" t="str">
        <f>IF(((C46="Auditoría de Gestión de la Configuración")*AND(G46="Si")),"Si","")</f>
        <v/>
      </c>
      <c r="G46" s="280" t="s">
        <v>153</v>
      </c>
      <c r="H46" s="68"/>
      <c r="I46" s="70"/>
      <c r="J46" s="273" t="str">
        <f>IF(((C46="Auditoría de Gestión de la Configuración")*AND(L46="No")),"No","")</f>
        <v>No</v>
      </c>
      <c r="K46" s="273" t="str">
        <f>IF(((C46="Auditoría de Gestión de la Configuración")*AND(L46="Si")),"Si","")</f>
        <v/>
      </c>
      <c r="L46" s="280" t="s">
        <v>153</v>
      </c>
      <c r="M46" s="157"/>
      <c r="N46" s="70"/>
      <c r="O46" s="273" t="str">
        <f>IF(((C46="Auditoría de Gestión de la Configuración")*AND(Q46="No")),"No","")</f>
        <v/>
      </c>
      <c r="P46" s="273" t="str">
        <f>IF(((C46="Auditoría de Gestión de la Configuración")*AND(Q46="Si")),"Si","")</f>
        <v>Si</v>
      </c>
      <c r="Q46" s="280" t="s">
        <v>152</v>
      </c>
      <c r="R46" s="69"/>
      <c r="S46" s="69"/>
      <c r="T46" s="45"/>
    </row>
    <row r="47" spans="2:20" s="49" customFormat="1" ht="22.5">
      <c r="B47" s="56">
        <v>2</v>
      </c>
      <c r="C47" s="198" t="s">
        <v>157</v>
      </c>
      <c r="D47" s="50" t="s">
        <v>93</v>
      </c>
      <c r="E47" s="273" t="str">
        <f>IF(((C47="Auditoría de Gestión de la Configuración")*AND(G47="No")),"No","")</f>
        <v/>
      </c>
      <c r="F47" s="273" t="str">
        <f>IF(((C47="Auditoría de Gestión de la Configuración")*AND(G47="Si")),"Si","")</f>
        <v>Si</v>
      </c>
      <c r="G47" s="280" t="s">
        <v>152</v>
      </c>
      <c r="H47" s="54"/>
      <c r="I47" s="59"/>
      <c r="J47" s="273" t="str">
        <f>IF(((C47="Auditoría de Gestión de la Configuración")*AND(L47="No")),"No","")</f>
        <v/>
      </c>
      <c r="K47" s="273" t="str">
        <f>IF(((C47="Auditoría de Gestión de la Configuración")*AND(L47="Si")),"Si","")</f>
        <v/>
      </c>
      <c r="L47" s="280"/>
      <c r="M47" s="148"/>
      <c r="N47" s="59"/>
      <c r="O47" s="273" t="str">
        <f>IF(((C47="Auditoría de Gestión de la Configuración")*AND(Q47="No")),"No","")</f>
        <v/>
      </c>
      <c r="P47" s="273" t="str">
        <f>IF(((C47="Auditoría de Gestión de la Configuración")*AND(Q47="Si")),"Si","")</f>
        <v>Si</v>
      </c>
      <c r="Q47" s="280" t="s">
        <v>152</v>
      </c>
      <c r="R47" s="58"/>
      <c r="S47" s="58"/>
      <c r="T47" s="45"/>
    </row>
    <row r="48" spans="2:20" s="49" customFormat="1" ht="29.25" customHeight="1">
      <c r="B48" s="51">
        <v>3</v>
      </c>
      <c r="C48" s="198" t="s">
        <v>156</v>
      </c>
      <c r="D48" s="57" t="s">
        <v>119</v>
      </c>
      <c r="E48" s="273" t="str">
        <f>IF(((C48="Auditoría de Calidad")*AND(G48="No")),"No","")</f>
        <v/>
      </c>
      <c r="F48" s="273" t="str">
        <f>IF(((C48="Auditoría de Calidad")*AND(G48="Si")),"Si","")</f>
        <v/>
      </c>
      <c r="G48" s="280"/>
      <c r="H48" s="160"/>
      <c r="I48" s="162"/>
      <c r="J48" s="273" t="str">
        <f>IF(((C48="Auditoría de Calidad")*AND(L48="No")),"No","")</f>
        <v/>
      </c>
      <c r="K48" s="273" t="str">
        <f>IF(((C48="Auditoría de Calidad")*AND(L48="Si")),"Si","")</f>
        <v/>
      </c>
      <c r="L48" s="280"/>
      <c r="M48" s="161"/>
      <c r="N48" s="161"/>
      <c r="O48" s="273" t="str">
        <f>IF(((C48="Auditoría de Calidad")*AND(Q48="No")),"No","")</f>
        <v/>
      </c>
      <c r="P48" s="273" t="str">
        <f>IF(((C48="Auditoría de Calidad")*AND(Q48="Si")),"Si","")</f>
        <v/>
      </c>
      <c r="Q48" s="280"/>
      <c r="R48" s="163"/>
      <c r="S48" s="159"/>
      <c r="T48" s="45"/>
    </row>
    <row r="49" spans="2:20" s="49" customFormat="1" ht="27" customHeight="1">
      <c r="B49" s="51">
        <v>4</v>
      </c>
      <c r="C49" s="198" t="s">
        <v>156</v>
      </c>
      <c r="D49" s="57" t="s">
        <v>34</v>
      </c>
      <c r="E49" s="273" t="str">
        <f t="shared" ref="E49:E61" si="8">IF(((C49="Auditoría de Calidad")*AND(G49="No")),"No","")</f>
        <v/>
      </c>
      <c r="F49" s="273" t="str">
        <f t="shared" ref="F49:F61" si="9">IF(((C49="Auditoría de Calidad")*AND(G49="Si")),"Si","")</f>
        <v/>
      </c>
      <c r="G49" s="280"/>
      <c r="H49" s="160"/>
      <c r="I49" s="162"/>
      <c r="J49" s="273" t="str">
        <f t="shared" ref="J49:J61" si="10">IF(((C49="Auditoría de Calidad")*AND(L49="No")),"No","")</f>
        <v/>
      </c>
      <c r="K49" s="273" t="str">
        <f t="shared" ref="K49:K61" si="11">IF(((C49="Auditoría de Calidad")*AND(L49="Si")),"Si","")</f>
        <v/>
      </c>
      <c r="L49" s="280"/>
      <c r="M49" s="161"/>
      <c r="N49" s="161"/>
      <c r="O49" s="273" t="str">
        <f t="shared" ref="O49:O61" si="12">IF(((C49="Auditoría de Calidad")*AND(Q49="No")),"No","")</f>
        <v/>
      </c>
      <c r="P49" s="273" t="str">
        <f t="shared" ref="P49:P61" si="13">IF(((C49="Auditoría de Calidad")*AND(Q49="Si")),"Si","")</f>
        <v/>
      </c>
      <c r="Q49" s="280"/>
      <c r="R49" s="163"/>
      <c r="S49" s="159"/>
      <c r="T49" s="45"/>
    </row>
    <row r="50" spans="2:20" s="49" customFormat="1" ht="30.75" customHeight="1">
      <c r="B50" s="51">
        <v>5</v>
      </c>
      <c r="C50" s="198" t="s">
        <v>156</v>
      </c>
      <c r="D50" s="57" t="s">
        <v>39</v>
      </c>
      <c r="E50" s="273" t="str">
        <f t="shared" si="8"/>
        <v/>
      </c>
      <c r="F50" s="273" t="str">
        <f t="shared" si="9"/>
        <v/>
      </c>
      <c r="G50" s="280"/>
      <c r="H50" s="160"/>
      <c r="I50" s="162"/>
      <c r="J50" s="273" t="str">
        <f t="shared" si="10"/>
        <v/>
      </c>
      <c r="K50" s="273" t="str">
        <f t="shared" si="11"/>
        <v/>
      </c>
      <c r="L50" s="280"/>
      <c r="M50" s="161"/>
      <c r="N50" s="161"/>
      <c r="O50" s="273" t="str">
        <f t="shared" si="12"/>
        <v/>
      </c>
      <c r="P50" s="273" t="str">
        <f t="shared" si="13"/>
        <v/>
      </c>
      <c r="Q50" s="280"/>
      <c r="R50" s="163"/>
      <c r="S50" s="159"/>
      <c r="T50" s="45"/>
    </row>
    <row r="51" spans="2:20" s="49" customFormat="1" ht="30.75" customHeight="1">
      <c r="B51" s="51">
        <v>6</v>
      </c>
      <c r="C51" s="198" t="s">
        <v>156</v>
      </c>
      <c r="D51" s="57" t="s">
        <v>17</v>
      </c>
      <c r="E51" s="273" t="str">
        <f t="shared" si="8"/>
        <v/>
      </c>
      <c r="F51" s="273" t="str">
        <f t="shared" si="9"/>
        <v/>
      </c>
      <c r="G51" s="280"/>
      <c r="H51" s="160"/>
      <c r="I51" s="162"/>
      <c r="J51" s="273" t="str">
        <f t="shared" si="10"/>
        <v/>
      </c>
      <c r="K51" s="273" t="str">
        <f t="shared" si="11"/>
        <v/>
      </c>
      <c r="L51" s="280"/>
      <c r="M51" s="161"/>
      <c r="N51" s="161"/>
      <c r="O51" s="273" t="str">
        <f t="shared" si="12"/>
        <v/>
      </c>
      <c r="P51" s="273" t="str">
        <f t="shared" si="13"/>
        <v/>
      </c>
      <c r="Q51" s="280"/>
      <c r="R51" s="163"/>
      <c r="S51" s="159"/>
      <c r="T51" s="45"/>
    </row>
    <row r="52" spans="2:20" s="49" customFormat="1" ht="30" customHeight="1">
      <c r="B52" s="51">
        <v>7</v>
      </c>
      <c r="C52" s="198" t="s">
        <v>156</v>
      </c>
      <c r="D52" s="57" t="s">
        <v>18</v>
      </c>
      <c r="E52" s="273" t="str">
        <f t="shared" si="8"/>
        <v/>
      </c>
      <c r="F52" s="273" t="str">
        <f t="shared" si="9"/>
        <v/>
      </c>
      <c r="G52" s="280"/>
      <c r="H52" s="160"/>
      <c r="I52" s="162"/>
      <c r="J52" s="273" t="str">
        <f t="shared" si="10"/>
        <v/>
      </c>
      <c r="K52" s="273" t="str">
        <f t="shared" si="11"/>
        <v/>
      </c>
      <c r="L52" s="280"/>
      <c r="M52" s="161"/>
      <c r="N52" s="161"/>
      <c r="O52" s="273" t="str">
        <f t="shared" si="12"/>
        <v/>
      </c>
      <c r="P52" s="273" t="str">
        <f t="shared" si="13"/>
        <v/>
      </c>
      <c r="Q52" s="280"/>
      <c r="R52" s="163"/>
      <c r="S52" s="159"/>
      <c r="T52" s="45"/>
    </row>
    <row r="53" spans="2:20" s="49" customFormat="1" ht="34.5" customHeight="1">
      <c r="B53" s="51">
        <v>8</v>
      </c>
      <c r="C53" s="198" t="s">
        <v>156</v>
      </c>
      <c r="D53" s="57" t="s">
        <v>19</v>
      </c>
      <c r="E53" s="273" t="str">
        <f t="shared" si="8"/>
        <v/>
      </c>
      <c r="F53" s="273" t="str">
        <f t="shared" si="9"/>
        <v/>
      </c>
      <c r="G53" s="280"/>
      <c r="H53" s="160"/>
      <c r="I53" s="162"/>
      <c r="J53" s="273" t="str">
        <f t="shared" si="10"/>
        <v/>
      </c>
      <c r="K53" s="273" t="str">
        <f t="shared" si="11"/>
        <v/>
      </c>
      <c r="L53" s="280"/>
      <c r="M53" s="161"/>
      <c r="N53" s="161"/>
      <c r="O53" s="273" t="str">
        <f t="shared" si="12"/>
        <v/>
      </c>
      <c r="P53" s="273" t="str">
        <f t="shared" si="13"/>
        <v/>
      </c>
      <c r="Q53" s="280"/>
      <c r="R53" s="163"/>
      <c r="S53" s="159"/>
      <c r="T53" s="45"/>
    </row>
    <row r="54" spans="2:20" s="49" customFormat="1" ht="39.75" customHeight="1">
      <c r="B54" s="51">
        <v>9</v>
      </c>
      <c r="C54" s="198" t="s">
        <v>156</v>
      </c>
      <c r="D54" s="57" t="s">
        <v>36</v>
      </c>
      <c r="E54" s="273" t="str">
        <f t="shared" si="8"/>
        <v/>
      </c>
      <c r="F54" s="273" t="str">
        <f t="shared" si="9"/>
        <v/>
      </c>
      <c r="G54" s="280"/>
      <c r="H54" s="160"/>
      <c r="I54" s="162"/>
      <c r="J54" s="273" t="str">
        <f t="shared" si="10"/>
        <v/>
      </c>
      <c r="K54" s="273" t="str">
        <f t="shared" si="11"/>
        <v/>
      </c>
      <c r="L54" s="280"/>
      <c r="M54" s="161"/>
      <c r="N54" s="161"/>
      <c r="O54" s="273" t="str">
        <f t="shared" si="12"/>
        <v/>
      </c>
      <c r="P54" s="273" t="str">
        <f t="shared" si="13"/>
        <v/>
      </c>
      <c r="Q54" s="280"/>
      <c r="R54" s="163"/>
      <c r="S54" s="159"/>
      <c r="T54" s="45"/>
    </row>
    <row r="55" spans="2:20" s="49" customFormat="1" ht="36" customHeight="1">
      <c r="B55" s="51">
        <v>10</v>
      </c>
      <c r="C55" s="198" t="s">
        <v>156</v>
      </c>
      <c r="D55" s="175" t="s">
        <v>37</v>
      </c>
      <c r="E55" s="273" t="str">
        <f t="shared" si="8"/>
        <v/>
      </c>
      <c r="F55" s="273" t="str">
        <f t="shared" si="9"/>
        <v/>
      </c>
      <c r="G55" s="280"/>
      <c r="H55" s="160"/>
      <c r="I55" s="162"/>
      <c r="J55" s="273" t="str">
        <f t="shared" si="10"/>
        <v/>
      </c>
      <c r="K55" s="273" t="str">
        <f t="shared" si="11"/>
        <v/>
      </c>
      <c r="L55" s="280"/>
      <c r="M55" s="161"/>
      <c r="N55" s="161"/>
      <c r="O55" s="273" t="str">
        <f t="shared" si="12"/>
        <v/>
      </c>
      <c r="P55" s="273" t="str">
        <f t="shared" si="13"/>
        <v/>
      </c>
      <c r="Q55" s="280"/>
      <c r="R55" s="163"/>
      <c r="S55" s="159"/>
      <c r="T55" s="45"/>
    </row>
    <row r="56" spans="2:20" s="49" customFormat="1" ht="28.5" customHeight="1">
      <c r="B56" s="51">
        <v>11</v>
      </c>
      <c r="C56" s="198" t="s">
        <v>156</v>
      </c>
      <c r="D56" s="175" t="s">
        <v>38</v>
      </c>
      <c r="E56" s="273" t="str">
        <f t="shared" si="8"/>
        <v/>
      </c>
      <c r="F56" s="273" t="str">
        <f t="shared" si="9"/>
        <v/>
      </c>
      <c r="G56" s="280"/>
      <c r="H56" s="160"/>
      <c r="I56" s="162"/>
      <c r="J56" s="273" t="str">
        <f t="shared" si="10"/>
        <v/>
      </c>
      <c r="K56" s="273" t="str">
        <f t="shared" si="11"/>
        <v/>
      </c>
      <c r="L56" s="280"/>
      <c r="M56" s="161"/>
      <c r="N56" s="161"/>
      <c r="O56" s="273" t="str">
        <f t="shared" si="12"/>
        <v/>
      </c>
      <c r="P56" s="273" t="str">
        <f t="shared" si="13"/>
        <v/>
      </c>
      <c r="Q56" s="280"/>
      <c r="R56" s="163"/>
      <c r="S56" s="159"/>
      <c r="T56" s="45"/>
    </row>
    <row r="57" spans="2:20" s="49" customFormat="1" ht="27.75" customHeight="1">
      <c r="B57" s="51">
        <v>12</v>
      </c>
      <c r="C57" s="198" t="s">
        <v>156</v>
      </c>
      <c r="D57" s="175" t="s">
        <v>35</v>
      </c>
      <c r="E57" s="273" t="str">
        <f t="shared" si="8"/>
        <v/>
      </c>
      <c r="F57" s="273" t="str">
        <f t="shared" si="9"/>
        <v/>
      </c>
      <c r="G57" s="280"/>
      <c r="H57" s="160"/>
      <c r="I57" s="162"/>
      <c r="J57" s="273" t="str">
        <f t="shared" si="10"/>
        <v/>
      </c>
      <c r="K57" s="273" t="str">
        <f t="shared" si="11"/>
        <v/>
      </c>
      <c r="L57" s="280"/>
      <c r="M57" s="161"/>
      <c r="N57" s="161"/>
      <c r="O57" s="273" t="str">
        <f t="shared" si="12"/>
        <v/>
      </c>
      <c r="P57" s="273" t="str">
        <f t="shared" si="13"/>
        <v/>
      </c>
      <c r="Q57" s="280"/>
      <c r="R57" s="163"/>
      <c r="S57" s="159"/>
      <c r="T57" s="45"/>
    </row>
    <row r="58" spans="2:20" s="49" customFormat="1" ht="36.75" customHeight="1">
      <c r="B58" s="51">
        <v>13</v>
      </c>
      <c r="C58" s="198" t="s">
        <v>156</v>
      </c>
      <c r="D58" s="57" t="s">
        <v>33</v>
      </c>
      <c r="E58" s="273" t="str">
        <f t="shared" si="8"/>
        <v/>
      </c>
      <c r="F58" s="273" t="str">
        <f t="shared" si="9"/>
        <v/>
      </c>
      <c r="G58" s="280"/>
      <c r="H58" s="160"/>
      <c r="I58" s="162"/>
      <c r="J58" s="273" t="str">
        <f t="shared" si="10"/>
        <v/>
      </c>
      <c r="K58" s="273" t="str">
        <f t="shared" si="11"/>
        <v/>
      </c>
      <c r="L58" s="280"/>
      <c r="M58" s="161"/>
      <c r="N58" s="161"/>
      <c r="O58" s="273" t="str">
        <f t="shared" si="12"/>
        <v/>
      </c>
      <c r="P58" s="273" t="str">
        <f t="shared" si="13"/>
        <v/>
      </c>
      <c r="Q58" s="280"/>
      <c r="R58" s="163"/>
      <c r="S58" s="159"/>
      <c r="T58" s="45"/>
    </row>
    <row r="59" spans="2:20" s="49" customFormat="1" ht="36" customHeight="1">
      <c r="B59" s="51">
        <v>14</v>
      </c>
      <c r="C59" s="198" t="s">
        <v>156</v>
      </c>
      <c r="D59" s="57" t="s">
        <v>40</v>
      </c>
      <c r="E59" s="273" t="str">
        <f t="shared" si="8"/>
        <v/>
      </c>
      <c r="F59" s="273" t="str">
        <f t="shared" si="9"/>
        <v/>
      </c>
      <c r="G59" s="280"/>
      <c r="H59" s="160"/>
      <c r="I59" s="162"/>
      <c r="J59" s="273" t="str">
        <f t="shared" si="10"/>
        <v/>
      </c>
      <c r="K59" s="273" t="str">
        <f t="shared" si="11"/>
        <v/>
      </c>
      <c r="L59" s="280"/>
      <c r="M59" s="161"/>
      <c r="N59" s="161"/>
      <c r="O59" s="273" t="str">
        <f t="shared" si="12"/>
        <v/>
      </c>
      <c r="P59" s="273" t="str">
        <f t="shared" si="13"/>
        <v/>
      </c>
      <c r="Q59" s="280"/>
      <c r="R59" s="163"/>
      <c r="S59" s="159"/>
      <c r="T59" s="45"/>
    </row>
    <row r="60" spans="2:20" s="49" customFormat="1" ht="36" customHeight="1">
      <c r="B60" s="51">
        <v>15</v>
      </c>
      <c r="C60" s="198" t="s">
        <v>156</v>
      </c>
      <c r="D60" s="57" t="s">
        <v>41</v>
      </c>
      <c r="E60" s="273" t="str">
        <f t="shared" si="8"/>
        <v/>
      </c>
      <c r="F60" s="273" t="str">
        <f t="shared" si="9"/>
        <v/>
      </c>
      <c r="G60" s="280"/>
      <c r="H60" s="160"/>
      <c r="I60" s="162"/>
      <c r="J60" s="273" t="str">
        <f t="shared" si="10"/>
        <v/>
      </c>
      <c r="K60" s="273" t="str">
        <f t="shared" si="11"/>
        <v/>
      </c>
      <c r="L60" s="280"/>
      <c r="M60" s="161"/>
      <c r="N60" s="161"/>
      <c r="O60" s="273" t="str">
        <f t="shared" si="12"/>
        <v/>
      </c>
      <c r="P60" s="273" t="str">
        <f t="shared" si="13"/>
        <v/>
      </c>
      <c r="Q60" s="280"/>
      <c r="R60" s="163"/>
      <c r="S60" s="159"/>
      <c r="T60" s="45"/>
    </row>
    <row r="61" spans="2:20" s="49" customFormat="1" ht="50.25" customHeight="1">
      <c r="B61" s="51">
        <v>16</v>
      </c>
      <c r="C61" s="198" t="s">
        <v>156</v>
      </c>
      <c r="D61" s="57" t="s">
        <v>32</v>
      </c>
      <c r="E61" s="273" t="str">
        <f t="shared" si="8"/>
        <v/>
      </c>
      <c r="F61" s="273" t="str">
        <f t="shared" si="9"/>
        <v/>
      </c>
      <c r="G61" s="280"/>
      <c r="H61" s="160"/>
      <c r="I61" s="162"/>
      <c r="J61" s="273" t="str">
        <f t="shared" si="10"/>
        <v/>
      </c>
      <c r="K61" s="273" t="str">
        <f t="shared" si="11"/>
        <v/>
      </c>
      <c r="L61" s="280"/>
      <c r="M61" s="161"/>
      <c r="N61" s="161"/>
      <c r="O61" s="273" t="str">
        <f t="shared" si="12"/>
        <v/>
      </c>
      <c r="P61" s="273" t="str">
        <f t="shared" si="13"/>
        <v/>
      </c>
      <c r="Q61" s="280"/>
      <c r="R61" s="163"/>
      <c r="S61" s="159"/>
      <c r="T61" s="45"/>
    </row>
    <row r="62" spans="2:20" ht="20.100000000000001" customHeight="1"/>
    <row r="63" spans="2:20" ht="20.100000000000001" customHeight="1"/>
    <row r="64" spans="2:20" ht="20.100000000000001" customHeight="1"/>
    <row r="65" ht="20.100000000000001" customHeight="1"/>
    <row r="66" ht="20.100000000000001" customHeight="1"/>
  </sheetData>
  <mergeCells count="25">
    <mergeCell ref="B12:B13"/>
    <mergeCell ref="C10:F10"/>
    <mergeCell ref="C11:F11"/>
    <mergeCell ref="G11:H11"/>
    <mergeCell ref="E12:E13"/>
    <mergeCell ref="F12:F13"/>
    <mergeCell ref="G12:G13"/>
    <mergeCell ref="H12:H13"/>
    <mergeCell ref="C12:C13"/>
    <mergeCell ref="D12:D13"/>
    <mergeCell ref="N4:Q4"/>
    <mergeCell ref="N12:N13"/>
    <mergeCell ref="N6:Q6"/>
    <mergeCell ref="N8:Q8"/>
    <mergeCell ref="Q11:S11"/>
    <mergeCell ref="Q12:Q13"/>
    <mergeCell ref="C45:I45"/>
    <mergeCell ref="R12:R13"/>
    <mergeCell ref="S12:S13"/>
    <mergeCell ref="L11:M11"/>
    <mergeCell ref="C23:I23"/>
    <mergeCell ref="C15:I15"/>
    <mergeCell ref="L12:L13"/>
    <mergeCell ref="M12:M13"/>
    <mergeCell ref="I12:I13"/>
  </mergeCells>
  <phoneticPr fontId="4" type="noConversion"/>
  <conditionalFormatting sqref="Q10 L10 G10">
    <cfRule type="cellIs" dxfId="20" priority="1" stopIfTrue="1" operator="between">
      <formula>1</formula>
      <formula>0.99</formula>
    </cfRule>
    <cfRule type="cellIs" dxfId="19" priority="2" stopIfTrue="1" operator="between">
      <formula>0.98</formula>
      <formula>0.9</formula>
    </cfRule>
    <cfRule type="cellIs" dxfId="18" priority="3" stopIfTrue="1" operator="between">
      <formula>0.89</formula>
      <formula>0</formula>
    </cfRule>
  </conditionalFormatting>
  <dataValidations count="3">
    <dataValidation type="list" allowBlank="1" showInputMessage="1" showErrorMessage="1" sqref="S26:S44 S48:S61 Q46:Q61 G46:G61 L46:L61 S17:S22 Q16:Q22 G16:G22 L16:L22 L24:L44 G24:G44 Q24:Q44">
      <formula1>"Si,No,No Aplica"</formula1>
    </dataValidation>
    <dataValidation type="list" allowBlank="1" showInputMessage="1" showErrorMessage="1" sqref="C24:C44 C16:C22 C46:C61">
      <formula1>Tipos</formula1>
    </dataValidation>
    <dataValidation type="list" allowBlank="1" showInputMessage="1" showErrorMessage="1" sqref="D7">
      <formula1>TipoProy</formula1>
    </dataValidation>
  </dataValidations>
  <pageMargins left="0.75" right="0.75" top="1" bottom="1" header="0.5" footer="0.5"/>
  <pageSetup scale="12" orientation="landscape" r:id="rId1"/>
  <headerFooter alignWithMargins="0">
    <oddFooter>&amp;LRevision:1.0&amp;CFecha Efectiva:16/06/2008&amp;R&amp;P&amp;N</oddFooter>
  </headerFooter>
  <ignoredErrors>
    <ignoredError sqref="B17:B22 B25" unlocked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outlinePr summaryBelow="0" summaryRight="0"/>
  </sheetPr>
  <dimension ref="B2:AX85"/>
  <sheetViews>
    <sheetView showGridLines="0" zoomScale="85" workbookViewId="0">
      <pane ySplit="13" topLeftCell="A14" activePane="bottomLeft" state="frozen"/>
      <selection pane="bottomLeft" activeCell="R20" sqref="R20"/>
    </sheetView>
  </sheetViews>
  <sheetFormatPr baseColWidth="10" defaultRowHeight="12.75"/>
  <cols>
    <col min="1" max="1" width="2.7109375" style="6" customWidth="1"/>
    <col min="2" max="2" width="8.42578125" style="5" customWidth="1"/>
    <col min="3" max="3" width="12.42578125" style="5" customWidth="1"/>
    <col min="4" max="4" width="45.5703125" style="5" customWidth="1"/>
    <col min="5" max="5" width="7.5703125" style="5" hidden="1" customWidth="1"/>
    <col min="6" max="6" width="8.140625" style="5" hidden="1" customWidth="1"/>
    <col min="7" max="7" width="9.5703125" style="6" customWidth="1"/>
    <col min="8" max="8" width="15.5703125" style="6" customWidth="1"/>
    <col min="9" max="9" width="19.28515625" style="6" customWidth="1"/>
    <col min="10" max="10" width="9.140625" style="14" hidden="1" customWidth="1"/>
    <col min="11" max="11" width="8" style="14" hidden="1" customWidth="1"/>
    <col min="12" max="12" width="9.28515625" style="6" customWidth="1"/>
    <col min="13" max="13" width="15" style="6" customWidth="1"/>
    <col min="14" max="14" width="15.7109375" style="6" customWidth="1"/>
    <col min="15" max="15" width="8" style="14" hidden="1" customWidth="1"/>
    <col min="16" max="16" width="8.140625" style="14" hidden="1" customWidth="1"/>
    <col min="17" max="17" width="9.28515625" style="6" customWidth="1"/>
    <col min="18" max="18" width="18" style="6" customWidth="1"/>
    <col min="19" max="19" width="13.5703125" style="6" customWidth="1"/>
    <col min="20" max="20" width="6.7109375" style="6" customWidth="1"/>
    <col min="21" max="21" width="7.7109375" style="6" customWidth="1"/>
    <col min="22" max="22" width="5.7109375" style="6" customWidth="1"/>
    <col min="23" max="23" width="9.5703125" style="6" customWidth="1"/>
    <col min="24" max="24" width="12.7109375" style="2" customWidth="1"/>
    <col min="25" max="32" width="11.42578125" style="7"/>
    <col min="33" max="50" width="11.42578125" style="8"/>
    <col min="51" max="16384" width="11.42578125" style="6"/>
  </cols>
  <sheetData>
    <row r="2" spans="2:20" s="42" customFormat="1" ht="15.75">
      <c r="B2" s="510" t="s">
        <v>167</v>
      </c>
      <c r="C2" s="510"/>
      <c r="D2" s="510"/>
      <c r="E2" s="510"/>
      <c r="F2" s="510"/>
      <c r="G2" s="510"/>
      <c r="H2" s="510"/>
      <c r="I2" s="510"/>
      <c r="J2" s="510"/>
      <c r="K2" s="510"/>
      <c r="L2" s="510"/>
      <c r="M2" s="510"/>
      <c r="N2" s="510"/>
      <c r="O2" s="510"/>
      <c r="P2" s="510"/>
      <c r="Q2" s="510"/>
      <c r="R2" s="510"/>
      <c r="S2" s="510"/>
      <c r="T2" s="43"/>
    </row>
    <row r="3" spans="2:20" s="44" customFormat="1">
      <c r="E3" s="267"/>
      <c r="F3" s="267"/>
      <c r="J3" s="267"/>
      <c r="K3" s="267"/>
      <c r="O3" s="267"/>
      <c r="P3" s="267"/>
      <c r="S3" s="43"/>
      <c r="T3" s="43"/>
    </row>
    <row r="4" spans="2:20" s="42" customFormat="1" ht="12.75" customHeight="1">
      <c r="B4" s="511" t="s">
        <v>239</v>
      </c>
      <c r="C4" s="512"/>
      <c r="D4" s="199" t="str">
        <f>Inicio!D4</f>
        <v>EVOLUTIVO FRONT END</v>
      </c>
      <c r="E4" s="271"/>
      <c r="F4" s="271"/>
      <c r="G4" s="194"/>
      <c r="H4" s="44"/>
      <c r="I4" s="77" t="s">
        <v>59</v>
      </c>
      <c r="J4" s="282"/>
      <c r="K4" s="282"/>
      <c r="L4" s="44"/>
      <c r="M4" s="77" t="s">
        <v>95</v>
      </c>
      <c r="N4" s="493" t="s">
        <v>62</v>
      </c>
      <c r="O4" s="493"/>
      <c r="P4" s="493"/>
      <c r="Q4" s="494"/>
      <c r="R4" s="77" t="s">
        <v>57</v>
      </c>
      <c r="S4" s="164" t="s">
        <v>58</v>
      </c>
      <c r="T4" s="43"/>
    </row>
    <row r="5" spans="2:20" s="42" customFormat="1">
      <c r="B5" s="511" t="s">
        <v>163</v>
      </c>
      <c r="C5" s="512"/>
      <c r="D5" s="199">
        <f>Inicio!D5</f>
        <v>0</v>
      </c>
      <c r="E5" s="271"/>
      <c r="F5" s="271"/>
      <c r="G5" s="194"/>
      <c r="H5" s="44"/>
      <c r="I5" s="44"/>
      <c r="J5" s="283"/>
      <c r="K5" s="283"/>
      <c r="L5" s="44"/>
      <c r="M5" s="44"/>
      <c r="N5" s="44"/>
      <c r="O5" s="267"/>
      <c r="P5" s="267"/>
      <c r="Q5" s="44"/>
      <c r="R5" s="44"/>
      <c r="S5" s="43"/>
      <c r="T5" s="43"/>
    </row>
    <row r="6" spans="2:20" s="42" customFormat="1" ht="12.75" customHeight="1">
      <c r="B6" s="511" t="s">
        <v>240</v>
      </c>
      <c r="C6" s="512"/>
      <c r="D6" s="199">
        <f>Inicio!D6</f>
        <v>0</v>
      </c>
      <c r="E6" s="271"/>
      <c r="F6" s="271"/>
      <c r="G6" s="194"/>
      <c r="H6" s="44"/>
      <c r="I6" s="77" t="s">
        <v>60</v>
      </c>
      <c r="J6" s="282"/>
      <c r="K6" s="282"/>
      <c r="L6" s="44"/>
      <c r="M6" s="77" t="s">
        <v>95</v>
      </c>
      <c r="N6" s="493" t="s">
        <v>62</v>
      </c>
      <c r="O6" s="493"/>
      <c r="P6" s="493"/>
      <c r="Q6" s="494"/>
      <c r="R6" s="77" t="s">
        <v>57</v>
      </c>
      <c r="S6" s="164" t="s">
        <v>58</v>
      </c>
      <c r="T6" s="43"/>
    </row>
    <row r="7" spans="2:20" s="42" customFormat="1">
      <c r="B7" s="511" t="s">
        <v>2</v>
      </c>
      <c r="C7" s="512"/>
      <c r="D7" s="199">
        <f>Inicio!D7</f>
        <v>0</v>
      </c>
      <c r="E7" s="271"/>
      <c r="F7" s="271"/>
      <c r="G7" s="194"/>
      <c r="H7" s="44"/>
      <c r="I7" s="44"/>
      <c r="J7" s="283"/>
      <c r="K7" s="283"/>
      <c r="L7" s="44"/>
      <c r="M7" s="44"/>
      <c r="N7" s="44"/>
      <c r="O7" s="267"/>
      <c r="P7" s="267"/>
      <c r="Q7" s="44"/>
      <c r="R7" s="44"/>
      <c r="S7" s="43"/>
      <c r="T7" s="43"/>
    </row>
    <row r="8" spans="2:20" s="42" customFormat="1">
      <c r="B8" s="511" t="s">
        <v>164</v>
      </c>
      <c r="C8" s="512"/>
      <c r="D8" s="199">
        <f>Inicio!D8</f>
        <v>0</v>
      </c>
      <c r="E8" s="271"/>
      <c r="F8" s="271"/>
      <c r="G8" s="194"/>
      <c r="H8" s="44"/>
      <c r="I8" s="77" t="s">
        <v>61</v>
      </c>
      <c r="J8" s="282"/>
      <c r="K8" s="282"/>
      <c r="L8" s="44"/>
      <c r="M8" s="77" t="s">
        <v>95</v>
      </c>
      <c r="N8" s="493" t="s">
        <v>62</v>
      </c>
      <c r="O8" s="493"/>
      <c r="P8" s="493"/>
      <c r="Q8" s="494"/>
      <c r="R8" s="77" t="s">
        <v>57</v>
      </c>
      <c r="S8" s="164" t="s">
        <v>58</v>
      </c>
      <c r="T8" s="43"/>
    </row>
    <row r="9" spans="2:20" s="42" customFormat="1">
      <c r="E9" s="49"/>
      <c r="F9" s="49"/>
      <c r="J9" s="49"/>
      <c r="K9" s="49"/>
      <c r="O9" s="49"/>
      <c r="P9" s="49"/>
      <c r="T9" s="45"/>
    </row>
    <row r="10" spans="2:20" s="42" customFormat="1" ht="11.25" customHeight="1">
      <c r="C10" s="498" t="s">
        <v>91</v>
      </c>
      <c r="D10" s="498"/>
      <c r="E10" s="268"/>
      <c r="F10" s="49"/>
      <c r="G10" s="63">
        <f>IF((COUNTIF(F14:F78,"Si")=0)*AND(COUNTIF(E14:E78,"No")=0),0,((COUNTIF(F14:F78,"Si")))/((COUNTIF(F14:F78,"Si")+COUNTIF(E14:E78,"No"))))</f>
        <v>0.75</v>
      </c>
      <c r="J10" s="49"/>
      <c r="K10" s="49"/>
      <c r="L10" s="63">
        <f>IF((COUNTIF(K14:K78,"Si")=0)*AND(COUNTIF(J14:J78,"No")=0),0,((COUNTIF(K14:K78,"Si")))/((COUNTIF(K14:K78,"Si")+COUNTIF(J14:J78,"No"))))</f>
        <v>1</v>
      </c>
      <c r="O10" s="49"/>
      <c r="P10" s="49"/>
      <c r="Q10" s="63">
        <f>IF((COUNTIF(P14:P78,"Si")=0)*AND(COUNTIF(O14:O78,"No")=0),0,((COUNTIF(P14:P78,"Si")))/((COUNTIF(P14:P78,"Si")+COUNTIF(O14:O78,"No"))))</f>
        <v>1</v>
      </c>
      <c r="R10" s="53"/>
      <c r="T10" s="45"/>
    </row>
    <row r="11" spans="2:20" s="42" customFormat="1" ht="11.25" hidden="1" customHeight="1" thickBot="1">
      <c r="C11" s="498"/>
      <c r="D11" s="498"/>
      <c r="E11" s="513"/>
      <c r="F11" s="49"/>
      <c r="G11" s="506" t="s">
        <v>96</v>
      </c>
      <c r="H11" s="507"/>
      <c r="J11" s="49"/>
      <c r="K11" s="49"/>
      <c r="L11" s="489" t="s">
        <v>97</v>
      </c>
      <c r="M11" s="507"/>
      <c r="O11" s="49"/>
      <c r="P11" s="49"/>
      <c r="Q11" s="489" t="s">
        <v>98</v>
      </c>
      <c r="R11" s="495"/>
      <c r="S11" s="490"/>
      <c r="T11" s="45"/>
    </row>
    <row r="12" spans="2:20" s="3" customFormat="1" ht="12.75" customHeight="1">
      <c r="B12" s="496" t="s">
        <v>89</v>
      </c>
      <c r="C12" s="504" t="s">
        <v>75</v>
      </c>
      <c r="D12" s="496" t="s">
        <v>90</v>
      </c>
      <c r="E12" s="272"/>
      <c r="F12" s="272"/>
      <c r="G12" s="487" t="s">
        <v>139</v>
      </c>
      <c r="H12" s="488" t="s">
        <v>138</v>
      </c>
      <c r="I12" s="488" t="s">
        <v>127</v>
      </c>
      <c r="J12" s="252"/>
      <c r="K12" s="252"/>
      <c r="L12" s="488" t="s">
        <v>140</v>
      </c>
      <c r="M12" s="488" t="s">
        <v>138</v>
      </c>
      <c r="N12" s="488" t="s">
        <v>127</v>
      </c>
      <c r="O12" s="252"/>
      <c r="P12" s="252"/>
      <c r="Q12" s="488" t="s">
        <v>141</v>
      </c>
      <c r="R12" s="486" t="s">
        <v>138</v>
      </c>
      <c r="S12" s="488" t="s">
        <v>127</v>
      </c>
      <c r="T12" s="4"/>
    </row>
    <row r="13" spans="2:20" s="3" customFormat="1" ht="20.25" customHeight="1" thickBot="1">
      <c r="B13" s="497"/>
      <c r="C13" s="505"/>
      <c r="D13" s="497"/>
      <c r="E13" s="272"/>
      <c r="F13" s="272"/>
      <c r="G13" s="488"/>
      <c r="H13" s="509"/>
      <c r="I13" s="508"/>
      <c r="J13" s="284"/>
      <c r="K13" s="284"/>
      <c r="L13" s="508"/>
      <c r="M13" s="509"/>
      <c r="N13" s="508"/>
      <c r="O13" s="284"/>
      <c r="P13" s="284"/>
      <c r="Q13" s="508"/>
      <c r="R13" s="514"/>
      <c r="S13" s="508"/>
      <c r="T13" s="4"/>
    </row>
    <row r="14" spans="2:20" s="3" customFormat="1" ht="52.5" customHeight="1" thickBot="1">
      <c r="B14" s="264"/>
      <c r="C14" s="484" t="s">
        <v>183</v>
      </c>
      <c r="D14" s="484"/>
      <c r="E14" s="484"/>
      <c r="F14" s="484"/>
      <c r="G14" s="484"/>
      <c r="H14" s="484"/>
      <c r="I14" s="484"/>
      <c r="J14" s="65"/>
      <c r="K14" s="65"/>
      <c r="L14" s="261"/>
      <c r="M14" s="261"/>
      <c r="N14" s="261"/>
      <c r="O14" s="65"/>
      <c r="P14" s="65"/>
      <c r="Q14" s="261"/>
      <c r="R14" s="262"/>
      <c r="S14" s="263"/>
      <c r="T14" s="4"/>
    </row>
    <row r="15" spans="2:20" s="3" customFormat="1" ht="33.75">
      <c r="B15" s="85">
        <v>1</v>
      </c>
      <c r="C15" s="198" t="s">
        <v>157</v>
      </c>
      <c r="D15" s="73" t="s">
        <v>88</v>
      </c>
      <c r="E15" s="273" t="str">
        <f>IF(((C15="Auditoría de Gestión de la Configuración")*AND(G15="No")),"No","")</f>
        <v/>
      </c>
      <c r="F15" s="273" t="str">
        <f>IF(((C15="Auditoría de Gestión de la Configuración")*AND(G15="Si")),"Si","")</f>
        <v>Si</v>
      </c>
      <c r="G15" s="274" t="s">
        <v>152</v>
      </c>
      <c r="H15" s="79"/>
      <c r="I15" s="79"/>
      <c r="J15" s="273" t="str">
        <f>IF(((C15="Auditoría de Gestión de la Configuración")*AND(L15="No")),"No","")</f>
        <v/>
      </c>
      <c r="K15" s="273" t="str">
        <f>IF(((C15="Auditoría de Gestión de la Configuración")*AND(L15="Si")),"Si","")</f>
        <v>Si</v>
      </c>
      <c r="L15" s="274" t="s">
        <v>152</v>
      </c>
      <c r="M15" s="165"/>
      <c r="N15" s="165"/>
      <c r="O15" s="273" t="str">
        <f>IF(((C15="Auditoría de Gestión de la Configuración")*AND(Q15="No")),"No","")</f>
        <v/>
      </c>
      <c r="P15" s="273" t="str">
        <f>IF(((C15="Auditoría de Gestión de la Configuración")*AND(Q15="Si")),"Si","")</f>
        <v>Si</v>
      </c>
      <c r="Q15" s="274" t="s">
        <v>152</v>
      </c>
      <c r="R15" s="165"/>
      <c r="S15" s="165"/>
      <c r="T15" s="4"/>
    </row>
    <row r="16" spans="2:20" s="3" customFormat="1" ht="33.75">
      <c r="B16" s="82">
        <f>B15+1</f>
        <v>2</v>
      </c>
      <c r="C16" s="198" t="s">
        <v>157</v>
      </c>
      <c r="D16" s="74" t="s">
        <v>93</v>
      </c>
      <c r="E16" s="273" t="str">
        <f>IF(((C16="Auditoría de Gestión de la Configuración")*AND(G16="No")),"No","")</f>
        <v>No</v>
      </c>
      <c r="F16" s="273" t="str">
        <f>IF(((C16="Auditoría de Gestión de la Configuración")*AND(G16="Si")),"Si","")</f>
        <v/>
      </c>
      <c r="G16" s="275" t="s">
        <v>153</v>
      </c>
      <c r="H16" s="79"/>
      <c r="I16" s="79"/>
      <c r="J16" s="273" t="str">
        <f>IF(((C16="Auditoría de Gestión de la Configuración")*AND(L16="No")),"No","")</f>
        <v/>
      </c>
      <c r="K16" s="273" t="str">
        <f>IF(((C16="Auditoría de Gestión de la Configuración")*AND(L16="Si")),"Si","")</f>
        <v>Si</v>
      </c>
      <c r="L16" s="275" t="s">
        <v>152</v>
      </c>
      <c r="M16" s="165"/>
      <c r="N16" s="165"/>
      <c r="O16" s="273" t="str">
        <f>IF(((C16="Auditoría de Gestión de la Configuración")*AND(Q16="No")),"No","")</f>
        <v/>
      </c>
      <c r="P16" s="273" t="str">
        <f>IF(((C16="Auditoría de Gestión de la Configuración")*AND(Q16="Si")),"Si","")</f>
        <v>Si</v>
      </c>
      <c r="Q16" s="275" t="s">
        <v>152</v>
      </c>
      <c r="R16" s="166"/>
      <c r="S16" s="166"/>
      <c r="T16" s="4"/>
    </row>
    <row r="17" spans="2:20" s="3" customFormat="1" ht="22.5" customHeight="1">
      <c r="B17" s="82">
        <f t="shared" ref="B17:B43" si="0">B16+1</f>
        <v>3</v>
      </c>
      <c r="C17" s="198" t="s">
        <v>156</v>
      </c>
      <c r="D17" s="81" t="s">
        <v>118</v>
      </c>
      <c r="E17" s="273" t="str">
        <f>IF(((C17="Auditoría de Calidad")*AND(G17="No")),"No","")</f>
        <v/>
      </c>
      <c r="F17" s="273" t="str">
        <f>IF(((C17="Auditoría de Calidad")*AND(G17="Si")),"Si","")</f>
        <v/>
      </c>
      <c r="G17" s="275"/>
      <c r="H17" s="78"/>
      <c r="I17" s="167"/>
      <c r="J17" s="273" t="str">
        <f>IF(((C17="Auditoría de Calidad")*AND(L17="No")),"No","")</f>
        <v/>
      </c>
      <c r="K17" s="273" t="str">
        <f>IF(((C17="Auditoría de Calidad")*AND(L17="Si")),"Si","")</f>
        <v/>
      </c>
      <c r="L17" s="275"/>
      <c r="M17" s="166"/>
      <c r="N17" s="166"/>
      <c r="O17" s="273" t="str">
        <f>IF(((C17="Auditoría de Calidad")*AND(Q17="No")),"No","")</f>
        <v/>
      </c>
      <c r="P17" s="273" t="str">
        <f>IF(((C17="Auditoría de Calidad")*AND(Q17="Si")),"Si","")</f>
        <v/>
      </c>
      <c r="Q17" s="275"/>
      <c r="R17" s="169"/>
      <c r="S17" s="168"/>
      <c r="T17" s="4"/>
    </row>
    <row r="18" spans="2:20" s="3" customFormat="1" ht="22.5">
      <c r="B18" s="82">
        <f t="shared" si="0"/>
        <v>4</v>
      </c>
      <c r="C18" s="198" t="s">
        <v>156</v>
      </c>
      <c r="D18" s="81" t="s">
        <v>119</v>
      </c>
      <c r="E18" s="273" t="str">
        <f t="shared" ref="E18:E43" si="1">IF(((C18="Auditoría de Calidad")*AND(G18="No")),"No","")</f>
        <v/>
      </c>
      <c r="F18" s="273" t="str">
        <f t="shared" ref="F18:F43" si="2">IF(((C18="Auditoría de Calidad")*AND(G18="Si")),"Si","")</f>
        <v/>
      </c>
      <c r="G18" s="275"/>
      <c r="H18" s="78"/>
      <c r="I18" s="167"/>
      <c r="J18" s="273" t="str">
        <f t="shared" ref="J18:J43" si="3">IF(((C18="Auditoría de Calidad")*AND(L18="No")),"No","")</f>
        <v/>
      </c>
      <c r="K18" s="273" t="str">
        <f t="shared" ref="K18:K43" si="4">IF(((C18="Auditoría de Calidad")*AND(L18="Si")),"Si","")</f>
        <v/>
      </c>
      <c r="L18" s="275"/>
      <c r="M18" s="166"/>
      <c r="N18" s="166"/>
      <c r="O18" s="273" t="str">
        <f t="shared" ref="O18:O43" si="5">IF(((C18="Auditoría de Calidad")*AND(Q18="No")),"No","")</f>
        <v/>
      </c>
      <c r="P18" s="273" t="str">
        <f t="shared" ref="P18:P43" si="6">IF(((C18="Auditoría de Calidad")*AND(Q18="Si")),"Si","")</f>
        <v/>
      </c>
      <c r="Q18" s="275"/>
      <c r="R18" s="169"/>
      <c r="S18" s="168"/>
      <c r="T18" s="4"/>
    </row>
    <row r="19" spans="2:20" s="3" customFormat="1" ht="22.5">
      <c r="B19" s="82">
        <f t="shared" si="0"/>
        <v>5</v>
      </c>
      <c r="C19" s="198" t="s">
        <v>156</v>
      </c>
      <c r="D19" s="81" t="s">
        <v>4</v>
      </c>
      <c r="E19" s="273" t="str">
        <f t="shared" si="1"/>
        <v/>
      </c>
      <c r="F19" s="273" t="str">
        <f t="shared" si="2"/>
        <v/>
      </c>
      <c r="G19" s="275"/>
      <c r="H19" s="78"/>
      <c r="I19" s="167"/>
      <c r="J19" s="273" t="str">
        <f t="shared" si="3"/>
        <v/>
      </c>
      <c r="K19" s="273" t="str">
        <f t="shared" si="4"/>
        <v/>
      </c>
      <c r="L19" s="275"/>
      <c r="M19" s="166"/>
      <c r="N19" s="166"/>
      <c r="O19" s="273" t="str">
        <f t="shared" si="5"/>
        <v/>
      </c>
      <c r="P19" s="273" t="str">
        <f t="shared" si="6"/>
        <v/>
      </c>
      <c r="Q19" s="275"/>
      <c r="R19" s="169"/>
      <c r="S19" s="168"/>
      <c r="T19" s="4"/>
    </row>
    <row r="20" spans="2:20" s="3" customFormat="1" ht="22.5">
      <c r="B20" s="82">
        <f t="shared" si="0"/>
        <v>6</v>
      </c>
      <c r="C20" s="198" t="s">
        <v>156</v>
      </c>
      <c r="D20" s="81" t="s">
        <v>16</v>
      </c>
      <c r="E20" s="273" t="str">
        <f t="shared" si="1"/>
        <v/>
      </c>
      <c r="F20" s="273" t="str">
        <f t="shared" si="2"/>
        <v/>
      </c>
      <c r="G20" s="275"/>
      <c r="H20" s="78"/>
      <c r="I20" s="167"/>
      <c r="J20" s="273" t="str">
        <f t="shared" si="3"/>
        <v/>
      </c>
      <c r="K20" s="273" t="str">
        <f t="shared" si="4"/>
        <v/>
      </c>
      <c r="L20" s="275"/>
      <c r="M20" s="166"/>
      <c r="N20" s="166"/>
      <c r="O20" s="273" t="str">
        <f t="shared" si="5"/>
        <v/>
      </c>
      <c r="P20" s="273" t="str">
        <f t="shared" si="6"/>
        <v/>
      </c>
      <c r="Q20" s="275"/>
      <c r="R20" s="169"/>
      <c r="S20" s="168"/>
      <c r="T20" s="4"/>
    </row>
    <row r="21" spans="2:20" s="3" customFormat="1" ht="22.5">
      <c r="B21" s="82">
        <f t="shared" si="0"/>
        <v>7</v>
      </c>
      <c r="C21" s="198" t="s">
        <v>156</v>
      </c>
      <c r="D21" s="81" t="s">
        <v>5</v>
      </c>
      <c r="E21" s="273" t="str">
        <f t="shared" si="1"/>
        <v/>
      </c>
      <c r="F21" s="273" t="str">
        <f t="shared" si="2"/>
        <v/>
      </c>
      <c r="G21" s="275"/>
      <c r="H21" s="78"/>
      <c r="I21" s="167"/>
      <c r="J21" s="273" t="str">
        <f t="shared" si="3"/>
        <v/>
      </c>
      <c r="K21" s="273" t="str">
        <f t="shared" si="4"/>
        <v/>
      </c>
      <c r="L21" s="275"/>
      <c r="M21" s="166"/>
      <c r="N21" s="166"/>
      <c r="O21" s="273" t="str">
        <f t="shared" si="5"/>
        <v/>
      </c>
      <c r="P21" s="273" t="str">
        <f t="shared" si="6"/>
        <v/>
      </c>
      <c r="Q21" s="275"/>
      <c r="R21" s="169"/>
      <c r="S21" s="168"/>
      <c r="T21" s="4"/>
    </row>
    <row r="22" spans="2:20" s="3" customFormat="1" ht="22.5">
      <c r="B22" s="82">
        <f t="shared" si="0"/>
        <v>8</v>
      </c>
      <c r="C22" s="198" t="s">
        <v>156</v>
      </c>
      <c r="D22" s="81" t="s">
        <v>6</v>
      </c>
      <c r="E22" s="273" t="str">
        <f t="shared" si="1"/>
        <v/>
      </c>
      <c r="F22" s="273" t="str">
        <f t="shared" si="2"/>
        <v/>
      </c>
      <c r="G22" s="275"/>
      <c r="H22" s="78"/>
      <c r="I22" s="167"/>
      <c r="J22" s="273" t="str">
        <f t="shared" si="3"/>
        <v/>
      </c>
      <c r="K22" s="273" t="str">
        <f t="shared" si="4"/>
        <v/>
      </c>
      <c r="L22" s="275"/>
      <c r="M22" s="166"/>
      <c r="N22" s="166"/>
      <c r="O22" s="273" t="str">
        <f t="shared" si="5"/>
        <v/>
      </c>
      <c r="P22" s="273" t="str">
        <f t="shared" si="6"/>
        <v/>
      </c>
      <c r="Q22" s="275"/>
      <c r="R22" s="169"/>
      <c r="S22" s="168"/>
      <c r="T22" s="4"/>
    </row>
    <row r="23" spans="2:20" s="3" customFormat="1" ht="22.5">
      <c r="B23" s="82">
        <f t="shared" si="0"/>
        <v>9</v>
      </c>
      <c r="C23" s="198" t="s">
        <v>156</v>
      </c>
      <c r="D23" s="81" t="s">
        <v>19</v>
      </c>
      <c r="E23" s="273" t="str">
        <f t="shared" si="1"/>
        <v/>
      </c>
      <c r="F23" s="273" t="str">
        <f t="shared" si="2"/>
        <v/>
      </c>
      <c r="G23" s="275"/>
      <c r="H23" s="78"/>
      <c r="I23" s="167"/>
      <c r="J23" s="273" t="str">
        <f t="shared" si="3"/>
        <v/>
      </c>
      <c r="K23" s="273" t="str">
        <f t="shared" si="4"/>
        <v/>
      </c>
      <c r="L23" s="275"/>
      <c r="M23" s="166"/>
      <c r="N23" s="166"/>
      <c r="O23" s="273" t="str">
        <f t="shared" si="5"/>
        <v/>
      </c>
      <c r="P23" s="273" t="str">
        <f t="shared" si="6"/>
        <v/>
      </c>
      <c r="Q23" s="275"/>
      <c r="R23" s="169"/>
      <c r="S23" s="168"/>
      <c r="T23" s="4"/>
    </row>
    <row r="24" spans="2:20" s="3" customFormat="1" ht="22.5">
      <c r="B24" s="82">
        <f t="shared" si="0"/>
        <v>10</v>
      </c>
      <c r="C24" s="198" t="s">
        <v>156</v>
      </c>
      <c r="D24" s="176" t="s">
        <v>21</v>
      </c>
      <c r="E24" s="273" t="str">
        <f t="shared" si="1"/>
        <v/>
      </c>
      <c r="F24" s="273" t="str">
        <f t="shared" si="2"/>
        <v/>
      </c>
      <c r="G24" s="276"/>
      <c r="H24" s="78"/>
      <c r="I24" s="167"/>
      <c r="J24" s="273" t="str">
        <f t="shared" si="3"/>
        <v/>
      </c>
      <c r="K24" s="273" t="str">
        <f t="shared" si="4"/>
        <v/>
      </c>
      <c r="L24" s="275"/>
      <c r="M24" s="166"/>
      <c r="N24" s="166"/>
      <c r="O24" s="273" t="str">
        <f t="shared" si="5"/>
        <v/>
      </c>
      <c r="P24" s="273" t="str">
        <f t="shared" si="6"/>
        <v/>
      </c>
      <c r="Q24" s="275"/>
      <c r="R24" s="169"/>
      <c r="S24" s="168"/>
      <c r="T24" s="4"/>
    </row>
    <row r="25" spans="2:20" s="3" customFormat="1" ht="50.25" customHeight="1">
      <c r="B25" s="82">
        <f t="shared" si="0"/>
        <v>11</v>
      </c>
      <c r="C25" s="198" t="s">
        <v>156</v>
      </c>
      <c r="D25" s="81" t="s">
        <v>7</v>
      </c>
      <c r="E25" s="273" t="str">
        <f t="shared" si="1"/>
        <v/>
      </c>
      <c r="F25" s="273" t="str">
        <f t="shared" si="2"/>
        <v/>
      </c>
      <c r="G25" s="276"/>
      <c r="H25" s="78"/>
      <c r="I25" s="167"/>
      <c r="J25" s="273" t="str">
        <f t="shared" si="3"/>
        <v/>
      </c>
      <c r="K25" s="273" t="str">
        <f t="shared" si="4"/>
        <v/>
      </c>
      <c r="L25" s="275"/>
      <c r="M25" s="166"/>
      <c r="N25" s="166"/>
      <c r="O25" s="273" t="str">
        <f t="shared" si="5"/>
        <v/>
      </c>
      <c r="P25" s="273" t="str">
        <f t="shared" si="6"/>
        <v/>
      </c>
      <c r="Q25" s="275"/>
      <c r="R25" s="169"/>
      <c r="S25" s="168"/>
      <c r="T25" s="4"/>
    </row>
    <row r="26" spans="2:20" s="3" customFormat="1" ht="27.75" customHeight="1">
      <c r="B26" s="82">
        <f t="shared" si="0"/>
        <v>12</v>
      </c>
      <c r="C26" s="198" t="s">
        <v>156</v>
      </c>
      <c r="D26" s="81" t="s">
        <v>20</v>
      </c>
      <c r="E26" s="273" t="str">
        <f t="shared" si="1"/>
        <v/>
      </c>
      <c r="F26" s="273" t="str">
        <f t="shared" si="2"/>
        <v/>
      </c>
      <c r="G26" s="276"/>
      <c r="H26" s="78"/>
      <c r="I26" s="167"/>
      <c r="J26" s="273" t="str">
        <f t="shared" si="3"/>
        <v/>
      </c>
      <c r="K26" s="273" t="str">
        <f t="shared" si="4"/>
        <v/>
      </c>
      <c r="L26" s="275"/>
      <c r="M26" s="166"/>
      <c r="N26" s="166"/>
      <c r="O26" s="273" t="str">
        <f t="shared" si="5"/>
        <v/>
      </c>
      <c r="P26" s="273" t="str">
        <f t="shared" si="6"/>
        <v/>
      </c>
      <c r="Q26" s="275"/>
      <c r="R26" s="169"/>
      <c r="S26" s="168"/>
      <c r="T26" s="4"/>
    </row>
    <row r="27" spans="2:20" s="3" customFormat="1" ht="22.5">
      <c r="B27" s="82">
        <f t="shared" si="0"/>
        <v>13</v>
      </c>
      <c r="C27" s="198" t="s">
        <v>156</v>
      </c>
      <c r="D27" s="81" t="s">
        <v>8</v>
      </c>
      <c r="E27" s="273" t="str">
        <f t="shared" si="1"/>
        <v/>
      </c>
      <c r="F27" s="273" t="str">
        <f t="shared" si="2"/>
        <v/>
      </c>
      <c r="G27" s="276"/>
      <c r="H27" s="78"/>
      <c r="I27" s="167"/>
      <c r="J27" s="273" t="str">
        <f t="shared" si="3"/>
        <v/>
      </c>
      <c r="K27" s="273" t="str">
        <f t="shared" si="4"/>
        <v/>
      </c>
      <c r="L27" s="275"/>
      <c r="M27" s="166"/>
      <c r="N27" s="166"/>
      <c r="O27" s="273" t="str">
        <f t="shared" si="5"/>
        <v/>
      </c>
      <c r="P27" s="273" t="str">
        <f t="shared" si="6"/>
        <v/>
      </c>
      <c r="Q27" s="275"/>
      <c r="R27" s="169"/>
      <c r="S27" s="168"/>
      <c r="T27" s="4"/>
    </row>
    <row r="28" spans="2:20" s="3" customFormat="1" ht="22.5">
      <c r="B28" s="82">
        <f t="shared" si="0"/>
        <v>14</v>
      </c>
      <c r="C28" s="198" t="s">
        <v>156</v>
      </c>
      <c r="D28" s="81" t="s">
        <v>22</v>
      </c>
      <c r="E28" s="273" t="str">
        <f t="shared" si="1"/>
        <v/>
      </c>
      <c r="F28" s="273" t="str">
        <f t="shared" si="2"/>
        <v/>
      </c>
      <c r="G28" s="276"/>
      <c r="H28" s="78"/>
      <c r="I28" s="167"/>
      <c r="J28" s="273" t="str">
        <f t="shared" si="3"/>
        <v/>
      </c>
      <c r="K28" s="273" t="str">
        <f t="shared" si="4"/>
        <v/>
      </c>
      <c r="L28" s="275"/>
      <c r="M28" s="166"/>
      <c r="N28" s="166"/>
      <c r="O28" s="273" t="str">
        <f t="shared" si="5"/>
        <v/>
      </c>
      <c r="P28" s="273" t="str">
        <f t="shared" si="6"/>
        <v/>
      </c>
      <c r="Q28" s="275"/>
      <c r="R28" s="169"/>
      <c r="S28" s="168"/>
      <c r="T28" s="4"/>
    </row>
    <row r="29" spans="2:20" s="3" customFormat="1" ht="33.75">
      <c r="B29" s="82">
        <f t="shared" si="0"/>
        <v>15</v>
      </c>
      <c r="C29" s="198" t="s">
        <v>156</v>
      </c>
      <c r="D29" s="81" t="s">
        <v>120</v>
      </c>
      <c r="E29" s="273" t="str">
        <f t="shared" si="1"/>
        <v/>
      </c>
      <c r="F29" s="273" t="str">
        <f t="shared" si="2"/>
        <v/>
      </c>
      <c r="G29" s="276"/>
      <c r="H29" s="78"/>
      <c r="I29" s="167"/>
      <c r="J29" s="273" t="str">
        <f t="shared" si="3"/>
        <v/>
      </c>
      <c r="K29" s="273" t="str">
        <f t="shared" si="4"/>
        <v/>
      </c>
      <c r="L29" s="275"/>
      <c r="M29" s="166"/>
      <c r="N29" s="166"/>
      <c r="O29" s="273" t="str">
        <f t="shared" si="5"/>
        <v/>
      </c>
      <c r="P29" s="273" t="str">
        <f t="shared" si="6"/>
        <v/>
      </c>
      <c r="Q29" s="275"/>
      <c r="R29" s="169"/>
      <c r="S29" s="168"/>
      <c r="T29" s="4"/>
    </row>
    <row r="30" spans="2:20" s="3" customFormat="1" ht="22.5">
      <c r="B30" s="82">
        <f t="shared" si="0"/>
        <v>16</v>
      </c>
      <c r="C30" s="198" t="s">
        <v>156</v>
      </c>
      <c r="D30" s="81" t="s">
        <v>121</v>
      </c>
      <c r="E30" s="273" t="str">
        <f t="shared" si="1"/>
        <v/>
      </c>
      <c r="F30" s="273" t="str">
        <f t="shared" si="2"/>
        <v/>
      </c>
      <c r="G30" s="276"/>
      <c r="H30" s="78"/>
      <c r="I30" s="167"/>
      <c r="J30" s="273" t="str">
        <f t="shared" si="3"/>
        <v/>
      </c>
      <c r="K30" s="273" t="str">
        <f t="shared" si="4"/>
        <v/>
      </c>
      <c r="L30" s="275"/>
      <c r="M30" s="166"/>
      <c r="N30" s="166"/>
      <c r="O30" s="273" t="str">
        <f t="shared" si="5"/>
        <v/>
      </c>
      <c r="P30" s="273" t="str">
        <f t="shared" si="6"/>
        <v/>
      </c>
      <c r="Q30" s="275"/>
      <c r="R30" s="169"/>
      <c r="S30" s="168"/>
      <c r="T30" s="4"/>
    </row>
    <row r="31" spans="2:20" s="3" customFormat="1" ht="22.5">
      <c r="B31" s="82">
        <f t="shared" si="0"/>
        <v>17</v>
      </c>
      <c r="C31" s="198" t="s">
        <v>156</v>
      </c>
      <c r="D31" s="81" t="s">
        <v>122</v>
      </c>
      <c r="E31" s="273" t="str">
        <f t="shared" si="1"/>
        <v/>
      </c>
      <c r="F31" s="273" t="str">
        <f t="shared" si="2"/>
        <v/>
      </c>
      <c r="G31" s="276"/>
      <c r="H31" s="78"/>
      <c r="I31" s="167"/>
      <c r="J31" s="273" t="str">
        <f t="shared" si="3"/>
        <v/>
      </c>
      <c r="K31" s="273" t="str">
        <f t="shared" si="4"/>
        <v/>
      </c>
      <c r="L31" s="275"/>
      <c r="M31" s="166"/>
      <c r="N31" s="166"/>
      <c r="O31" s="273" t="str">
        <f t="shared" si="5"/>
        <v/>
      </c>
      <c r="P31" s="273" t="str">
        <f t="shared" si="6"/>
        <v/>
      </c>
      <c r="Q31" s="275"/>
      <c r="R31" s="169"/>
      <c r="S31" s="168"/>
      <c r="T31" s="4"/>
    </row>
    <row r="32" spans="2:20" s="3" customFormat="1" ht="27" customHeight="1">
      <c r="B32" s="82">
        <f t="shared" si="0"/>
        <v>18</v>
      </c>
      <c r="C32" s="198" t="s">
        <v>156</v>
      </c>
      <c r="D32" s="81" t="s">
        <v>123</v>
      </c>
      <c r="E32" s="273" t="str">
        <f t="shared" si="1"/>
        <v/>
      </c>
      <c r="F32" s="273" t="str">
        <f t="shared" si="2"/>
        <v/>
      </c>
      <c r="G32" s="276"/>
      <c r="H32" s="78"/>
      <c r="I32" s="167"/>
      <c r="J32" s="273" t="str">
        <f t="shared" si="3"/>
        <v/>
      </c>
      <c r="K32" s="273" t="str">
        <f t="shared" si="4"/>
        <v/>
      </c>
      <c r="L32" s="275"/>
      <c r="M32" s="166"/>
      <c r="N32" s="166"/>
      <c r="O32" s="273" t="str">
        <f t="shared" si="5"/>
        <v/>
      </c>
      <c r="P32" s="273" t="str">
        <f t="shared" si="6"/>
        <v/>
      </c>
      <c r="Q32" s="275"/>
      <c r="R32" s="169"/>
      <c r="S32" s="168"/>
      <c r="T32" s="4"/>
    </row>
    <row r="33" spans="2:20" s="3" customFormat="1" ht="22.5">
      <c r="B33" s="82">
        <f t="shared" si="0"/>
        <v>19</v>
      </c>
      <c r="C33" s="198" t="s">
        <v>156</v>
      </c>
      <c r="D33" s="81" t="s">
        <v>124</v>
      </c>
      <c r="E33" s="273" t="str">
        <f t="shared" si="1"/>
        <v/>
      </c>
      <c r="F33" s="273" t="str">
        <f t="shared" si="2"/>
        <v/>
      </c>
      <c r="G33" s="276"/>
      <c r="H33" s="78"/>
      <c r="I33" s="167"/>
      <c r="J33" s="273" t="str">
        <f t="shared" si="3"/>
        <v/>
      </c>
      <c r="K33" s="273" t="str">
        <f t="shared" si="4"/>
        <v/>
      </c>
      <c r="L33" s="275"/>
      <c r="M33" s="166"/>
      <c r="N33" s="166"/>
      <c r="O33" s="273" t="str">
        <f t="shared" si="5"/>
        <v/>
      </c>
      <c r="P33" s="273" t="str">
        <f t="shared" si="6"/>
        <v/>
      </c>
      <c r="Q33" s="275"/>
      <c r="R33" s="169"/>
      <c r="S33" s="168"/>
      <c r="T33" s="4"/>
    </row>
    <row r="34" spans="2:20" s="3" customFormat="1" ht="22.5">
      <c r="B34" s="82">
        <f t="shared" si="0"/>
        <v>20</v>
      </c>
      <c r="C34" s="198" t="s">
        <v>156</v>
      </c>
      <c r="D34" s="81" t="s">
        <v>125</v>
      </c>
      <c r="E34" s="273" t="str">
        <f t="shared" si="1"/>
        <v/>
      </c>
      <c r="F34" s="273" t="str">
        <f t="shared" si="2"/>
        <v/>
      </c>
      <c r="G34" s="276"/>
      <c r="H34" s="78"/>
      <c r="I34" s="167"/>
      <c r="J34" s="273" t="str">
        <f t="shared" si="3"/>
        <v/>
      </c>
      <c r="K34" s="273" t="str">
        <f t="shared" si="4"/>
        <v/>
      </c>
      <c r="L34" s="275"/>
      <c r="M34" s="166"/>
      <c r="N34" s="166"/>
      <c r="O34" s="273" t="str">
        <f t="shared" si="5"/>
        <v/>
      </c>
      <c r="P34" s="273" t="str">
        <f t="shared" si="6"/>
        <v/>
      </c>
      <c r="Q34" s="275"/>
      <c r="R34" s="169"/>
      <c r="S34" s="168"/>
      <c r="T34" s="4"/>
    </row>
    <row r="35" spans="2:20" s="3" customFormat="1" ht="22.5">
      <c r="B35" s="82">
        <f t="shared" si="0"/>
        <v>21</v>
      </c>
      <c r="C35" s="198" t="s">
        <v>156</v>
      </c>
      <c r="D35" s="81" t="s">
        <v>126</v>
      </c>
      <c r="E35" s="273" t="str">
        <f t="shared" si="1"/>
        <v/>
      </c>
      <c r="F35" s="273" t="str">
        <f t="shared" si="2"/>
        <v/>
      </c>
      <c r="G35" s="276"/>
      <c r="H35" s="78"/>
      <c r="I35" s="167"/>
      <c r="J35" s="273" t="str">
        <f t="shared" si="3"/>
        <v/>
      </c>
      <c r="K35" s="273" t="str">
        <f t="shared" si="4"/>
        <v/>
      </c>
      <c r="L35" s="275"/>
      <c r="M35" s="166"/>
      <c r="N35" s="166"/>
      <c r="O35" s="273" t="str">
        <f t="shared" si="5"/>
        <v/>
      </c>
      <c r="P35" s="273" t="str">
        <f t="shared" si="6"/>
        <v/>
      </c>
      <c r="Q35" s="275"/>
      <c r="R35" s="169"/>
      <c r="S35" s="168"/>
      <c r="T35" s="4"/>
    </row>
    <row r="36" spans="2:20" s="3" customFormat="1" ht="22.5">
      <c r="B36" s="82">
        <f t="shared" si="0"/>
        <v>22</v>
      </c>
      <c r="C36" s="198" t="s">
        <v>156</v>
      </c>
      <c r="D36" s="81" t="s">
        <v>128</v>
      </c>
      <c r="E36" s="273" t="str">
        <f t="shared" si="1"/>
        <v/>
      </c>
      <c r="F36" s="273" t="str">
        <f t="shared" si="2"/>
        <v/>
      </c>
      <c r="G36" s="276"/>
      <c r="H36" s="78"/>
      <c r="I36" s="167"/>
      <c r="J36" s="273" t="str">
        <f t="shared" si="3"/>
        <v/>
      </c>
      <c r="K36" s="273" t="str">
        <f t="shared" si="4"/>
        <v/>
      </c>
      <c r="L36" s="275"/>
      <c r="M36" s="166"/>
      <c r="N36" s="166"/>
      <c r="O36" s="273" t="str">
        <f t="shared" si="5"/>
        <v/>
      </c>
      <c r="P36" s="273" t="str">
        <f t="shared" si="6"/>
        <v/>
      </c>
      <c r="Q36" s="275"/>
      <c r="R36" s="169"/>
      <c r="S36" s="168"/>
      <c r="T36" s="4"/>
    </row>
    <row r="37" spans="2:20" s="3" customFormat="1" ht="33.75">
      <c r="B37" s="82">
        <f t="shared" si="0"/>
        <v>23</v>
      </c>
      <c r="C37" s="198" t="s">
        <v>156</v>
      </c>
      <c r="D37" s="81" t="s">
        <v>129</v>
      </c>
      <c r="E37" s="273" t="str">
        <f t="shared" si="1"/>
        <v/>
      </c>
      <c r="F37" s="273" t="str">
        <f t="shared" si="2"/>
        <v/>
      </c>
      <c r="G37" s="276"/>
      <c r="H37" s="78"/>
      <c r="I37" s="167"/>
      <c r="J37" s="273" t="str">
        <f t="shared" si="3"/>
        <v/>
      </c>
      <c r="K37" s="273" t="str">
        <f t="shared" si="4"/>
        <v/>
      </c>
      <c r="L37" s="275"/>
      <c r="M37" s="166"/>
      <c r="N37" s="166"/>
      <c r="O37" s="273" t="str">
        <f t="shared" si="5"/>
        <v/>
      </c>
      <c r="P37" s="273" t="str">
        <f t="shared" si="6"/>
        <v/>
      </c>
      <c r="Q37" s="275"/>
      <c r="R37" s="169"/>
      <c r="S37" s="168"/>
      <c r="T37" s="4"/>
    </row>
    <row r="38" spans="2:20" s="3" customFormat="1" ht="30" customHeight="1">
      <c r="B38" s="82">
        <f t="shared" si="0"/>
        <v>24</v>
      </c>
      <c r="C38" s="198" t="s">
        <v>156</v>
      </c>
      <c r="D38" s="81" t="s">
        <v>130</v>
      </c>
      <c r="E38" s="273" t="str">
        <f t="shared" si="1"/>
        <v/>
      </c>
      <c r="F38" s="273" t="str">
        <f t="shared" si="2"/>
        <v/>
      </c>
      <c r="G38" s="276"/>
      <c r="H38" s="78"/>
      <c r="I38" s="167"/>
      <c r="J38" s="273" t="str">
        <f t="shared" si="3"/>
        <v/>
      </c>
      <c r="K38" s="273" t="str">
        <f t="shared" si="4"/>
        <v/>
      </c>
      <c r="L38" s="275"/>
      <c r="M38" s="166"/>
      <c r="N38" s="166"/>
      <c r="O38" s="273" t="str">
        <f t="shared" si="5"/>
        <v/>
      </c>
      <c r="P38" s="273" t="str">
        <f t="shared" si="6"/>
        <v/>
      </c>
      <c r="Q38" s="275"/>
      <c r="R38" s="169"/>
      <c r="S38" s="168"/>
      <c r="T38" s="4"/>
    </row>
    <row r="39" spans="2:20" s="3" customFormat="1" ht="22.5">
      <c r="B39" s="82">
        <f t="shared" si="0"/>
        <v>25</v>
      </c>
      <c r="C39" s="198" t="s">
        <v>156</v>
      </c>
      <c r="D39" s="81" t="s">
        <v>131</v>
      </c>
      <c r="E39" s="273" t="str">
        <f t="shared" si="1"/>
        <v/>
      </c>
      <c r="F39" s="273" t="str">
        <f t="shared" si="2"/>
        <v/>
      </c>
      <c r="G39" s="276"/>
      <c r="H39" s="78"/>
      <c r="I39" s="167"/>
      <c r="J39" s="273" t="str">
        <f t="shared" si="3"/>
        <v/>
      </c>
      <c r="K39" s="273" t="str">
        <f t="shared" si="4"/>
        <v/>
      </c>
      <c r="L39" s="275"/>
      <c r="M39" s="166"/>
      <c r="N39" s="166"/>
      <c r="O39" s="273" t="str">
        <f t="shared" si="5"/>
        <v/>
      </c>
      <c r="P39" s="273" t="str">
        <f t="shared" si="6"/>
        <v/>
      </c>
      <c r="Q39" s="275"/>
      <c r="R39" s="169"/>
      <c r="S39" s="168"/>
      <c r="T39" s="4"/>
    </row>
    <row r="40" spans="2:20" s="3" customFormat="1" ht="22.5">
      <c r="B40" s="82">
        <f t="shared" si="0"/>
        <v>26</v>
      </c>
      <c r="C40" s="198" t="s">
        <v>156</v>
      </c>
      <c r="D40" s="81" t="s">
        <v>132</v>
      </c>
      <c r="E40" s="273" t="str">
        <f t="shared" si="1"/>
        <v/>
      </c>
      <c r="F40" s="273" t="str">
        <f t="shared" si="2"/>
        <v/>
      </c>
      <c r="G40" s="276"/>
      <c r="H40" s="78"/>
      <c r="I40" s="167"/>
      <c r="J40" s="273" t="str">
        <f t="shared" si="3"/>
        <v/>
      </c>
      <c r="K40" s="273" t="str">
        <f t="shared" si="4"/>
        <v/>
      </c>
      <c r="L40" s="275"/>
      <c r="M40" s="166"/>
      <c r="N40" s="166"/>
      <c r="O40" s="273" t="str">
        <f t="shared" si="5"/>
        <v/>
      </c>
      <c r="P40" s="273" t="str">
        <f t="shared" si="6"/>
        <v/>
      </c>
      <c r="Q40" s="275"/>
      <c r="R40" s="169"/>
      <c r="S40" s="168"/>
      <c r="T40" s="4"/>
    </row>
    <row r="41" spans="2:20" s="3" customFormat="1" ht="33.75">
      <c r="B41" s="82">
        <f t="shared" si="0"/>
        <v>27</v>
      </c>
      <c r="C41" s="198" t="s">
        <v>156</v>
      </c>
      <c r="D41" s="81" t="s">
        <v>133</v>
      </c>
      <c r="E41" s="273" t="str">
        <f t="shared" si="1"/>
        <v/>
      </c>
      <c r="F41" s="273" t="str">
        <f t="shared" si="2"/>
        <v/>
      </c>
      <c r="G41" s="276"/>
      <c r="H41" s="78"/>
      <c r="I41" s="167"/>
      <c r="J41" s="273" t="str">
        <f t="shared" si="3"/>
        <v/>
      </c>
      <c r="K41" s="273" t="str">
        <f t="shared" si="4"/>
        <v/>
      </c>
      <c r="L41" s="275"/>
      <c r="M41" s="166"/>
      <c r="N41" s="166"/>
      <c r="O41" s="273" t="str">
        <f t="shared" si="5"/>
        <v/>
      </c>
      <c r="P41" s="273" t="str">
        <f t="shared" si="6"/>
        <v/>
      </c>
      <c r="Q41" s="275"/>
      <c r="R41" s="169"/>
      <c r="S41" s="168"/>
      <c r="T41" s="4"/>
    </row>
    <row r="42" spans="2:20" s="3" customFormat="1" ht="33.75">
      <c r="B42" s="82">
        <f t="shared" si="0"/>
        <v>28</v>
      </c>
      <c r="C42" s="198" t="s">
        <v>156</v>
      </c>
      <c r="D42" s="81" t="s">
        <v>9</v>
      </c>
      <c r="E42" s="273" t="str">
        <f t="shared" si="1"/>
        <v/>
      </c>
      <c r="F42" s="273" t="str">
        <f t="shared" si="2"/>
        <v/>
      </c>
      <c r="G42" s="276"/>
      <c r="H42" s="78"/>
      <c r="I42" s="167"/>
      <c r="J42" s="273" t="str">
        <f t="shared" si="3"/>
        <v/>
      </c>
      <c r="K42" s="273" t="str">
        <f t="shared" si="4"/>
        <v/>
      </c>
      <c r="L42" s="275"/>
      <c r="M42" s="166"/>
      <c r="N42" s="166"/>
      <c r="O42" s="273" t="str">
        <f t="shared" si="5"/>
        <v/>
      </c>
      <c r="P42" s="273" t="str">
        <f t="shared" si="6"/>
        <v/>
      </c>
      <c r="Q42" s="275"/>
      <c r="R42" s="169"/>
      <c r="S42" s="168"/>
      <c r="T42" s="4"/>
    </row>
    <row r="43" spans="2:20" s="3" customFormat="1" ht="45.75" thickBot="1">
      <c r="B43" s="82">
        <f t="shared" si="0"/>
        <v>29</v>
      </c>
      <c r="C43" s="198" t="s">
        <v>156</v>
      </c>
      <c r="D43" s="83" t="s">
        <v>10</v>
      </c>
      <c r="E43" s="273" t="str">
        <f t="shared" si="1"/>
        <v/>
      </c>
      <c r="F43" s="273" t="str">
        <f t="shared" si="2"/>
        <v/>
      </c>
      <c r="G43" s="277"/>
      <c r="H43" s="84"/>
      <c r="I43" s="170"/>
      <c r="J43" s="273" t="str">
        <f t="shared" si="3"/>
        <v/>
      </c>
      <c r="K43" s="273" t="str">
        <f t="shared" si="4"/>
        <v/>
      </c>
      <c r="L43" s="279"/>
      <c r="M43" s="172"/>
      <c r="N43" s="172"/>
      <c r="O43" s="273" t="str">
        <f t="shared" si="5"/>
        <v/>
      </c>
      <c r="P43" s="273" t="str">
        <f t="shared" si="6"/>
        <v/>
      </c>
      <c r="Q43" s="279"/>
      <c r="R43" s="173"/>
      <c r="S43" s="171"/>
      <c r="T43" s="4"/>
    </row>
    <row r="44" spans="2:20" s="3" customFormat="1" ht="55.5" customHeight="1" thickBot="1">
      <c r="B44" s="200"/>
      <c r="C44" s="484" t="s">
        <v>184</v>
      </c>
      <c r="D44" s="484"/>
      <c r="E44" s="484"/>
      <c r="F44" s="484"/>
      <c r="G44" s="484"/>
      <c r="H44" s="484"/>
      <c r="I44" s="484"/>
      <c r="J44" s="285"/>
      <c r="K44" s="285"/>
      <c r="L44" s="201"/>
      <c r="M44" s="201"/>
      <c r="N44" s="201"/>
      <c r="O44" s="285"/>
      <c r="P44" s="285"/>
      <c r="Q44" s="201"/>
      <c r="R44" s="201"/>
      <c r="S44" s="202"/>
      <c r="T44" s="4"/>
    </row>
    <row r="45" spans="2:20" s="3" customFormat="1" ht="33.75">
      <c r="B45" s="85">
        <v>1</v>
      </c>
      <c r="C45" s="198" t="s">
        <v>157</v>
      </c>
      <c r="D45" s="73" t="s">
        <v>88</v>
      </c>
      <c r="E45" s="273" t="str">
        <f>IF(((C45="Auditoría de Gestión de la Configuración")*AND(G45="No")),"No","")</f>
        <v/>
      </c>
      <c r="F45" s="273" t="str">
        <f>IF(((C45="Auditoría de Gestión de la Configuración")*AND(G45="Si")),"Si","")</f>
        <v>Si</v>
      </c>
      <c r="G45" s="274" t="s">
        <v>152</v>
      </c>
      <c r="H45" s="79"/>
      <c r="I45" s="79"/>
      <c r="J45" s="273" t="str">
        <f>IF(((C45="Auditoría de Gestión de la Configuración")*AND(L45="No")),"No","")</f>
        <v/>
      </c>
      <c r="K45" s="273" t="str">
        <f>IF(((C45="Auditoría de Gestión de la Configuración")*AND(L45="Si")),"Si","")</f>
        <v>Si</v>
      </c>
      <c r="L45" s="274" t="s">
        <v>152</v>
      </c>
      <c r="M45" s="165"/>
      <c r="N45" s="165"/>
      <c r="O45" s="273" t="str">
        <f>IF(((C45="Auditoría de Gestión de la Configuración")*AND(Q45="No")),"No","")</f>
        <v/>
      </c>
      <c r="P45" s="273" t="str">
        <f>IF(((C45="Auditoría de Gestión de la Configuración")*AND(Q45="Si")),"Si","")</f>
        <v>Si</v>
      </c>
      <c r="Q45" s="274" t="s">
        <v>152</v>
      </c>
      <c r="R45" s="165"/>
      <c r="S45" s="165"/>
      <c r="T45" s="4"/>
    </row>
    <row r="46" spans="2:20" s="3" customFormat="1" ht="33.75">
      <c r="B46" s="85">
        <f>B45+1</f>
        <v>2</v>
      </c>
      <c r="C46" s="198" t="s">
        <v>157</v>
      </c>
      <c r="D46" s="73" t="s">
        <v>93</v>
      </c>
      <c r="E46" s="273" t="str">
        <f>IF(((C46="Auditoría de Gestión de la Configuración")*AND(G46="No")),"No","")</f>
        <v/>
      </c>
      <c r="F46" s="273" t="str">
        <f>IF(((C46="Auditoría de Gestión de la Configuración")*AND(G46="Si")),"Si","")</f>
        <v>Si</v>
      </c>
      <c r="G46" s="275" t="s">
        <v>152</v>
      </c>
      <c r="H46" s="79"/>
      <c r="I46" s="79"/>
      <c r="J46" s="273" t="str">
        <f>IF(((C46="Auditoría de Gestión de la Configuración")*AND(L46="No")),"No","")</f>
        <v/>
      </c>
      <c r="K46" s="273" t="str">
        <f>IF(((C46="Auditoría de Gestión de la Configuración")*AND(L46="Si")),"Si","")</f>
        <v>Si</v>
      </c>
      <c r="L46" s="275" t="s">
        <v>152</v>
      </c>
      <c r="M46" s="165"/>
      <c r="N46" s="165"/>
      <c r="O46" s="273" t="str">
        <f>IF(((C46="Auditoría de Gestión de la Configuración")*AND(Q46="No")),"No","")</f>
        <v/>
      </c>
      <c r="P46" s="273" t="str">
        <f>IF(((C46="Auditoría de Gestión de la Configuración")*AND(Q46="Si")),"Si","")</f>
        <v>Si</v>
      </c>
      <c r="Q46" s="275" t="s">
        <v>152</v>
      </c>
      <c r="R46" s="166"/>
      <c r="S46" s="166"/>
      <c r="T46" s="4"/>
    </row>
    <row r="47" spans="2:20" s="3" customFormat="1" ht="33.75">
      <c r="B47" s="85">
        <f t="shared" ref="B47:B78" si="7">B46+1</f>
        <v>3</v>
      </c>
      <c r="C47" s="198" t="s">
        <v>156</v>
      </c>
      <c r="D47" s="81" t="s">
        <v>11</v>
      </c>
      <c r="E47" s="273" t="str">
        <f>IF(((C47="Auditoría de Calidad")*AND(G47="No")),"No","")</f>
        <v/>
      </c>
      <c r="F47" s="273" t="str">
        <f>IF(((C47="Auditoría de Calidad")*AND(G47="Si")),"Si","")</f>
        <v/>
      </c>
      <c r="G47" s="278"/>
      <c r="H47" s="78"/>
      <c r="I47" s="167"/>
      <c r="J47" s="273" t="str">
        <f>IF(((C47="Auditoría de Calidad")*AND(L47="No")),"No","")</f>
        <v/>
      </c>
      <c r="K47" s="273" t="str">
        <f>IF(((C47="Auditoría de Calidad")*AND(L47="Si")),"Si","")</f>
        <v/>
      </c>
      <c r="L47" s="275"/>
      <c r="M47" s="166"/>
      <c r="N47" s="166"/>
      <c r="O47" s="273" t="str">
        <f>IF(((C47="Auditoría de Calidad")*AND(Q47="No")),"No","")</f>
        <v/>
      </c>
      <c r="P47" s="273" t="str">
        <f>IF(((C47="Auditoría de Calidad")*AND(Q47="Si")),"Si","")</f>
        <v/>
      </c>
      <c r="Q47" s="275"/>
      <c r="R47" s="169"/>
      <c r="S47" s="168"/>
      <c r="T47" s="4"/>
    </row>
    <row r="48" spans="2:20" s="3" customFormat="1" ht="33.75">
      <c r="B48" s="85">
        <f t="shared" si="7"/>
        <v>4</v>
      </c>
      <c r="C48" s="198" t="s">
        <v>156</v>
      </c>
      <c r="D48" s="81" t="s">
        <v>12</v>
      </c>
      <c r="E48" s="273" t="str">
        <f t="shared" ref="E48:E78" si="8">IF(((C48="Auditoría de Calidad")*AND(G48="No")),"No","")</f>
        <v/>
      </c>
      <c r="F48" s="273" t="str">
        <f t="shared" ref="F48:F78" si="9">IF(((C48="Auditoría de Calidad")*AND(G48="Si")),"Si","")</f>
        <v/>
      </c>
      <c r="G48" s="278"/>
      <c r="H48" s="78"/>
      <c r="I48" s="167"/>
      <c r="J48" s="273" t="str">
        <f t="shared" ref="J48:J78" si="10">IF(((C48="Auditoría de Calidad")*AND(L48="No")),"No","")</f>
        <v/>
      </c>
      <c r="K48" s="273" t="str">
        <f t="shared" ref="K48:K78" si="11">IF(((C48="Auditoría de Calidad")*AND(L48="Si")),"Si","")</f>
        <v/>
      </c>
      <c r="L48" s="275"/>
      <c r="M48" s="166"/>
      <c r="N48" s="166"/>
      <c r="O48" s="273" t="str">
        <f t="shared" ref="O48:O78" si="12">IF(((C48="Auditoría de Calidad")*AND(Q48="No")),"No","")</f>
        <v/>
      </c>
      <c r="P48" s="273" t="str">
        <f t="shared" ref="P48:P78" si="13">IF(((C48="Auditoría de Calidad")*AND(Q48="Si")),"Si","")</f>
        <v/>
      </c>
      <c r="Q48" s="275"/>
      <c r="R48" s="169"/>
      <c r="S48" s="168"/>
      <c r="T48" s="4"/>
    </row>
    <row r="49" spans="2:20" s="3" customFormat="1" ht="33.75">
      <c r="B49" s="85">
        <f t="shared" si="7"/>
        <v>5</v>
      </c>
      <c r="C49" s="198" t="s">
        <v>156</v>
      </c>
      <c r="D49" s="81" t="s">
        <v>13</v>
      </c>
      <c r="E49" s="273" t="str">
        <f t="shared" si="8"/>
        <v/>
      </c>
      <c r="F49" s="273" t="str">
        <f t="shared" si="9"/>
        <v/>
      </c>
      <c r="G49" s="278"/>
      <c r="H49" s="78"/>
      <c r="I49" s="167"/>
      <c r="J49" s="273" t="str">
        <f t="shared" si="10"/>
        <v/>
      </c>
      <c r="K49" s="273" t="str">
        <f t="shared" si="11"/>
        <v/>
      </c>
      <c r="L49" s="275"/>
      <c r="M49" s="166"/>
      <c r="N49" s="166"/>
      <c r="O49" s="273" t="str">
        <f t="shared" si="12"/>
        <v/>
      </c>
      <c r="P49" s="273" t="str">
        <f t="shared" si="13"/>
        <v/>
      </c>
      <c r="Q49" s="275"/>
      <c r="R49" s="169"/>
      <c r="S49" s="168"/>
      <c r="T49" s="4"/>
    </row>
    <row r="50" spans="2:20" s="3" customFormat="1" ht="33.75">
      <c r="B50" s="85">
        <f t="shared" si="7"/>
        <v>6</v>
      </c>
      <c r="C50" s="198" t="s">
        <v>156</v>
      </c>
      <c r="D50" s="81" t="s">
        <v>14</v>
      </c>
      <c r="E50" s="273" t="str">
        <f t="shared" si="8"/>
        <v/>
      </c>
      <c r="F50" s="273" t="str">
        <f t="shared" si="9"/>
        <v/>
      </c>
      <c r="G50" s="278"/>
      <c r="H50" s="78"/>
      <c r="I50" s="167"/>
      <c r="J50" s="273" t="str">
        <f t="shared" si="10"/>
        <v/>
      </c>
      <c r="K50" s="273" t="str">
        <f t="shared" si="11"/>
        <v/>
      </c>
      <c r="L50" s="275"/>
      <c r="M50" s="166"/>
      <c r="N50" s="166"/>
      <c r="O50" s="273" t="str">
        <f t="shared" si="12"/>
        <v/>
      </c>
      <c r="P50" s="273" t="str">
        <f t="shared" si="13"/>
        <v/>
      </c>
      <c r="Q50" s="275"/>
      <c r="R50" s="169"/>
      <c r="S50" s="168"/>
      <c r="T50" s="4"/>
    </row>
    <row r="51" spans="2:20" s="3" customFormat="1" ht="36.75" customHeight="1">
      <c r="B51" s="85">
        <f t="shared" si="7"/>
        <v>7</v>
      </c>
      <c r="C51" s="198" t="s">
        <v>156</v>
      </c>
      <c r="D51" s="81" t="s">
        <v>188</v>
      </c>
      <c r="E51" s="273" t="str">
        <f t="shared" si="8"/>
        <v/>
      </c>
      <c r="F51" s="273" t="str">
        <f t="shared" si="9"/>
        <v/>
      </c>
      <c r="G51" s="278"/>
      <c r="H51" s="78"/>
      <c r="I51" s="167"/>
      <c r="J51" s="273" t="str">
        <f t="shared" si="10"/>
        <v/>
      </c>
      <c r="K51" s="273" t="str">
        <f t="shared" si="11"/>
        <v/>
      </c>
      <c r="L51" s="275"/>
      <c r="M51" s="166"/>
      <c r="N51" s="166"/>
      <c r="O51" s="273" t="str">
        <f t="shared" si="12"/>
        <v/>
      </c>
      <c r="P51" s="273" t="str">
        <f t="shared" si="13"/>
        <v/>
      </c>
      <c r="Q51" s="275"/>
      <c r="R51" s="169"/>
      <c r="S51" s="168"/>
      <c r="T51" s="4"/>
    </row>
    <row r="52" spans="2:20" s="3" customFormat="1" ht="36" customHeight="1">
      <c r="B52" s="85">
        <f t="shared" si="7"/>
        <v>8</v>
      </c>
      <c r="C52" s="198" t="s">
        <v>156</v>
      </c>
      <c r="D52" s="81" t="s">
        <v>189</v>
      </c>
      <c r="E52" s="273" t="str">
        <f t="shared" si="8"/>
        <v/>
      </c>
      <c r="F52" s="273" t="str">
        <f t="shared" si="9"/>
        <v/>
      </c>
      <c r="G52" s="278"/>
      <c r="H52" s="78"/>
      <c r="I52" s="167"/>
      <c r="J52" s="273" t="str">
        <f t="shared" si="10"/>
        <v/>
      </c>
      <c r="K52" s="273" t="str">
        <f t="shared" si="11"/>
        <v/>
      </c>
      <c r="L52" s="275"/>
      <c r="M52" s="166"/>
      <c r="N52" s="166"/>
      <c r="O52" s="273" t="str">
        <f t="shared" si="12"/>
        <v/>
      </c>
      <c r="P52" s="273" t="str">
        <f t="shared" si="13"/>
        <v/>
      </c>
      <c r="Q52" s="275"/>
      <c r="R52" s="169"/>
      <c r="S52" s="168"/>
      <c r="T52" s="4"/>
    </row>
    <row r="53" spans="2:20" s="3" customFormat="1" ht="33.75">
      <c r="B53" s="85">
        <f t="shared" si="7"/>
        <v>9</v>
      </c>
      <c r="C53" s="198" t="s">
        <v>156</v>
      </c>
      <c r="D53" s="81" t="s">
        <v>193</v>
      </c>
      <c r="E53" s="273" t="str">
        <f t="shared" si="8"/>
        <v/>
      </c>
      <c r="F53" s="273" t="str">
        <f t="shared" si="9"/>
        <v/>
      </c>
      <c r="G53" s="278"/>
      <c r="H53" s="78"/>
      <c r="I53" s="167"/>
      <c r="J53" s="273" t="str">
        <f t="shared" si="10"/>
        <v/>
      </c>
      <c r="K53" s="273" t="str">
        <f t="shared" si="11"/>
        <v/>
      </c>
      <c r="L53" s="275"/>
      <c r="M53" s="166"/>
      <c r="N53" s="166"/>
      <c r="O53" s="273" t="str">
        <f t="shared" si="12"/>
        <v/>
      </c>
      <c r="P53" s="273" t="str">
        <f t="shared" si="13"/>
        <v/>
      </c>
      <c r="Q53" s="275"/>
      <c r="R53" s="169"/>
      <c r="S53" s="168"/>
      <c r="T53" s="4"/>
    </row>
    <row r="54" spans="2:20" s="3" customFormat="1" ht="22.5">
      <c r="B54" s="85">
        <f t="shared" si="7"/>
        <v>10</v>
      </c>
      <c r="C54" s="198" t="s">
        <v>156</v>
      </c>
      <c r="D54" s="81" t="s">
        <v>15</v>
      </c>
      <c r="E54" s="273" t="str">
        <f t="shared" si="8"/>
        <v/>
      </c>
      <c r="F54" s="273" t="str">
        <f t="shared" si="9"/>
        <v/>
      </c>
      <c r="G54" s="278"/>
      <c r="H54" s="78"/>
      <c r="I54" s="167"/>
      <c r="J54" s="273" t="str">
        <f t="shared" si="10"/>
        <v/>
      </c>
      <c r="K54" s="273" t="str">
        <f t="shared" si="11"/>
        <v/>
      </c>
      <c r="L54" s="275"/>
      <c r="M54" s="166"/>
      <c r="N54" s="166"/>
      <c r="O54" s="273" t="str">
        <f t="shared" si="12"/>
        <v/>
      </c>
      <c r="P54" s="273" t="str">
        <f t="shared" si="13"/>
        <v/>
      </c>
      <c r="Q54" s="275"/>
      <c r="R54" s="169"/>
      <c r="S54" s="168"/>
      <c r="T54" s="4"/>
    </row>
    <row r="55" spans="2:20" s="3" customFormat="1" ht="33.75">
      <c r="B55" s="85">
        <f t="shared" si="7"/>
        <v>11</v>
      </c>
      <c r="C55" s="198" t="s">
        <v>156</v>
      </c>
      <c r="D55" s="81" t="s">
        <v>194</v>
      </c>
      <c r="E55" s="273" t="str">
        <f t="shared" si="8"/>
        <v/>
      </c>
      <c r="F55" s="273" t="str">
        <f t="shared" si="9"/>
        <v/>
      </c>
      <c r="G55" s="278"/>
      <c r="H55" s="78"/>
      <c r="I55" s="167"/>
      <c r="J55" s="273" t="str">
        <f t="shared" si="10"/>
        <v/>
      </c>
      <c r="K55" s="273" t="str">
        <f t="shared" si="11"/>
        <v/>
      </c>
      <c r="L55" s="275"/>
      <c r="M55" s="166"/>
      <c r="N55" s="166"/>
      <c r="O55" s="273" t="str">
        <f t="shared" si="12"/>
        <v/>
      </c>
      <c r="P55" s="273" t="str">
        <f t="shared" si="13"/>
        <v/>
      </c>
      <c r="Q55" s="275"/>
      <c r="R55" s="169"/>
      <c r="S55" s="168"/>
      <c r="T55" s="4"/>
    </row>
    <row r="56" spans="2:20" s="3" customFormat="1" ht="22.5">
      <c r="B56" s="85">
        <f t="shared" si="7"/>
        <v>12</v>
      </c>
      <c r="C56" s="198" t="s">
        <v>156</v>
      </c>
      <c r="D56" s="81" t="s">
        <v>195</v>
      </c>
      <c r="E56" s="273" t="str">
        <f t="shared" si="8"/>
        <v/>
      </c>
      <c r="F56" s="273" t="str">
        <f t="shared" si="9"/>
        <v/>
      </c>
      <c r="G56" s="278"/>
      <c r="H56" s="78"/>
      <c r="I56" s="167"/>
      <c r="J56" s="273" t="str">
        <f t="shared" si="10"/>
        <v/>
      </c>
      <c r="K56" s="273" t="str">
        <f t="shared" si="11"/>
        <v/>
      </c>
      <c r="L56" s="275"/>
      <c r="M56" s="166"/>
      <c r="N56" s="166"/>
      <c r="O56" s="273" t="str">
        <f t="shared" si="12"/>
        <v/>
      </c>
      <c r="P56" s="273" t="str">
        <f t="shared" si="13"/>
        <v/>
      </c>
      <c r="Q56" s="275"/>
      <c r="R56" s="169"/>
      <c r="S56" s="168"/>
      <c r="T56" s="4"/>
    </row>
    <row r="57" spans="2:20" s="3" customFormat="1" ht="22.5">
      <c r="B57" s="85">
        <f t="shared" si="7"/>
        <v>13</v>
      </c>
      <c r="C57" s="198" t="s">
        <v>156</v>
      </c>
      <c r="D57" s="81" t="s">
        <v>196</v>
      </c>
      <c r="E57" s="273" t="str">
        <f t="shared" si="8"/>
        <v/>
      </c>
      <c r="F57" s="273" t="str">
        <f t="shared" si="9"/>
        <v/>
      </c>
      <c r="G57" s="278"/>
      <c r="H57" s="78"/>
      <c r="I57" s="167"/>
      <c r="J57" s="273" t="str">
        <f t="shared" si="10"/>
        <v/>
      </c>
      <c r="K57" s="273" t="str">
        <f t="shared" si="11"/>
        <v/>
      </c>
      <c r="L57" s="275"/>
      <c r="M57" s="166"/>
      <c r="N57" s="166"/>
      <c r="O57" s="273" t="str">
        <f t="shared" si="12"/>
        <v/>
      </c>
      <c r="P57" s="273" t="str">
        <f t="shared" si="13"/>
        <v/>
      </c>
      <c r="Q57" s="275"/>
      <c r="R57" s="169"/>
      <c r="S57" s="168"/>
      <c r="T57" s="4"/>
    </row>
    <row r="58" spans="2:20" s="3" customFormat="1" ht="22.5">
      <c r="B58" s="85">
        <f t="shared" si="7"/>
        <v>14</v>
      </c>
      <c r="C58" s="198" t="s">
        <v>156</v>
      </c>
      <c r="D58" s="177" t="s">
        <v>197</v>
      </c>
      <c r="E58" s="273" t="str">
        <f t="shared" si="8"/>
        <v/>
      </c>
      <c r="F58" s="273" t="str">
        <f t="shared" si="9"/>
        <v/>
      </c>
      <c r="G58" s="278"/>
      <c r="H58" s="78"/>
      <c r="I58" s="167"/>
      <c r="J58" s="273" t="str">
        <f t="shared" si="10"/>
        <v/>
      </c>
      <c r="K58" s="273" t="str">
        <f t="shared" si="11"/>
        <v/>
      </c>
      <c r="L58" s="275"/>
      <c r="M58" s="166"/>
      <c r="N58" s="166"/>
      <c r="O58" s="273" t="str">
        <f t="shared" si="12"/>
        <v/>
      </c>
      <c r="P58" s="273" t="str">
        <f t="shared" si="13"/>
        <v/>
      </c>
      <c r="Q58" s="275"/>
      <c r="R58" s="169"/>
      <c r="S58" s="168"/>
      <c r="T58" s="4"/>
    </row>
    <row r="59" spans="2:20" s="3" customFormat="1" ht="33.75">
      <c r="B59" s="85">
        <f t="shared" si="7"/>
        <v>15</v>
      </c>
      <c r="C59" s="198" t="s">
        <v>156</v>
      </c>
      <c r="D59" s="177" t="s">
        <v>198</v>
      </c>
      <c r="E59" s="273" t="str">
        <f t="shared" si="8"/>
        <v/>
      </c>
      <c r="F59" s="273" t="str">
        <f t="shared" si="9"/>
        <v/>
      </c>
      <c r="G59" s="278"/>
      <c r="H59" s="78"/>
      <c r="I59" s="167"/>
      <c r="J59" s="273" t="str">
        <f t="shared" si="10"/>
        <v/>
      </c>
      <c r="K59" s="273" t="str">
        <f t="shared" si="11"/>
        <v/>
      </c>
      <c r="L59" s="275"/>
      <c r="M59" s="166"/>
      <c r="N59" s="166"/>
      <c r="O59" s="273" t="str">
        <f t="shared" si="12"/>
        <v/>
      </c>
      <c r="P59" s="273" t="str">
        <f t="shared" si="13"/>
        <v/>
      </c>
      <c r="Q59" s="275"/>
      <c r="R59" s="169"/>
      <c r="S59" s="168"/>
      <c r="T59" s="4"/>
    </row>
    <row r="60" spans="2:20" s="3" customFormat="1" ht="33.75">
      <c r="B60" s="85">
        <f t="shared" si="7"/>
        <v>16</v>
      </c>
      <c r="C60" s="198" t="s">
        <v>156</v>
      </c>
      <c r="D60" s="177" t="s">
        <v>199</v>
      </c>
      <c r="E60" s="273" t="str">
        <f t="shared" si="8"/>
        <v/>
      </c>
      <c r="F60" s="273" t="str">
        <f t="shared" si="9"/>
        <v/>
      </c>
      <c r="G60" s="278"/>
      <c r="H60" s="78"/>
      <c r="I60" s="167"/>
      <c r="J60" s="273" t="str">
        <f t="shared" si="10"/>
        <v/>
      </c>
      <c r="K60" s="273" t="str">
        <f t="shared" si="11"/>
        <v/>
      </c>
      <c r="L60" s="275"/>
      <c r="M60" s="166"/>
      <c r="N60" s="166"/>
      <c r="O60" s="273" t="str">
        <f t="shared" si="12"/>
        <v/>
      </c>
      <c r="P60" s="273" t="str">
        <f t="shared" si="13"/>
        <v/>
      </c>
      <c r="Q60" s="275"/>
      <c r="R60" s="169"/>
      <c r="S60" s="168"/>
      <c r="T60" s="4"/>
    </row>
    <row r="61" spans="2:20" s="3" customFormat="1" ht="33.75">
      <c r="B61" s="85">
        <f t="shared" si="7"/>
        <v>17</v>
      </c>
      <c r="C61" s="198" t="s">
        <v>156</v>
      </c>
      <c r="D61" s="177" t="s">
        <v>200</v>
      </c>
      <c r="E61" s="273" t="str">
        <f t="shared" si="8"/>
        <v/>
      </c>
      <c r="F61" s="273" t="str">
        <f t="shared" si="9"/>
        <v/>
      </c>
      <c r="G61" s="278"/>
      <c r="H61" s="78"/>
      <c r="I61" s="167"/>
      <c r="J61" s="273" t="str">
        <f t="shared" si="10"/>
        <v/>
      </c>
      <c r="K61" s="273" t="str">
        <f t="shared" si="11"/>
        <v/>
      </c>
      <c r="L61" s="275"/>
      <c r="M61" s="166"/>
      <c r="N61" s="166"/>
      <c r="O61" s="273" t="str">
        <f t="shared" si="12"/>
        <v/>
      </c>
      <c r="P61" s="273" t="str">
        <f t="shared" si="13"/>
        <v/>
      </c>
      <c r="Q61" s="275"/>
      <c r="R61" s="169"/>
      <c r="S61" s="168"/>
      <c r="T61" s="4"/>
    </row>
    <row r="62" spans="2:20" s="3" customFormat="1" ht="33.75">
      <c r="B62" s="85">
        <f t="shared" si="7"/>
        <v>18</v>
      </c>
      <c r="C62" s="198" t="s">
        <v>156</v>
      </c>
      <c r="D62" s="177" t="s">
        <v>201</v>
      </c>
      <c r="E62" s="273" t="str">
        <f t="shared" si="8"/>
        <v/>
      </c>
      <c r="F62" s="273" t="str">
        <f t="shared" si="9"/>
        <v/>
      </c>
      <c r="G62" s="278"/>
      <c r="H62" s="78"/>
      <c r="I62" s="167"/>
      <c r="J62" s="273" t="str">
        <f t="shared" si="10"/>
        <v/>
      </c>
      <c r="K62" s="273" t="str">
        <f t="shared" si="11"/>
        <v/>
      </c>
      <c r="L62" s="275"/>
      <c r="M62" s="166"/>
      <c r="N62" s="166"/>
      <c r="O62" s="273" t="str">
        <f t="shared" si="12"/>
        <v/>
      </c>
      <c r="P62" s="273" t="str">
        <f t="shared" si="13"/>
        <v/>
      </c>
      <c r="Q62" s="275"/>
      <c r="R62" s="169"/>
      <c r="S62" s="168"/>
      <c r="T62" s="4"/>
    </row>
    <row r="63" spans="2:20" s="3" customFormat="1" ht="33.75">
      <c r="B63" s="85">
        <f t="shared" si="7"/>
        <v>19</v>
      </c>
      <c r="C63" s="198" t="s">
        <v>156</v>
      </c>
      <c r="D63" s="177" t="s">
        <v>202</v>
      </c>
      <c r="E63" s="273" t="str">
        <f t="shared" si="8"/>
        <v/>
      </c>
      <c r="F63" s="273" t="str">
        <f t="shared" si="9"/>
        <v/>
      </c>
      <c r="G63" s="278"/>
      <c r="H63" s="78"/>
      <c r="I63" s="167"/>
      <c r="J63" s="273" t="str">
        <f t="shared" si="10"/>
        <v/>
      </c>
      <c r="K63" s="273" t="str">
        <f t="shared" si="11"/>
        <v/>
      </c>
      <c r="L63" s="275"/>
      <c r="M63" s="166"/>
      <c r="N63" s="166"/>
      <c r="O63" s="273" t="str">
        <f t="shared" si="12"/>
        <v/>
      </c>
      <c r="P63" s="273" t="str">
        <f t="shared" si="13"/>
        <v/>
      </c>
      <c r="Q63" s="275"/>
      <c r="R63" s="169"/>
      <c r="S63" s="168"/>
      <c r="T63" s="4"/>
    </row>
    <row r="64" spans="2:20" s="3" customFormat="1" ht="33.75">
      <c r="B64" s="85">
        <f t="shared" si="7"/>
        <v>20</v>
      </c>
      <c r="C64" s="198" t="s">
        <v>156</v>
      </c>
      <c r="D64" s="177" t="s">
        <v>203</v>
      </c>
      <c r="E64" s="273" t="str">
        <f t="shared" si="8"/>
        <v/>
      </c>
      <c r="F64" s="273" t="str">
        <f t="shared" si="9"/>
        <v/>
      </c>
      <c r="G64" s="278"/>
      <c r="H64" s="78"/>
      <c r="I64" s="167"/>
      <c r="J64" s="273" t="str">
        <f t="shared" si="10"/>
        <v/>
      </c>
      <c r="K64" s="273" t="str">
        <f t="shared" si="11"/>
        <v/>
      </c>
      <c r="L64" s="275"/>
      <c r="M64" s="166"/>
      <c r="N64" s="166"/>
      <c r="O64" s="273" t="str">
        <f t="shared" si="12"/>
        <v/>
      </c>
      <c r="P64" s="273" t="str">
        <f t="shared" si="13"/>
        <v/>
      </c>
      <c r="Q64" s="275"/>
      <c r="R64" s="169"/>
      <c r="S64" s="168"/>
      <c r="T64" s="4"/>
    </row>
    <row r="65" spans="2:20" s="3" customFormat="1" ht="33.75">
      <c r="B65" s="85">
        <f t="shared" si="7"/>
        <v>21</v>
      </c>
      <c r="C65" s="198" t="s">
        <v>156</v>
      </c>
      <c r="D65" s="177" t="s">
        <v>201</v>
      </c>
      <c r="E65" s="273" t="str">
        <f t="shared" si="8"/>
        <v/>
      </c>
      <c r="F65" s="273" t="str">
        <f t="shared" si="9"/>
        <v/>
      </c>
      <c r="G65" s="278"/>
      <c r="H65" s="78"/>
      <c r="I65" s="167"/>
      <c r="J65" s="273" t="str">
        <f t="shared" si="10"/>
        <v/>
      </c>
      <c r="K65" s="273" t="str">
        <f t="shared" si="11"/>
        <v/>
      </c>
      <c r="L65" s="275"/>
      <c r="M65" s="166"/>
      <c r="N65" s="166"/>
      <c r="O65" s="273" t="str">
        <f t="shared" si="12"/>
        <v/>
      </c>
      <c r="P65" s="273" t="str">
        <f t="shared" si="13"/>
        <v/>
      </c>
      <c r="Q65" s="275"/>
      <c r="R65" s="169"/>
      <c r="S65" s="168"/>
      <c r="T65" s="4"/>
    </row>
    <row r="66" spans="2:20" s="3" customFormat="1" ht="33.75">
      <c r="B66" s="85">
        <f t="shared" si="7"/>
        <v>22</v>
      </c>
      <c r="C66" s="198" t="s">
        <v>156</v>
      </c>
      <c r="D66" s="177" t="s">
        <v>202</v>
      </c>
      <c r="E66" s="273" t="str">
        <f t="shared" si="8"/>
        <v/>
      </c>
      <c r="F66" s="273" t="str">
        <f t="shared" si="9"/>
        <v/>
      </c>
      <c r="G66" s="278"/>
      <c r="H66" s="78"/>
      <c r="I66" s="167"/>
      <c r="J66" s="273" t="str">
        <f t="shared" si="10"/>
        <v/>
      </c>
      <c r="K66" s="273" t="str">
        <f t="shared" si="11"/>
        <v/>
      </c>
      <c r="L66" s="275"/>
      <c r="M66" s="166"/>
      <c r="N66" s="166"/>
      <c r="O66" s="273" t="str">
        <f t="shared" si="12"/>
        <v/>
      </c>
      <c r="P66" s="273" t="str">
        <f t="shared" si="13"/>
        <v/>
      </c>
      <c r="Q66" s="275"/>
      <c r="R66" s="169"/>
      <c r="S66" s="168"/>
      <c r="T66" s="4"/>
    </row>
    <row r="67" spans="2:20" s="3" customFormat="1" ht="24" customHeight="1">
      <c r="B67" s="85">
        <f t="shared" si="7"/>
        <v>23</v>
      </c>
      <c r="C67" s="198" t="s">
        <v>156</v>
      </c>
      <c r="D67" s="177" t="s">
        <v>204</v>
      </c>
      <c r="E67" s="273" t="str">
        <f t="shared" si="8"/>
        <v/>
      </c>
      <c r="F67" s="273" t="str">
        <f t="shared" si="9"/>
        <v/>
      </c>
      <c r="G67" s="278"/>
      <c r="H67" s="78"/>
      <c r="I67" s="167"/>
      <c r="J67" s="273" t="str">
        <f t="shared" si="10"/>
        <v/>
      </c>
      <c r="K67" s="273" t="str">
        <f t="shared" si="11"/>
        <v/>
      </c>
      <c r="L67" s="275"/>
      <c r="M67" s="166"/>
      <c r="N67" s="166"/>
      <c r="O67" s="273" t="str">
        <f t="shared" si="12"/>
        <v/>
      </c>
      <c r="P67" s="273" t="str">
        <f t="shared" si="13"/>
        <v/>
      </c>
      <c r="Q67" s="275"/>
      <c r="R67" s="169"/>
      <c r="S67" s="168"/>
      <c r="T67" s="4"/>
    </row>
    <row r="68" spans="2:20" s="3" customFormat="1" ht="33.75">
      <c r="B68" s="85">
        <f t="shared" si="7"/>
        <v>24</v>
      </c>
      <c r="C68" s="198" t="s">
        <v>156</v>
      </c>
      <c r="D68" s="177" t="s">
        <v>205</v>
      </c>
      <c r="E68" s="273" t="str">
        <f t="shared" si="8"/>
        <v/>
      </c>
      <c r="F68" s="273" t="str">
        <f t="shared" si="9"/>
        <v/>
      </c>
      <c r="G68" s="278"/>
      <c r="H68" s="78"/>
      <c r="I68" s="167"/>
      <c r="J68" s="273" t="str">
        <f t="shared" si="10"/>
        <v/>
      </c>
      <c r="K68" s="273" t="str">
        <f t="shared" si="11"/>
        <v/>
      </c>
      <c r="L68" s="275"/>
      <c r="M68" s="166"/>
      <c r="N68" s="166"/>
      <c r="O68" s="273" t="str">
        <f t="shared" si="12"/>
        <v/>
      </c>
      <c r="P68" s="273" t="str">
        <f t="shared" si="13"/>
        <v/>
      </c>
      <c r="Q68" s="275"/>
      <c r="R68" s="169"/>
      <c r="S68" s="168"/>
      <c r="T68" s="4"/>
    </row>
    <row r="69" spans="2:20" s="3" customFormat="1" ht="33.75">
      <c r="B69" s="85">
        <f t="shared" si="7"/>
        <v>25</v>
      </c>
      <c r="C69" s="198" t="s">
        <v>156</v>
      </c>
      <c r="D69" s="177" t="s">
        <v>206</v>
      </c>
      <c r="E69" s="273" t="str">
        <f t="shared" si="8"/>
        <v/>
      </c>
      <c r="F69" s="273" t="str">
        <f t="shared" si="9"/>
        <v/>
      </c>
      <c r="G69" s="278"/>
      <c r="H69" s="78"/>
      <c r="I69" s="167"/>
      <c r="J69" s="273" t="str">
        <f t="shared" si="10"/>
        <v/>
      </c>
      <c r="K69" s="273" t="str">
        <f t="shared" si="11"/>
        <v/>
      </c>
      <c r="L69" s="275"/>
      <c r="M69" s="166"/>
      <c r="N69" s="166"/>
      <c r="O69" s="273" t="str">
        <f t="shared" si="12"/>
        <v/>
      </c>
      <c r="P69" s="273" t="str">
        <f t="shared" si="13"/>
        <v/>
      </c>
      <c r="Q69" s="275"/>
      <c r="R69" s="169"/>
      <c r="S69" s="168"/>
      <c r="T69" s="4"/>
    </row>
    <row r="70" spans="2:20" s="3" customFormat="1" ht="33.75">
      <c r="B70" s="85">
        <f t="shared" si="7"/>
        <v>26</v>
      </c>
      <c r="C70" s="198" t="s">
        <v>156</v>
      </c>
      <c r="D70" s="177" t="s">
        <v>207</v>
      </c>
      <c r="E70" s="273" t="str">
        <f t="shared" si="8"/>
        <v/>
      </c>
      <c r="F70" s="273" t="str">
        <f t="shared" si="9"/>
        <v/>
      </c>
      <c r="G70" s="278"/>
      <c r="H70" s="78"/>
      <c r="I70" s="167"/>
      <c r="J70" s="273" t="str">
        <f t="shared" si="10"/>
        <v/>
      </c>
      <c r="K70" s="273" t="str">
        <f t="shared" si="11"/>
        <v/>
      </c>
      <c r="L70" s="275"/>
      <c r="M70" s="166"/>
      <c r="N70" s="166"/>
      <c r="O70" s="273" t="str">
        <f t="shared" si="12"/>
        <v/>
      </c>
      <c r="P70" s="273" t="str">
        <f t="shared" si="13"/>
        <v/>
      </c>
      <c r="Q70" s="275"/>
      <c r="R70" s="169"/>
      <c r="S70" s="168"/>
      <c r="T70" s="4"/>
    </row>
    <row r="71" spans="2:20" s="3" customFormat="1" ht="33.75">
      <c r="B71" s="85">
        <f t="shared" si="7"/>
        <v>27</v>
      </c>
      <c r="C71" s="198" t="s">
        <v>156</v>
      </c>
      <c r="D71" s="177" t="s">
        <v>208</v>
      </c>
      <c r="E71" s="273" t="str">
        <f t="shared" si="8"/>
        <v/>
      </c>
      <c r="F71" s="273" t="str">
        <f t="shared" si="9"/>
        <v/>
      </c>
      <c r="G71" s="278"/>
      <c r="H71" s="78"/>
      <c r="I71" s="167"/>
      <c r="J71" s="273" t="str">
        <f t="shared" si="10"/>
        <v/>
      </c>
      <c r="K71" s="273" t="str">
        <f t="shared" si="11"/>
        <v/>
      </c>
      <c r="L71" s="275"/>
      <c r="M71" s="166"/>
      <c r="N71" s="166"/>
      <c r="O71" s="273" t="str">
        <f t="shared" si="12"/>
        <v/>
      </c>
      <c r="P71" s="273" t="str">
        <f t="shared" si="13"/>
        <v/>
      </c>
      <c r="Q71" s="275"/>
      <c r="R71" s="169"/>
      <c r="S71" s="168"/>
      <c r="T71" s="4"/>
    </row>
    <row r="72" spans="2:20" s="3" customFormat="1" ht="33.75">
      <c r="B72" s="85">
        <f t="shared" si="7"/>
        <v>28</v>
      </c>
      <c r="C72" s="198" t="s">
        <v>156</v>
      </c>
      <c r="D72" s="177" t="s">
        <v>209</v>
      </c>
      <c r="E72" s="273" t="str">
        <f t="shared" si="8"/>
        <v/>
      </c>
      <c r="F72" s="273" t="str">
        <f t="shared" si="9"/>
        <v/>
      </c>
      <c r="G72" s="278"/>
      <c r="H72" s="78"/>
      <c r="I72" s="167"/>
      <c r="J72" s="273" t="str">
        <f t="shared" si="10"/>
        <v/>
      </c>
      <c r="K72" s="273" t="str">
        <f t="shared" si="11"/>
        <v/>
      </c>
      <c r="L72" s="275"/>
      <c r="M72" s="166"/>
      <c r="N72" s="166"/>
      <c r="O72" s="273" t="str">
        <f t="shared" si="12"/>
        <v/>
      </c>
      <c r="P72" s="273" t="str">
        <f t="shared" si="13"/>
        <v/>
      </c>
      <c r="Q72" s="275"/>
      <c r="R72" s="169"/>
      <c r="S72" s="168"/>
      <c r="T72" s="4"/>
    </row>
    <row r="73" spans="2:20" s="3" customFormat="1" ht="33.75">
      <c r="B73" s="85">
        <f t="shared" si="7"/>
        <v>29</v>
      </c>
      <c r="C73" s="198" t="s">
        <v>156</v>
      </c>
      <c r="D73" s="177" t="s">
        <v>210</v>
      </c>
      <c r="E73" s="273" t="str">
        <f t="shared" si="8"/>
        <v/>
      </c>
      <c r="F73" s="273" t="str">
        <f t="shared" si="9"/>
        <v/>
      </c>
      <c r="G73" s="278"/>
      <c r="H73" s="78"/>
      <c r="I73" s="167"/>
      <c r="J73" s="273" t="str">
        <f t="shared" si="10"/>
        <v/>
      </c>
      <c r="K73" s="273" t="str">
        <f t="shared" si="11"/>
        <v/>
      </c>
      <c r="L73" s="275"/>
      <c r="M73" s="166"/>
      <c r="N73" s="166"/>
      <c r="O73" s="273" t="str">
        <f t="shared" si="12"/>
        <v/>
      </c>
      <c r="P73" s="273" t="str">
        <f t="shared" si="13"/>
        <v/>
      </c>
      <c r="Q73" s="275"/>
      <c r="R73" s="169"/>
      <c r="S73" s="168"/>
      <c r="T73" s="4"/>
    </row>
    <row r="74" spans="2:20" s="3" customFormat="1" ht="33.75">
      <c r="B74" s="85">
        <f t="shared" si="7"/>
        <v>30</v>
      </c>
      <c r="C74" s="198" t="s">
        <v>156</v>
      </c>
      <c r="D74" s="177" t="s">
        <v>211</v>
      </c>
      <c r="E74" s="273" t="str">
        <f t="shared" si="8"/>
        <v/>
      </c>
      <c r="F74" s="273" t="str">
        <f t="shared" si="9"/>
        <v/>
      </c>
      <c r="G74" s="278"/>
      <c r="H74" s="78"/>
      <c r="I74" s="167"/>
      <c r="J74" s="273" t="str">
        <f t="shared" si="10"/>
        <v/>
      </c>
      <c r="K74" s="273" t="str">
        <f t="shared" si="11"/>
        <v/>
      </c>
      <c r="L74" s="275"/>
      <c r="M74" s="166"/>
      <c r="N74" s="166"/>
      <c r="O74" s="273" t="str">
        <f t="shared" si="12"/>
        <v/>
      </c>
      <c r="P74" s="273" t="str">
        <f t="shared" si="13"/>
        <v/>
      </c>
      <c r="Q74" s="275"/>
      <c r="R74" s="169"/>
      <c r="S74" s="168"/>
      <c r="T74" s="4"/>
    </row>
    <row r="75" spans="2:20" s="3" customFormat="1" ht="33.75">
      <c r="B75" s="85">
        <f t="shared" si="7"/>
        <v>31</v>
      </c>
      <c r="C75" s="198" t="s">
        <v>156</v>
      </c>
      <c r="D75" s="177" t="s">
        <v>212</v>
      </c>
      <c r="E75" s="273" t="str">
        <f t="shared" si="8"/>
        <v/>
      </c>
      <c r="F75" s="273" t="str">
        <f t="shared" si="9"/>
        <v/>
      </c>
      <c r="G75" s="278"/>
      <c r="H75" s="78"/>
      <c r="I75" s="167"/>
      <c r="J75" s="273" t="str">
        <f t="shared" si="10"/>
        <v/>
      </c>
      <c r="K75" s="273" t="str">
        <f t="shared" si="11"/>
        <v/>
      </c>
      <c r="L75" s="275"/>
      <c r="M75" s="166"/>
      <c r="N75" s="166"/>
      <c r="O75" s="273" t="str">
        <f t="shared" si="12"/>
        <v/>
      </c>
      <c r="P75" s="273" t="str">
        <f t="shared" si="13"/>
        <v/>
      </c>
      <c r="Q75" s="275"/>
      <c r="R75" s="169"/>
      <c r="S75" s="168"/>
      <c r="T75" s="4"/>
    </row>
    <row r="76" spans="2:20" s="3" customFormat="1" ht="33.75">
      <c r="B76" s="85">
        <f t="shared" si="7"/>
        <v>32</v>
      </c>
      <c r="C76" s="198" t="s">
        <v>156</v>
      </c>
      <c r="D76" s="177" t="s">
        <v>213</v>
      </c>
      <c r="E76" s="273" t="str">
        <f t="shared" si="8"/>
        <v/>
      </c>
      <c r="F76" s="273" t="str">
        <f t="shared" si="9"/>
        <v/>
      </c>
      <c r="G76" s="278"/>
      <c r="H76" s="78"/>
      <c r="I76" s="167"/>
      <c r="J76" s="273" t="str">
        <f t="shared" si="10"/>
        <v/>
      </c>
      <c r="K76" s="273" t="str">
        <f t="shared" si="11"/>
        <v/>
      </c>
      <c r="L76" s="275"/>
      <c r="M76" s="166"/>
      <c r="N76" s="166"/>
      <c r="O76" s="273" t="str">
        <f t="shared" si="12"/>
        <v/>
      </c>
      <c r="P76" s="273" t="str">
        <f t="shared" si="13"/>
        <v/>
      </c>
      <c r="Q76" s="275"/>
      <c r="R76" s="169"/>
      <c r="S76" s="168"/>
      <c r="T76" s="4"/>
    </row>
    <row r="77" spans="2:20" s="3" customFormat="1" ht="22.5">
      <c r="B77" s="85">
        <f t="shared" si="7"/>
        <v>33</v>
      </c>
      <c r="C77" s="198" t="s">
        <v>156</v>
      </c>
      <c r="D77" s="177" t="s">
        <v>214</v>
      </c>
      <c r="E77" s="273" t="str">
        <f t="shared" si="8"/>
        <v/>
      </c>
      <c r="F77" s="273" t="str">
        <f t="shared" si="9"/>
        <v/>
      </c>
      <c r="G77" s="278"/>
      <c r="H77" s="78"/>
      <c r="I77" s="167"/>
      <c r="J77" s="273" t="str">
        <f t="shared" si="10"/>
        <v/>
      </c>
      <c r="K77" s="273" t="str">
        <f t="shared" si="11"/>
        <v/>
      </c>
      <c r="L77" s="275"/>
      <c r="M77" s="166"/>
      <c r="N77" s="166"/>
      <c r="O77" s="273" t="str">
        <f t="shared" si="12"/>
        <v/>
      </c>
      <c r="P77" s="273" t="str">
        <f t="shared" si="13"/>
        <v/>
      </c>
      <c r="Q77" s="275"/>
      <c r="R77" s="169"/>
      <c r="S77" s="168"/>
      <c r="T77" s="4"/>
    </row>
    <row r="78" spans="2:20" s="3" customFormat="1" ht="33.75">
      <c r="B78" s="85">
        <f t="shared" si="7"/>
        <v>34</v>
      </c>
      <c r="C78" s="198" t="s">
        <v>156</v>
      </c>
      <c r="D78" s="177" t="s">
        <v>215</v>
      </c>
      <c r="E78" s="273" t="str">
        <f t="shared" si="8"/>
        <v/>
      </c>
      <c r="F78" s="273" t="str">
        <f t="shared" si="9"/>
        <v/>
      </c>
      <c r="G78" s="278"/>
      <c r="H78" s="78"/>
      <c r="I78" s="167"/>
      <c r="J78" s="273" t="str">
        <f t="shared" si="10"/>
        <v/>
      </c>
      <c r="K78" s="273" t="str">
        <f t="shared" si="11"/>
        <v/>
      </c>
      <c r="L78" s="275"/>
      <c r="M78" s="166"/>
      <c r="N78" s="166"/>
      <c r="O78" s="273" t="str">
        <f t="shared" si="12"/>
        <v/>
      </c>
      <c r="P78" s="273" t="str">
        <f t="shared" si="13"/>
        <v/>
      </c>
      <c r="Q78" s="275"/>
      <c r="R78" s="169"/>
      <c r="S78" s="168"/>
      <c r="T78" s="4"/>
    </row>
    <row r="79" spans="2:20">
      <c r="B79" s="3"/>
      <c r="C79" s="3"/>
      <c r="D79" s="3"/>
      <c r="E79" s="272"/>
      <c r="F79" s="272"/>
      <c r="G79" s="3"/>
      <c r="H79" s="3"/>
    </row>
    <row r="80" spans="2:20">
      <c r="B80" s="3"/>
      <c r="C80" s="3"/>
      <c r="D80" s="3"/>
      <c r="E80" s="272"/>
      <c r="F80" s="272"/>
      <c r="G80" s="3"/>
      <c r="H80" s="3"/>
    </row>
    <row r="81" spans="2:8">
      <c r="B81" s="3"/>
      <c r="C81" s="3"/>
      <c r="D81" s="3"/>
      <c r="E81" s="272"/>
      <c r="F81" s="272"/>
      <c r="G81" s="3"/>
      <c r="H81" s="3"/>
    </row>
    <row r="82" spans="2:8">
      <c r="B82" s="3"/>
      <c r="C82" s="3"/>
      <c r="D82" s="3"/>
      <c r="E82" s="272"/>
      <c r="F82" s="272"/>
      <c r="G82" s="3"/>
      <c r="H82" s="3"/>
    </row>
    <row r="83" spans="2:8">
      <c r="B83" s="3"/>
      <c r="C83" s="3"/>
      <c r="D83" s="3"/>
      <c r="E83" s="272"/>
      <c r="F83" s="272"/>
      <c r="G83" s="3"/>
      <c r="H83" s="3"/>
    </row>
    <row r="84" spans="2:8">
      <c r="B84" s="3"/>
      <c r="C84" s="3"/>
      <c r="D84" s="3"/>
      <c r="E84" s="272"/>
      <c r="F84" s="272"/>
      <c r="G84" s="3"/>
      <c r="H84" s="3"/>
    </row>
    <row r="85" spans="2:8">
      <c r="B85" s="3"/>
      <c r="C85" s="3"/>
      <c r="D85" s="3"/>
      <c r="E85" s="272"/>
      <c r="F85" s="272"/>
      <c r="G85" s="3"/>
      <c r="H85" s="3"/>
    </row>
  </sheetData>
  <mergeCells count="28">
    <mergeCell ref="C44:I44"/>
    <mergeCell ref="S12:S13"/>
    <mergeCell ref="N12:N13"/>
    <mergeCell ref="Q12:Q13"/>
    <mergeCell ref="R12:R13"/>
    <mergeCell ref="H12:H13"/>
    <mergeCell ref="D12:D13"/>
    <mergeCell ref="B2:S2"/>
    <mergeCell ref="N4:Q4"/>
    <mergeCell ref="N8:Q8"/>
    <mergeCell ref="N6:Q6"/>
    <mergeCell ref="C14:I14"/>
    <mergeCell ref="L11:M11"/>
    <mergeCell ref="C10:D10"/>
    <mergeCell ref="B4:C4"/>
    <mergeCell ref="B5:C5"/>
    <mergeCell ref="B6:C6"/>
    <mergeCell ref="B7:C7"/>
    <mergeCell ref="B8:C8"/>
    <mergeCell ref="Q11:S11"/>
    <mergeCell ref="C11:E11"/>
    <mergeCell ref="B12:B13"/>
    <mergeCell ref="C12:C13"/>
    <mergeCell ref="G11:H11"/>
    <mergeCell ref="L12:L13"/>
    <mergeCell ref="G12:G13"/>
    <mergeCell ref="I12:I13"/>
    <mergeCell ref="M12:M13"/>
  </mergeCells>
  <phoneticPr fontId="0" type="noConversion"/>
  <conditionalFormatting sqref="Q10 L10 G10">
    <cfRule type="cellIs" dxfId="17" priority="1" stopIfTrue="1" operator="between">
      <formula>1</formula>
      <formula>0.99</formula>
    </cfRule>
    <cfRule type="cellIs" dxfId="16" priority="2" stopIfTrue="1" operator="between">
      <formula>0.98</formula>
      <formula>0.9</formula>
    </cfRule>
    <cfRule type="cellIs" dxfId="15" priority="3" stopIfTrue="1" operator="between">
      <formula>0.89</formula>
      <formula>0</formula>
    </cfRule>
  </conditionalFormatting>
  <dataValidations count="2">
    <dataValidation type="list" allowBlank="1" showInputMessage="1" showErrorMessage="1" sqref="S47:S78 Q15:Q43 S17:S43 Q45:Q78 L45:L78 L15:L43 G15:G43 G45:G78">
      <formula1>"Si,No,No Aplica"</formula1>
    </dataValidation>
    <dataValidation type="list" allowBlank="1" showInputMessage="1" showErrorMessage="1" sqref="C15:C43 C45:C78">
      <formula1>Tipos</formula1>
    </dataValidation>
  </dataValidations>
  <printOptions horizontalCentered="1"/>
  <pageMargins left="0.19685039370078741" right="0" top="0.59055118110236227" bottom="0.19685039370078741" header="0" footer="0"/>
  <pageSetup paperSize="9" scale="47" orientation="portrait" r:id="rId1"/>
  <headerFooter alignWithMargins="0">
    <oddHeader>&amp;L&amp;G&amp;C&amp;"Arial,Negrita"
NSTD-ONP.R.02. F30 Chk Lst CC interno-Técnico&amp;"Arial,Normal"
&amp;R&amp;G</oddHeader>
    <oddFooter>&amp;LRevision: 1.0&amp;CFecha Efectiva:16/06/2008&amp;R&amp;P/&amp;N</oddFooter>
  </headerFooter>
  <ignoredErrors>
    <ignoredError sqref="D4:D5 D7:D8" unlockedFormula="1"/>
  </ignoredErrors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outlinePr summaryBelow="0" summaryRight="0"/>
  </sheetPr>
  <dimension ref="B2:BA17"/>
  <sheetViews>
    <sheetView showGridLines="0" zoomScale="85" workbookViewId="0">
      <pane ySplit="13" topLeftCell="A14" activePane="bottomLeft" state="frozen"/>
      <selection pane="bottomLeft" activeCell="C16" sqref="C16"/>
    </sheetView>
  </sheetViews>
  <sheetFormatPr baseColWidth="10" defaultRowHeight="12.75" outlineLevelRow="1"/>
  <cols>
    <col min="1" max="1" width="2.7109375" style="6" customWidth="1"/>
    <col min="2" max="2" width="8.42578125" style="5" customWidth="1"/>
    <col min="3" max="3" width="18.28515625" style="5" customWidth="1"/>
    <col min="4" max="4" width="45.42578125" style="5" customWidth="1"/>
    <col min="5" max="5" width="6.42578125" style="5" hidden="1" customWidth="1"/>
    <col min="6" max="6" width="9.42578125" style="5" hidden="1" customWidth="1"/>
    <col min="7" max="7" width="10.85546875" style="6" customWidth="1"/>
    <col min="8" max="8" width="6.85546875" style="6" customWidth="1"/>
    <col min="9" max="9" width="11.7109375" style="6" customWidth="1"/>
    <col min="10" max="10" width="19.28515625" style="6" customWidth="1"/>
    <col min="11" max="11" width="8.85546875" style="6" hidden="1" customWidth="1"/>
    <col min="12" max="12" width="8.42578125" style="6" hidden="1" customWidth="1"/>
    <col min="13" max="13" width="10.85546875" style="6" customWidth="1"/>
    <col min="14" max="14" width="9.5703125" style="48" customWidth="1"/>
    <col min="15" max="15" width="13.42578125" style="6" customWidth="1"/>
    <col min="16" max="16" width="15.7109375" style="6" customWidth="1"/>
    <col min="17" max="17" width="8.42578125" style="6" hidden="1" customWidth="1"/>
    <col min="18" max="18" width="8.140625" style="6" hidden="1" customWidth="1"/>
    <col min="19" max="19" width="11.5703125" style="6" customWidth="1"/>
    <col min="20" max="20" width="18" style="6" customWidth="1"/>
    <col min="21" max="21" width="13.5703125" style="6" customWidth="1"/>
    <col min="22" max="22" width="6.7109375" style="6" customWidth="1"/>
    <col min="23" max="23" width="7.7109375" style="6" customWidth="1"/>
    <col min="24" max="24" width="5.7109375" style="6" customWidth="1"/>
    <col min="25" max="25" width="9.5703125" style="6" customWidth="1"/>
    <col min="26" max="26" width="12.7109375" style="2" customWidth="1"/>
    <col min="27" max="34" width="11.42578125" style="7"/>
    <col min="35" max="52" width="11.42578125" style="8"/>
    <col min="53" max="16384" width="11.42578125" style="6"/>
  </cols>
  <sheetData>
    <row r="2" spans="2:53" s="42" customFormat="1" ht="15.75">
      <c r="B2" s="510" t="s">
        <v>168</v>
      </c>
      <c r="C2" s="510"/>
      <c r="D2" s="510"/>
      <c r="E2" s="510"/>
      <c r="F2" s="510"/>
      <c r="G2" s="510"/>
      <c r="H2" s="510"/>
      <c r="I2" s="510"/>
      <c r="J2" s="510"/>
      <c r="K2" s="510"/>
      <c r="L2" s="510"/>
      <c r="M2" s="510"/>
      <c r="N2" s="510"/>
      <c r="O2" s="510"/>
      <c r="P2" s="510"/>
      <c r="Q2" s="510"/>
      <c r="R2" s="510"/>
      <c r="S2" s="510"/>
      <c r="T2" s="510"/>
      <c r="U2" s="510"/>
      <c r="V2" s="43"/>
    </row>
    <row r="3" spans="2:53" s="44" customFormat="1">
      <c r="U3" s="43"/>
      <c r="V3" s="43"/>
    </row>
    <row r="4" spans="2:53" s="42" customFormat="1" ht="12.75" customHeight="1">
      <c r="B4" s="203"/>
      <c r="C4" s="193" t="s">
        <v>239</v>
      </c>
      <c r="D4" s="199" t="str">
        <f>Inicio!D4</f>
        <v>EVOLUTIVO FRONT END</v>
      </c>
      <c r="E4" s="206"/>
      <c r="F4" s="206"/>
      <c r="G4" s="194"/>
      <c r="H4" s="194"/>
      <c r="I4" s="44"/>
      <c r="J4" s="77" t="s">
        <v>59</v>
      </c>
      <c r="K4" s="207"/>
      <c r="L4" s="207"/>
      <c r="M4" s="44"/>
      <c r="N4" s="44"/>
      <c r="O4" s="77" t="s">
        <v>95</v>
      </c>
      <c r="P4" s="493" t="s">
        <v>62</v>
      </c>
      <c r="Q4" s="493"/>
      <c r="R4" s="493"/>
      <c r="S4" s="494"/>
      <c r="T4" s="77" t="s">
        <v>57</v>
      </c>
      <c r="U4" s="164" t="s">
        <v>58</v>
      </c>
      <c r="V4" s="43"/>
    </row>
    <row r="5" spans="2:53" s="42" customFormat="1">
      <c r="B5" s="203"/>
      <c r="C5" s="193" t="s">
        <v>163</v>
      </c>
      <c r="D5" s="199">
        <f>Inicio!D5</f>
        <v>0</v>
      </c>
      <c r="E5" s="206"/>
      <c r="F5" s="206"/>
      <c r="G5" s="194"/>
      <c r="H5" s="194"/>
      <c r="I5" s="44"/>
      <c r="J5" s="44"/>
      <c r="K5" s="208"/>
      <c r="L5" s="208"/>
      <c r="M5" s="44"/>
      <c r="N5" s="44"/>
      <c r="O5" s="44"/>
      <c r="P5" s="44"/>
      <c r="Q5" s="44"/>
      <c r="R5" s="44"/>
      <c r="S5" s="44"/>
      <c r="T5" s="44"/>
      <c r="U5" s="43"/>
      <c r="V5" s="43"/>
    </row>
    <row r="6" spans="2:53" s="42" customFormat="1" ht="12.75" customHeight="1">
      <c r="B6" s="203"/>
      <c r="C6" s="193" t="s">
        <v>240</v>
      </c>
      <c r="D6" s="199">
        <f>Inicio!D6</f>
        <v>0</v>
      </c>
      <c r="E6" s="206"/>
      <c r="F6" s="206"/>
      <c r="G6" s="194"/>
      <c r="H6" s="194"/>
      <c r="I6" s="44"/>
      <c r="J6" s="77" t="s">
        <v>60</v>
      </c>
      <c r="K6" s="207"/>
      <c r="L6" s="207"/>
      <c r="M6" s="44"/>
      <c r="N6" s="44"/>
      <c r="O6" s="77" t="s">
        <v>95</v>
      </c>
      <c r="P6" s="493" t="s">
        <v>62</v>
      </c>
      <c r="Q6" s="493"/>
      <c r="R6" s="493"/>
      <c r="S6" s="494"/>
      <c r="T6" s="77" t="s">
        <v>57</v>
      </c>
      <c r="U6" s="164" t="s">
        <v>58</v>
      </c>
      <c r="V6" s="43"/>
    </row>
    <row r="7" spans="2:53" s="42" customFormat="1">
      <c r="B7" s="203"/>
      <c r="C7" s="193" t="s">
        <v>2</v>
      </c>
      <c r="D7" s="199">
        <f>Inicio!D7</f>
        <v>0</v>
      </c>
      <c r="E7" s="206"/>
      <c r="F7" s="206"/>
      <c r="G7" s="194"/>
      <c r="H7" s="194"/>
      <c r="I7" s="44"/>
      <c r="J7" s="44"/>
      <c r="K7" s="208"/>
      <c r="L7" s="208"/>
      <c r="M7" s="44"/>
      <c r="N7" s="44"/>
      <c r="O7" s="44"/>
      <c r="P7" s="44"/>
      <c r="Q7" s="44"/>
      <c r="R7" s="44"/>
      <c r="S7" s="44"/>
      <c r="T7" s="44"/>
      <c r="U7" s="43"/>
      <c r="V7" s="43"/>
    </row>
    <row r="8" spans="2:53" s="42" customFormat="1">
      <c r="B8" s="203"/>
      <c r="C8" s="193" t="s">
        <v>164</v>
      </c>
      <c r="D8" s="199">
        <f>Inicio!D8</f>
        <v>0</v>
      </c>
      <c r="E8" s="206"/>
      <c r="F8" s="206"/>
      <c r="G8" s="194"/>
      <c r="H8" s="194"/>
      <c r="I8" s="44"/>
      <c r="J8" s="77" t="s">
        <v>61</v>
      </c>
      <c r="K8" s="207"/>
      <c r="L8" s="207"/>
      <c r="M8" s="44"/>
      <c r="N8" s="44"/>
      <c r="O8" s="77" t="s">
        <v>95</v>
      </c>
      <c r="P8" s="493" t="s">
        <v>62</v>
      </c>
      <c r="Q8" s="493"/>
      <c r="R8" s="493"/>
      <c r="S8" s="494"/>
      <c r="T8" s="77" t="s">
        <v>57</v>
      </c>
      <c r="U8" s="164" t="s">
        <v>58</v>
      </c>
      <c r="V8" s="43"/>
    </row>
    <row r="9" spans="2:53" s="42" customFormat="1">
      <c r="V9" s="45"/>
    </row>
    <row r="10" spans="2:53" s="42" customFormat="1" ht="11.25" customHeight="1">
      <c r="C10" s="193" t="s">
        <v>91</v>
      </c>
      <c r="D10" s="77"/>
      <c r="E10" s="203"/>
      <c r="G10" s="63">
        <f>IF((COUNTIF(F14:F17,"Si")=0)*AND(COUNTIF(E14:E17,"No")=0),0,((COUNTIF(F14:F17,"Si")))/((COUNTIF(F14:F17,"Si")+COUNTIF(E14:E17,"No"))))</f>
        <v>1</v>
      </c>
      <c r="H10" s="53"/>
      <c r="M10" s="63">
        <f>IF((COUNTIF(L14:L17,"Si")=0)*AND(COUNTIF(K14:K17,"No")=0),0,((COUNTIF(L14:L17,"Si")))/((COUNTIF(L14:L17,"Si")+COUNTIF(K14:K17,"No"))))</f>
        <v>0.5</v>
      </c>
      <c r="N10" s="53"/>
      <c r="S10" s="63">
        <f>IF((COUNTIF(R14:R17,"Si")=0)*AND(COUNTIF(Q14:Q17,"No")=0),0,((COUNTIF(R14:R17,"Si")))/((COUNTIF(R14:R17,"Si")+COUNTIF(Q14:Q17,"No"))))</f>
        <v>1</v>
      </c>
      <c r="T10" s="53"/>
      <c r="V10" s="45"/>
    </row>
    <row r="11" spans="2:53" s="42" customFormat="1" ht="11.25" hidden="1" customHeight="1" thickBot="1">
      <c r="C11" s="498"/>
      <c r="D11" s="498"/>
      <c r="E11" s="513"/>
      <c r="G11" s="506" t="s">
        <v>96</v>
      </c>
      <c r="H11" s="495"/>
      <c r="I11" s="490"/>
      <c r="M11" s="489" t="s">
        <v>97</v>
      </c>
      <c r="N11" s="495"/>
      <c r="O11" s="490"/>
      <c r="S11" s="489" t="s">
        <v>98</v>
      </c>
      <c r="T11" s="495"/>
      <c r="U11" s="490"/>
      <c r="V11" s="45"/>
    </row>
    <row r="12" spans="2:53" s="3" customFormat="1" ht="12.75" customHeight="1">
      <c r="B12" s="496" t="s">
        <v>89</v>
      </c>
      <c r="C12" s="504" t="s">
        <v>75</v>
      </c>
      <c r="D12" s="496" t="s">
        <v>90</v>
      </c>
      <c r="G12" s="487" t="s">
        <v>139</v>
      </c>
      <c r="H12" s="515" t="s">
        <v>138</v>
      </c>
      <c r="I12" s="516"/>
      <c r="J12" s="488" t="s">
        <v>127</v>
      </c>
      <c r="K12" s="60"/>
      <c r="L12" s="60"/>
      <c r="M12" s="488" t="s">
        <v>140</v>
      </c>
      <c r="N12" s="515" t="s">
        <v>138</v>
      </c>
      <c r="O12" s="516"/>
      <c r="P12" s="488" t="s">
        <v>127</v>
      </c>
      <c r="Q12" s="60"/>
      <c r="R12" s="60"/>
      <c r="S12" s="488" t="s">
        <v>141</v>
      </c>
      <c r="T12" s="486" t="s">
        <v>138</v>
      </c>
      <c r="U12" s="488" t="s">
        <v>127</v>
      </c>
      <c r="V12" s="4"/>
    </row>
    <row r="13" spans="2:53" s="3" customFormat="1" ht="20.25" customHeight="1" thickBot="1">
      <c r="B13" s="497"/>
      <c r="C13" s="505"/>
      <c r="D13" s="497"/>
      <c r="G13" s="519"/>
      <c r="H13" s="517"/>
      <c r="I13" s="518"/>
      <c r="J13" s="508"/>
      <c r="K13" s="80"/>
      <c r="L13" s="80"/>
      <c r="M13" s="508"/>
      <c r="N13" s="517"/>
      <c r="O13" s="518"/>
      <c r="P13" s="508"/>
      <c r="Q13" s="80"/>
      <c r="R13" s="80"/>
      <c r="S13" s="508"/>
      <c r="T13" s="514"/>
      <c r="U13" s="508"/>
      <c r="V13" s="4"/>
    </row>
    <row r="14" spans="2:53" ht="13.5" thickBot="1">
      <c r="B14" s="119" t="s">
        <v>99</v>
      </c>
      <c r="C14" s="123"/>
      <c r="D14" s="123"/>
      <c r="E14" s="124"/>
      <c r="F14" s="124"/>
      <c r="G14" s="125"/>
      <c r="H14" s="126"/>
      <c r="I14" s="126"/>
      <c r="J14" s="126"/>
      <c r="K14" s="124"/>
      <c r="L14" s="124"/>
      <c r="M14" s="125"/>
      <c r="N14" s="127"/>
      <c r="O14" s="126"/>
      <c r="P14" s="126"/>
      <c r="Q14" s="124"/>
      <c r="R14" s="124"/>
      <c r="S14" s="125"/>
      <c r="T14" s="126"/>
      <c r="U14" s="128"/>
      <c r="Z14" s="6"/>
      <c r="AA14" s="2"/>
      <c r="AI14" s="7"/>
      <c r="BA14" s="8"/>
    </row>
    <row r="15" spans="2:53" s="14" customFormat="1" ht="50.25" customHeight="1" outlineLevel="1" thickBot="1">
      <c r="B15" s="120"/>
      <c r="C15" s="522" t="s">
        <v>185</v>
      </c>
      <c r="D15" s="522"/>
      <c r="E15" s="522"/>
      <c r="F15" s="522"/>
      <c r="G15" s="522"/>
      <c r="H15" s="522"/>
      <c r="I15" s="522"/>
      <c r="J15" s="522"/>
      <c r="K15" s="122"/>
      <c r="L15" s="122"/>
      <c r="M15" s="121"/>
      <c r="N15" s="521"/>
      <c r="O15" s="521"/>
      <c r="P15" s="122"/>
      <c r="Q15" s="122"/>
      <c r="R15" s="122"/>
      <c r="S15" s="121"/>
      <c r="T15" s="122"/>
      <c r="U15" s="118"/>
      <c r="V15" s="10"/>
      <c r="W15" s="10"/>
      <c r="X15" s="10"/>
      <c r="Y15" s="10"/>
      <c r="Z15" s="10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</row>
    <row r="16" spans="2:53" s="3" customFormat="1" ht="35.25" customHeight="1" outlineLevel="1">
      <c r="B16" s="115">
        <v>1</v>
      </c>
      <c r="C16" s="198" t="s">
        <v>157</v>
      </c>
      <c r="D16" s="99" t="s">
        <v>88</v>
      </c>
      <c r="E16" s="273" t="str">
        <f>IF(((C16="Auditoría de Gestión de la Configuración")*AND(G16="No")),"No","")</f>
        <v/>
      </c>
      <c r="F16" s="273" t="str">
        <f>IF(((C16="Auditoría de Gestión de la Configuración")*AND(G16="Si")),"Si","")</f>
        <v>Si</v>
      </c>
      <c r="G16" s="216" t="s">
        <v>152</v>
      </c>
      <c r="H16" s="520"/>
      <c r="I16" s="520"/>
      <c r="J16" s="108"/>
      <c r="K16" s="273" t="str">
        <f>IF(((C16="Auditoría de Gestión de la Configuración")*AND(M16="No")),"No","")</f>
        <v/>
      </c>
      <c r="L16" s="273" t="str">
        <f>IF(((C16="Auditoría de Gestión de la Configuración")*AND(M16="Si")),"Si","")</f>
        <v>Si</v>
      </c>
      <c r="M16" s="216" t="s">
        <v>152</v>
      </c>
      <c r="N16" s="520"/>
      <c r="O16" s="520"/>
      <c r="P16" s="105"/>
      <c r="Q16" s="273" t="str">
        <f>IF(((C16="Auditoría de Gestión de la Configuración")*AND(S16="No")),"No","")</f>
        <v/>
      </c>
      <c r="R16" s="273" t="str">
        <f>IF(((C16="Auditoría de Gestión de la Configuración")*AND(S16="Si")),"Si","")</f>
        <v>Si</v>
      </c>
      <c r="S16" s="216" t="s">
        <v>152</v>
      </c>
      <c r="T16" s="94"/>
      <c r="U16" s="94"/>
      <c r="V16" s="4"/>
    </row>
    <row r="17" spans="2:22" s="3" customFormat="1" ht="26.25" customHeight="1" outlineLevel="1">
      <c r="B17" s="114">
        <f>B16+1</f>
        <v>2</v>
      </c>
      <c r="C17" s="198" t="s">
        <v>157</v>
      </c>
      <c r="D17" s="100" t="s">
        <v>93</v>
      </c>
      <c r="E17" s="273" t="str">
        <f>IF(((C17="Auditoría de Gestión de la Configuración")*AND(G17="No")),"No","")</f>
        <v/>
      </c>
      <c r="F17" s="273" t="str">
        <f>IF(((C17="Auditoría de Gestión de la Configuración")*AND(G17="Si")),"Si","")</f>
        <v>Si</v>
      </c>
      <c r="G17" s="217" t="s">
        <v>152</v>
      </c>
      <c r="H17" s="520"/>
      <c r="I17" s="520"/>
      <c r="J17" s="101"/>
      <c r="K17" s="273" t="str">
        <f>IF(((C17="Auditoría de Gestión de la Configuración")*AND(M17="No")),"No","")</f>
        <v>No</v>
      </c>
      <c r="L17" s="273" t="str">
        <f>IF(((C17="Auditoría de Gestión de la Configuración")*AND(M17="Si")),"Si","")</f>
        <v/>
      </c>
      <c r="M17" s="217" t="s">
        <v>153</v>
      </c>
      <c r="N17" s="520"/>
      <c r="O17" s="520"/>
      <c r="P17" s="101"/>
      <c r="Q17" s="273" t="str">
        <f>IF(((C17="Auditoría de Gestión de la Configuración")*AND(S17="No")),"No","")</f>
        <v/>
      </c>
      <c r="R17" s="273" t="str">
        <f>IF(((C17="Auditoría de Gestión de la Configuración")*AND(S17="Si")),"Si","")</f>
        <v>Si</v>
      </c>
      <c r="S17" s="217" t="s">
        <v>152</v>
      </c>
      <c r="T17" s="94"/>
      <c r="U17" s="94"/>
      <c r="V17" s="4"/>
    </row>
  </sheetData>
  <mergeCells count="26">
    <mergeCell ref="M12:M13"/>
    <mergeCell ref="G12:G13"/>
    <mergeCell ref="H12:I13"/>
    <mergeCell ref="J12:J13"/>
    <mergeCell ref="N17:O17"/>
    <mergeCell ref="H16:I16"/>
    <mergeCell ref="N16:O16"/>
    <mergeCell ref="H17:I17"/>
    <mergeCell ref="N15:O15"/>
    <mergeCell ref="C15:J15"/>
    <mergeCell ref="B2:U2"/>
    <mergeCell ref="P4:S4"/>
    <mergeCell ref="P8:S8"/>
    <mergeCell ref="P6:S6"/>
    <mergeCell ref="B12:B13"/>
    <mergeCell ref="C12:C13"/>
    <mergeCell ref="U12:U13"/>
    <mergeCell ref="N12:O13"/>
    <mergeCell ref="S12:S13"/>
    <mergeCell ref="T12:T13"/>
    <mergeCell ref="S11:U11"/>
    <mergeCell ref="C11:E11"/>
    <mergeCell ref="P12:P13"/>
    <mergeCell ref="D12:D13"/>
    <mergeCell ref="G11:I11"/>
    <mergeCell ref="M11:O11"/>
  </mergeCells>
  <phoneticPr fontId="0" type="noConversion"/>
  <conditionalFormatting sqref="G10 M10 S10">
    <cfRule type="cellIs" dxfId="14" priority="1" stopIfTrue="1" operator="between">
      <formula>1</formula>
      <formula>0.99</formula>
    </cfRule>
    <cfRule type="cellIs" dxfId="13" priority="2" stopIfTrue="1" operator="between">
      <formula>0.98</formula>
      <formula>0.9</formula>
    </cfRule>
    <cfRule type="cellIs" dxfId="12" priority="3" stopIfTrue="1" operator="between">
      <formula>0.89</formula>
      <formula>0</formula>
    </cfRule>
  </conditionalFormatting>
  <dataValidations count="2">
    <dataValidation type="list" allowBlank="1" showInputMessage="1" showErrorMessage="1" sqref="M16:M17 G16:G17 S16:S17 S14 M14 G14">
      <formula1>"Si,No,No Aplica"</formula1>
    </dataValidation>
    <dataValidation type="list" allowBlank="1" showInputMessage="1" showErrorMessage="1" sqref="C16:C17">
      <formula1>Tipos</formula1>
    </dataValidation>
  </dataValidations>
  <printOptions horizontalCentered="1"/>
  <pageMargins left="0.19685039370078741" right="0" top="0.59055118110236227" bottom="0.19685039370078741" header="0" footer="0"/>
  <pageSetup paperSize="9" scale="47" orientation="portrait" r:id="rId1"/>
  <headerFooter alignWithMargins="0">
    <oddHeader>&amp;L&amp;G&amp;C&amp;"Arial,Negrita"
NSTD-ONP.R.02. F30 Chk Lst CC interno-Técnico&amp;"Arial,Normal"
&amp;R&amp;G</oddHeader>
    <oddFooter>&amp;LRevision: 1.0&amp;CFecha Efectiva:16/06/2008&amp;R&amp;P/&amp;N</oddFooter>
  </headerFooter>
  <ignoredErrors>
    <ignoredError sqref="D4:D8" unlockedFormula="1"/>
  </ignoredErrors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indexed="13"/>
    <outlinePr summaryBelow="0" summaryRight="0"/>
  </sheetPr>
  <dimension ref="B1:BF47"/>
  <sheetViews>
    <sheetView showGridLines="0" workbookViewId="0">
      <pane xSplit="1" ySplit="13" topLeftCell="B16" activePane="bottomRight" state="frozen"/>
      <selection pane="topRight" activeCell="B1" sqref="B1"/>
      <selection pane="bottomLeft" activeCell="A14" sqref="A14"/>
      <selection pane="bottomRight" activeCell="H24" sqref="H24:I24"/>
    </sheetView>
  </sheetViews>
  <sheetFormatPr baseColWidth="10" defaultRowHeight="12.75"/>
  <cols>
    <col min="1" max="1" width="2.28515625" style="6" customWidth="1"/>
    <col min="2" max="2" width="3.7109375" style="5" customWidth="1"/>
    <col min="3" max="3" width="20.140625" style="5" customWidth="1"/>
    <col min="4" max="4" width="40.5703125" style="5" customWidth="1"/>
    <col min="5" max="5" width="6.85546875" style="5" hidden="1" customWidth="1"/>
    <col min="6" max="6" width="6.42578125" style="5" hidden="1" customWidth="1"/>
    <col min="7" max="7" width="9.28515625" style="6" customWidth="1"/>
    <col min="8" max="8" width="8.7109375" style="6" customWidth="1"/>
    <col min="9" max="10" width="15.7109375" style="6" customWidth="1"/>
    <col min="11" max="11" width="8.140625" style="14" hidden="1" customWidth="1"/>
    <col min="12" max="12" width="8" style="14" hidden="1" customWidth="1"/>
    <col min="13" max="13" width="9.5703125" style="214" customWidth="1"/>
    <col min="14" max="14" width="13.5703125" style="6" customWidth="1"/>
    <col min="15" max="15" width="14.5703125" style="6" customWidth="1"/>
    <col min="16" max="16" width="7.28515625" style="6" hidden="1" customWidth="1"/>
    <col min="17" max="17" width="8.140625" style="6" hidden="1" customWidth="1"/>
    <col min="18" max="18" width="10" style="214" customWidth="1"/>
    <col min="19" max="19" width="20.140625" style="6" bestFit="1" customWidth="1"/>
    <col min="20" max="20" width="13.5703125" style="6" customWidth="1"/>
    <col min="21" max="21" width="13.42578125" style="6" customWidth="1"/>
    <col min="22" max="22" width="6.7109375" style="6" customWidth="1"/>
    <col min="23" max="23" width="7.7109375" style="6" customWidth="1"/>
    <col min="24" max="24" width="5.7109375" style="6" customWidth="1"/>
    <col min="25" max="25" width="9.5703125" style="6" customWidth="1"/>
    <col min="26" max="26" width="12.7109375" style="2" customWidth="1"/>
    <col min="27" max="34" width="11.42578125" style="7"/>
    <col min="35" max="52" width="11.42578125" style="8"/>
    <col min="53" max="16384" width="11.42578125" style="6"/>
  </cols>
  <sheetData>
    <row r="1" spans="2:58">
      <c r="M1" s="6"/>
    </row>
    <row r="2" spans="2:58" s="42" customFormat="1" ht="15.75">
      <c r="B2" s="510" t="s">
        <v>160</v>
      </c>
      <c r="C2" s="510"/>
      <c r="D2" s="510"/>
      <c r="E2" s="510"/>
      <c r="F2" s="510"/>
      <c r="G2" s="510"/>
      <c r="H2" s="510"/>
      <c r="I2" s="510"/>
      <c r="J2" s="510"/>
      <c r="K2" s="510"/>
      <c r="L2" s="510"/>
      <c r="M2" s="510"/>
      <c r="N2" s="510"/>
      <c r="O2" s="510"/>
      <c r="P2" s="510"/>
      <c r="Q2" s="510"/>
      <c r="R2" s="510"/>
      <c r="S2" s="510"/>
      <c r="T2" s="510"/>
      <c r="U2" s="43"/>
    </row>
    <row r="3" spans="2:58" s="44" customFormat="1">
      <c r="E3" s="267"/>
      <c r="F3" s="267"/>
      <c r="K3" s="267"/>
      <c r="L3" s="267"/>
      <c r="R3" s="215"/>
      <c r="T3" s="43"/>
      <c r="U3" s="43"/>
    </row>
    <row r="4" spans="2:58" s="42" customFormat="1" ht="12.75" customHeight="1">
      <c r="C4" s="77" t="s">
        <v>239</v>
      </c>
      <c r="D4" s="199" t="str">
        <f>Inicio!D4</f>
        <v>EVOLUTIVO FRONT END</v>
      </c>
      <c r="E4" s="267"/>
      <c r="F4" s="267"/>
      <c r="G4" s="44"/>
      <c r="H4" s="44"/>
      <c r="I4" s="44"/>
      <c r="J4" s="77" t="s">
        <v>59</v>
      </c>
      <c r="K4" s="282"/>
      <c r="L4" s="282"/>
      <c r="M4" s="44"/>
      <c r="N4" s="77" t="s">
        <v>95</v>
      </c>
      <c r="O4" s="528" t="s">
        <v>62</v>
      </c>
      <c r="P4" s="528"/>
      <c r="Q4" s="528"/>
      <c r="R4" s="528"/>
      <c r="S4" s="77" t="s">
        <v>57</v>
      </c>
      <c r="T4" s="86" t="s">
        <v>58</v>
      </c>
      <c r="U4" s="43"/>
    </row>
    <row r="5" spans="2:58" s="42" customFormat="1" ht="12.75" customHeight="1">
      <c r="C5" s="529" t="s">
        <v>163</v>
      </c>
      <c r="D5" s="531">
        <f>Inicio!D5</f>
        <v>0</v>
      </c>
      <c r="E5" s="286"/>
      <c r="F5" s="286"/>
      <c r="G5" s="178"/>
      <c r="H5" s="178"/>
      <c r="I5" s="44"/>
      <c r="J5" s="44"/>
      <c r="K5" s="283"/>
      <c r="L5" s="283"/>
      <c r="M5" s="44"/>
      <c r="N5" s="44"/>
      <c r="O5" s="44"/>
      <c r="P5" s="44"/>
      <c r="Q5" s="44"/>
      <c r="R5" s="215"/>
      <c r="S5" s="44"/>
      <c r="T5" s="43"/>
      <c r="U5" s="43"/>
    </row>
    <row r="6" spans="2:58" s="42" customFormat="1" ht="12.75" customHeight="1">
      <c r="C6" s="530"/>
      <c r="D6" s="532"/>
      <c r="E6" s="286"/>
      <c r="F6" s="286"/>
      <c r="G6" s="178"/>
      <c r="H6" s="178"/>
      <c r="I6" s="44"/>
      <c r="J6" s="77" t="s">
        <v>60</v>
      </c>
      <c r="K6" s="282"/>
      <c r="L6" s="282"/>
      <c r="M6" s="44"/>
      <c r="N6" s="77" t="s">
        <v>95</v>
      </c>
      <c r="O6" s="528" t="s">
        <v>62</v>
      </c>
      <c r="P6" s="528"/>
      <c r="Q6" s="528"/>
      <c r="R6" s="528"/>
      <c r="S6" s="77" t="s">
        <v>57</v>
      </c>
      <c r="T6" s="86" t="s">
        <v>58</v>
      </c>
      <c r="U6" s="43"/>
    </row>
    <row r="7" spans="2:58" s="42" customFormat="1" ht="12.75" customHeight="1">
      <c r="C7" s="77" t="s">
        <v>2</v>
      </c>
      <c r="D7" s="199">
        <f>Inicio!D7</f>
        <v>0</v>
      </c>
      <c r="E7" s="286"/>
      <c r="F7" s="286"/>
      <c r="G7" s="178"/>
      <c r="H7" s="178"/>
      <c r="I7" s="44"/>
      <c r="J7" s="44"/>
      <c r="K7" s="283"/>
      <c r="L7" s="283"/>
      <c r="M7" s="44"/>
      <c r="N7" s="44"/>
      <c r="O7" s="44"/>
      <c r="P7" s="44"/>
      <c r="Q7" s="44"/>
      <c r="R7" s="215"/>
      <c r="S7" s="44"/>
      <c r="T7" s="43"/>
      <c r="U7" s="43"/>
    </row>
    <row r="8" spans="2:58" s="42" customFormat="1" ht="12.75" customHeight="1">
      <c r="C8" s="77" t="s">
        <v>164</v>
      </c>
      <c r="D8" s="199">
        <f>Inicio!D8</f>
        <v>0</v>
      </c>
      <c r="E8" s="286"/>
      <c r="F8" s="286"/>
      <c r="G8" s="178"/>
      <c r="H8" s="178"/>
      <c r="I8" s="44"/>
      <c r="J8" s="77" t="s">
        <v>61</v>
      </c>
      <c r="K8" s="282"/>
      <c r="L8" s="282"/>
      <c r="M8" s="44"/>
      <c r="N8" s="77" t="s">
        <v>95</v>
      </c>
      <c r="O8" s="528" t="s">
        <v>62</v>
      </c>
      <c r="P8" s="528"/>
      <c r="Q8" s="528"/>
      <c r="R8" s="528"/>
      <c r="S8" s="77" t="s">
        <v>57</v>
      </c>
      <c r="T8" s="86" t="s">
        <v>58</v>
      </c>
      <c r="U8" s="43"/>
    </row>
    <row r="9" spans="2:58">
      <c r="M9" s="6"/>
    </row>
    <row r="10" spans="2:58">
      <c r="C10" s="533"/>
      <c r="D10" s="533"/>
      <c r="E10" s="533"/>
      <c r="G10" s="63">
        <f>IF((COUNTIF(F16:F47,"Si")=0)*AND(COUNTIF(E16:E47,"No")=0),0,((COUNTIF(F16:F47,"Si")))/((COUNTIF(F16:F47,"Si")+COUNTIF(E16:E47,"No"))))</f>
        <v>1</v>
      </c>
      <c r="H10" s="53"/>
      <c r="I10" s="42"/>
      <c r="M10" s="63">
        <f>IF((COUNTIF(L16:L47,"Si")=0)*AND(COUNTIF(K16:K47,"No")=0),0,((COUNTIF(L16:L47,"Si")))/((COUNTIF(L16:L47,"Si")+COUNTIF(K16:K47,"No"))))</f>
        <v>1</v>
      </c>
      <c r="N10" s="42"/>
      <c r="R10" s="63">
        <f>IF((COUNTIF(Q16:Q47,"Si")=0)*AND(COUNTIF(P16:P47,"No")=0),0,((COUNTIF(Q16:Q47,"Si")))/((COUNTIF(Q16:Q47,"Si")+COUNTIF(P16:P47,"No"))))</f>
        <v>1</v>
      </c>
      <c r="S10" s="53"/>
      <c r="T10" s="42"/>
    </row>
    <row r="11" spans="2:58" ht="13.5" hidden="1" thickBot="1">
      <c r="C11" s="534"/>
      <c r="D11" s="534"/>
      <c r="E11" s="535"/>
      <c r="G11" s="506" t="s">
        <v>96</v>
      </c>
      <c r="H11" s="495"/>
      <c r="I11" s="490"/>
      <c r="M11" s="506" t="s">
        <v>96</v>
      </c>
      <c r="N11" s="490"/>
      <c r="R11" s="506" t="s">
        <v>96</v>
      </c>
      <c r="S11" s="495"/>
      <c r="T11" s="490"/>
    </row>
    <row r="12" spans="2:58" ht="12.75" customHeight="1">
      <c r="B12" s="496" t="s">
        <v>89</v>
      </c>
      <c r="C12" s="504" t="s">
        <v>75</v>
      </c>
      <c r="D12" s="496" t="s">
        <v>90</v>
      </c>
      <c r="E12" s="219"/>
      <c r="F12" s="219"/>
      <c r="G12" s="487" t="s">
        <v>139</v>
      </c>
      <c r="H12" s="487" t="s">
        <v>138</v>
      </c>
      <c r="I12" s="487"/>
      <c r="J12" s="485" t="s">
        <v>127</v>
      </c>
      <c r="K12" s="292"/>
      <c r="L12" s="292"/>
      <c r="M12" s="487" t="s">
        <v>140</v>
      </c>
      <c r="N12" s="487" t="s">
        <v>138</v>
      </c>
      <c r="O12" s="485" t="s">
        <v>127</v>
      </c>
      <c r="P12" s="107"/>
      <c r="Q12" s="107"/>
      <c r="R12" s="487" t="s">
        <v>141</v>
      </c>
      <c r="S12" s="485" t="s">
        <v>138</v>
      </c>
      <c r="T12" s="485" t="s">
        <v>127</v>
      </c>
    </row>
    <row r="13" spans="2:58" s="13" customFormat="1" ht="25.5" customHeight="1" thickBot="1">
      <c r="B13" s="497"/>
      <c r="C13" s="505"/>
      <c r="D13" s="536"/>
      <c r="E13" s="295"/>
      <c r="F13" s="296"/>
      <c r="G13" s="519"/>
      <c r="H13" s="488"/>
      <c r="I13" s="488"/>
      <c r="J13" s="486"/>
      <c r="K13" s="252"/>
      <c r="L13" s="252"/>
      <c r="M13" s="488"/>
      <c r="N13" s="488"/>
      <c r="O13" s="486"/>
      <c r="P13" s="61"/>
      <c r="Q13" s="61"/>
      <c r="R13" s="488"/>
      <c r="S13" s="486"/>
      <c r="T13" s="486"/>
      <c r="U13" s="10"/>
      <c r="V13" s="10"/>
      <c r="W13" s="10"/>
      <c r="X13" s="10"/>
      <c r="Y13" s="10"/>
      <c r="Z13" s="11"/>
      <c r="AA13" s="11"/>
      <c r="AB13" s="11"/>
      <c r="AC13" s="11"/>
      <c r="AD13" s="11"/>
      <c r="AE13" s="11"/>
      <c r="AF13" s="11"/>
      <c r="AG13" s="12"/>
      <c r="AH13" s="12"/>
      <c r="AI13" s="12"/>
      <c r="AJ13" s="12"/>
      <c r="AK13" s="12"/>
      <c r="AL13" s="12"/>
      <c r="AM13" s="12"/>
      <c r="AN13" s="12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</row>
    <row r="14" spans="2:58" s="13" customFormat="1" ht="15.75" customHeight="1" thickBot="1">
      <c r="B14" s="523" t="s">
        <v>170</v>
      </c>
      <c r="C14" s="524"/>
      <c r="D14" s="525"/>
      <c r="E14" s="297"/>
      <c r="F14" s="298"/>
      <c r="G14" s="183"/>
      <c r="H14" s="116"/>
      <c r="I14" s="116"/>
      <c r="J14" s="109"/>
      <c r="K14" s="293"/>
      <c r="L14" s="293"/>
      <c r="M14" s="116"/>
      <c r="N14" s="116"/>
      <c r="O14" s="109"/>
      <c r="P14" s="109"/>
      <c r="Q14" s="109"/>
      <c r="R14" s="116"/>
      <c r="S14" s="109"/>
      <c r="T14" s="117"/>
      <c r="U14" s="10"/>
      <c r="V14" s="10"/>
      <c r="W14" s="10"/>
      <c r="X14" s="10"/>
      <c r="Y14" s="10"/>
      <c r="Z14" s="11"/>
      <c r="AA14" s="11"/>
      <c r="AB14" s="11"/>
      <c r="AC14" s="11"/>
      <c r="AD14" s="11"/>
      <c r="AE14" s="11"/>
      <c r="AF14" s="11"/>
      <c r="AG14" s="12"/>
      <c r="AH14" s="12"/>
      <c r="AI14" s="12"/>
      <c r="AJ14" s="12"/>
      <c r="AK14" s="12"/>
      <c r="AL14" s="12"/>
      <c r="AM14" s="12"/>
      <c r="AN14" s="12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</row>
    <row r="15" spans="2:58" s="13" customFormat="1" ht="63.75" customHeight="1" thickBot="1">
      <c r="B15" s="110"/>
      <c r="C15" s="522" t="s">
        <v>51</v>
      </c>
      <c r="D15" s="522"/>
      <c r="E15" s="522"/>
      <c r="F15" s="522"/>
      <c r="G15" s="522"/>
      <c r="H15" s="522"/>
      <c r="I15" s="522"/>
      <c r="J15" s="522"/>
      <c r="K15" s="294"/>
      <c r="L15" s="294"/>
      <c r="M15" s="112"/>
      <c r="N15" s="112"/>
      <c r="O15" s="111"/>
      <c r="P15" s="111"/>
      <c r="Q15" s="111"/>
      <c r="R15" s="112"/>
      <c r="S15" s="111"/>
      <c r="T15" s="113"/>
      <c r="U15" s="10"/>
      <c r="V15" s="10"/>
      <c r="W15" s="10"/>
      <c r="X15" s="10"/>
      <c r="Y15" s="10"/>
      <c r="Z15" s="11"/>
      <c r="AA15" s="11"/>
      <c r="AB15" s="11"/>
      <c r="AC15" s="11"/>
      <c r="AD15" s="11"/>
      <c r="AE15" s="11"/>
      <c r="AF15" s="11"/>
      <c r="AG15" s="12"/>
      <c r="AH15" s="12"/>
      <c r="AI15" s="12"/>
      <c r="AJ15" s="12"/>
      <c r="AK15" s="12"/>
      <c r="AL15" s="12"/>
      <c r="AM15" s="12"/>
      <c r="AN15" s="12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</row>
    <row r="16" spans="2:58" s="180" customFormat="1" ht="36">
      <c r="B16" s="181">
        <v>1</v>
      </c>
      <c r="C16" s="179" t="s">
        <v>157</v>
      </c>
      <c r="D16" s="99" t="s">
        <v>257</v>
      </c>
      <c r="E16" s="216" t="str">
        <f>IF(((C16="Auditoría de Gestión de la Configuración")*AND(G16="No")),"No","")</f>
        <v/>
      </c>
      <c r="F16" s="216" t="str">
        <f>IF(((C16="Auditoría de Gestión de la Configuración")*AND(G16="Si")),"Si","")</f>
        <v>Si</v>
      </c>
      <c r="G16" s="216" t="s">
        <v>152</v>
      </c>
      <c r="H16" s="526"/>
      <c r="I16" s="527"/>
      <c r="J16" s="108"/>
      <c r="K16" s="216" t="str">
        <f>IF(((C16="Auditoría de Gestión de la Configuración")*AND(M16="No")),"No","")</f>
        <v/>
      </c>
      <c r="L16" s="216" t="str">
        <f>IF(((C16="Auditoría de Gestión de la Configuración")*AND(M16="Si")),"Si","")</f>
        <v>Si</v>
      </c>
      <c r="M16" s="216" t="s">
        <v>152</v>
      </c>
      <c r="N16" s="191"/>
      <c r="O16" s="108"/>
      <c r="P16" s="216" t="str">
        <f>IF(((C16="Auditoría de Gestión de la Configuración")*AND(R16="No")),"No","")</f>
        <v/>
      </c>
      <c r="Q16" s="216" t="str">
        <f>IF(((C16="Auditoría de Gestión de la Configuración")*AND(R16="Si")),"Si","")</f>
        <v>Si</v>
      </c>
      <c r="R16" s="216" t="s">
        <v>152</v>
      </c>
      <c r="S16" s="108"/>
      <c r="T16" s="108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</row>
    <row r="17" spans="2:58" s="180" customFormat="1" ht="48">
      <c r="B17" s="181">
        <f>1+B16</f>
        <v>2</v>
      </c>
      <c r="C17" s="179" t="s">
        <v>156</v>
      </c>
      <c r="D17" s="99" t="s">
        <v>259</v>
      </c>
      <c r="E17" s="216" t="str">
        <f>IF(((C17="Auditoría de Calidad")*AND(G17="No")),"No","")</f>
        <v/>
      </c>
      <c r="F17" s="216" t="str">
        <f>IF(((C17="Auditoría de Calidad")*AND(G17="Si")),"Si","")</f>
        <v/>
      </c>
      <c r="G17" s="216"/>
      <c r="H17" s="526"/>
      <c r="I17" s="527"/>
      <c r="J17" s="108"/>
      <c r="K17" s="216" t="str">
        <f>IF(((C17="Auditoría de Calidad")*AND(M17="No")),"No","")</f>
        <v/>
      </c>
      <c r="L17" s="216" t="str">
        <f>IF(((C17="Auditoría de Calidad")*AND(M17="Si")),"Si","")</f>
        <v/>
      </c>
      <c r="M17" s="216"/>
      <c r="N17" s="190"/>
      <c r="O17" s="108"/>
      <c r="P17" s="216" t="str">
        <f>IF(((C17="Auditoría de Calidad")*AND(R17="No")),"No","")</f>
        <v/>
      </c>
      <c r="Q17" s="216" t="str">
        <f>IF(((C17="Auditoría de Calidad")*AND(R17="Si")),"Si","")</f>
        <v/>
      </c>
      <c r="R17" s="216"/>
      <c r="S17" s="108"/>
      <c r="T17" s="108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</row>
    <row r="18" spans="2:58" s="180" customFormat="1" ht="53.25" customHeight="1">
      <c r="B18" s="181">
        <f t="shared" ref="B18:B30" si="0">1+B17</f>
        <v>3</v>
      </c>
      <c r="C18" s="179" t="s">
        <v>156</v>
      </c>
      <c r="D18" s="99" t="s">
        <v>260</v>
      </c>
      <c r="E18" s="216" t="str">
        <f t="shared" ref="E18:E30" si="1">IF(((C18="Auditoría de Calidad")*AND(G18="No")),"No","")</f>
        <v/>
      </c>
      <c r="F18" s="216" t="str">
        <f t="shared" ref="F18:F30" si="2">IF(((C18="Auditoría de Calidad")*AND(G18="Si")),"Si","")</f>
        <v/>
      </c>
      <c r="G18" s="216"/>
      <c r="H18" s="526"/>
      <c r="I18" s="527"/>
      <c r="J18" s="108"/>
      <c r="K18" s="216" t="str">
        <f t="shared" ref="K18:K30" si="3">IF(((C18="Auditoría de Calidad")*AND(M18="No")),"No","")</f>
        <v/>
      </c>
      <c r="L18" s="216" t="str">
        <f t="shared" ref="L18:L30" si="4">IF(((C18="Auditoría de Calidad")*AND(M18="Si")),"Si","")</f>
        <v/>
      </c>
      <c r="M18" s="216"/>
      <c r="N18" s="190"/>
      <c r="O18" s="108"/>
      <c r="P18" s="216" t="str">
        <f t="shared" ref="P18:P30" si="5">IF(((C18="Auditoría de Calidad")*AND(R18="No")),"No","")</f>
        <v/>
      </c>
      <c r="Q18" s="216" t="str">
        <f t="shared" ref="Q18:Q30" si="6">IF(((C18="Auditoría de Calidad")*AND(R18="Si")),"Si","")</f>
        <v/>
      </c>
      <c r="R18" s="216"/>
      <c r="S18" s="108"/>
      <c r="T18" s="108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</row>
    <row r="19" spans="2:58" s="180" customFormat="1" ht="48">
      <c r="B19" s="181">
        <f t="shared" si="0"/>
        <v>4</v>
      </c>
      <c r="C19" s="179" t="s">
        <v>156</v>
      </c>
      <c r="D19" s="99" t="s">
        <v>0</v>
      </c>
      <c r="E19" s="216" t="str">
        <f t="shared" si="1"/>
        <v/>
      </c>
      <c r="F19" s="216" t="str">
        <f t="shared" si="2"/>
        <v/>
      </c>
      <c r="G19" s="216"/>
      <c r="H19" s="526"/>
      <c r="I19" s="527"/>
      <c r="J19" s="108"/>
      <c r="K19" s="216" t="str">
        <f t="shared" si="3"/>
        <v/>
      </c>
      <c r="L19" s="216" t="str">
        <f t="shared" si="4"/>
        <v/>
      </c>
      <c r="M19" s="216"/>
      <c r="N19" s="190"/>
      <c r="O19" s="108"/>
      <c r="P19" s="216" t="str">
        <f t="shared" si="5"/>
        <v/>
      </c>
      <c r="Q19" s="216" t="str">
        <f t="shared" si="6"/>
        <v/>
      </c>
      <c r="R19" s="216"/>
      <c r="S19" s="108"/>
      <c r="T19" s="108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</row>
    <row r="20" spans="2:58" s="180" customFormat="1" ht="60">
      <c r="B20" s="181">
        <f t="shared" si="0"/>
        <v>5</v>
      </c>
      <c r="C20" s="179" t="s">
        <v>156</v>
      </c>
      <c r="D20" s="99" t="s">
        <v>1</v>
      </c>
      <c r="E20" s="216" t="str">
        <f t="shared" si="1"/>
        <v/>
      </c>
      <c r="F20" s="216" t="str">
        <f t="shared" si="2"/>
        <v/>
      </c>
      <c r="G20" s="216"/>
      <c r="H20" s="526"/>
      <c r="I20" s="527"/>
      <c r="J20" s="108"/>
      <c r="K20" s="216" t="str">
        <f t="shared" si="3"/>
        <v/>
      </c>
      <c r="L20" s="216" t="str">
        <f t="shared" si="4"/>
        <v/>
      </c>
      <c r="M20" s="216"/>
      <c r="N20" s="190"/>
      <c r="O20" s="108"/>
      <c r="P20" s="216" t="str">
        <f t="shared" si="5"/>
        <v/>
      </c>
      <c r="Q20" s="216" t="str">
        <f t="shared" si="6"/>
        <v/>
      </c>
      <c r="R20" s="216"/>
      <c r="S20" s="108"/>
      <c r="T20" s="108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</row>
    <row r="21" spans="2:58" s="180" customFormat="1" ht="25.5" customHeight="1">
      <c r="B21" s="181">
        <f t="shared" si="0"/>
        <v>6</v>
      </c>
      <c r="C21" s="179" t="s">
        <v>156</v>
      </c>
      <c r="D21" s="99" t="s">
        <v>251</v>
      </c>
      <c r="E21" s="216" t="str">
        <f t="shared" si="1"/>
        <v/>
      </c>
      <c r="F21" s="216" t="str">
        <f t="shared" si="2"/>
        <v/>
      </c>
      <c r="G21" s="216"/>
      <c r="H21" s="526"/>
      <c r="I21" s="527"/>
      <c r="J21" s="108"/>
      <c r="K21" s="216" t="str">
        <f t="shared" si="3"/>
        <v/>
      </c>
      <c r="L21" s="216" t="str">
        <f t="shared" si="4"/>
        <v/>
      </c>
      <c r="M21" s="216"/>
      <c r="N21" s="190"/>
      <c r="O21" s="108"/>
      <c r="P21" s="216" t="str">
        <f t="shared" si="5"/>
        <v/>
      </c>
      <c r="Q21" s="216" t="str">
        <f t="shared" si="6"/>
        <v/>
      </c>
      <c r="R21" s="216"/>
      <c r="S21" s="108"/>
      <c r="T21" s="108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</row>
    <row r="22" spans="2:58" s="180" customFormat="1" ht="36">
      <c r="B22" s="181">
        <f t="shared" si="0"/>
        <v>7</v>
      </c>
      <c r="C22" s="179" t="s">
        <v>156</v>
      </c>
      <c r="D22" s="99" t="s">
        <v>190</v>
      </c>
      <c r="E22" s="216" t="str">
        <f t="shared" si="1"/>
        <v/>
      </c>
      <c r="F22" s="216" t="str">
        <f t="shared" si="2"/>
        <v/>
      </c>
      <c r="G22" s="216"/>
      <c r="H22" s="526"/>
      <c r="I22" s="527"/>
      <c r="J22" s="108"/>
      <c r="K22" s="216" t="str">
        <f t="shared" si="3"/>
        <v/>
      </c>
      <c r="L22" s="216" t="str">
        <f t="shared" si="4"/>
        <v/>
      </c>
      <c r="M22" s="216"/>
      <c r="N22" s="190"/>
      <c r="O22" s="108"/>
      <c r="P22" s="216" t="str">
        <f t="shared" si="5"/>
        <v/>
      </c>
      <c r="Q22" s="216" t="str">
        <f t="shared" si="6"/>
        <v/>
      </c>
      <c r="R22" s="216"/>
      <c r="S22" s="108"/>
      <c r="T22" s="108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</row>
    <row r="23" spans="2:58" s="180" customFormat="1">
      <c r="B23" s="181">
        <f t="shared" si="0"/>
        <v>8</v>
      </c>
      <c r="C23" s="179" t="s">
        <v>156</v>
      </c>
      <c r="D23" s="99" t="s">
        <v>191</v>
      </c>
      <c r="E23" s="216" t="str">
        <f t="shared" si="1"/>
        <v/>
      </c>
      <c r="F23" s="216" t="str">
        <f t="shared" si="2"/>
        <v/>
      </c>
      <c r="G23" s="216"/>
      <c r="H23" s="526"/>
      <c r="I23" s="527"/>
      <c r="J23" s="108"/>
      <c r="K23" s="216" t="str">
        <f t="shared" si="3"/>
        <v/>
      </c>
      <c r="L23" s="216" t="str">
        <f t="shared" si="4"/>
        <v/>
      </c>
      <c r="M23" s="216"/>
      <c r="N23" s="190"/>
      <c r="O23" s="108"/>
      <c r="P23" s="216" t="str">
        <f t="shared" si="5"/>
        <v/>
      </c>
      <c r="Q23" s="216" t="str">
        <f t="shared" si="6"/>
        <v/>
      </c>
      <c r="R23" s="216"/>
      <c r="S23" s="108"/>
      <c r="T23" s="108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</row>
    <row r="24" spans="2:58" s="180" customFormat="1" ht="25.5" customHeight="1">
      <c r="B24" s="181">
        <f t="shared" si="0"/>
        <v>9</v>
      </c>
      <c r="C24" s="179" t="s">
        <v>156</v>
      </c>
      <c r="D24" s="99" t="s">
        <v>252</v>
      </c>
      <c r="E24" s="216" t="str">
        <f t="shared" si="1"/>
        <v/>
      </c>
      <c r="F24" s="216" t="str">
        <f t="shared" si="2"/>
        <v/>
      </c>
      <c r="G24" s="216"/>
      <c r="H24" s="526"/>
      <c r="I24" s="527"/>
      <c r="J24" s="108"/>
      <c r="K24" s="216" t="str">
        <f t="shared" si="3"/>
        <v/>
      </c>
      <c r="L24" s="216" t="str">
        <f t="shared" si="4"/>
        <v/>
      </c>
      <c r="M24" s="216"/>
      <c r="N24" s="190"/>
      <c r="O24" s="108"/>
      <c r="P24" s="216" t="str">
        <f t="shared" si="5"/>
        <v/>
      </c>
      <c r="Q24" s="216" t="str">
        <f t="shared" si="6"/>
        <v/>
      </c>
      <c r="R24" s="216"/>
      <c r="S24" s="108"/>
      <c r="T24" s="108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</row>
    <row r="25" spans="2:58" s="180" customFormat="1" ht="25.5" customHeight="1">
      <c r="B25" s="181">
        <f t="shared" si="0"/>
        <v>10</v>
      </c>
      <c r="C25" s="179" t="s">
        <v>156</v>
      </c>
      <c r="D25" s="99" t="s">
        <v>253</v>
      </c>
      <c r="E25" s="216" t="str">
        <f t="shared" si="1"/>
        <v/>
      </c>
      <c r="F25" s="216" t="str">
        <f t="shared" si="2"/>
        <v/>
      </c>
      <c r="G25" s="216"/>
      <c r="H25" s="526"/>
      <c r="I25" s="527"/>
      <c r="J25" s="108"/>
      <c r="K25" s="216" t="str">
        <f t="shared" si="3"/>
        <v/>
      </c>
      <c r="L25" s="216" t="str">
        <f t="shared" si="4"/>
        <v/>
      </c>
      <c r="M25" s="216"/>
      <c r="N25" s="190"/>
      <c r="O25" s="108"/>
      <c r="P25" s="216" t="str">
        <f t="shared" si="5"/>
        <v/>
      </c>
      <c r="Q25" s="216" t="str">
        <f t="shared" si="6"/>
        <v/>
      </c>
      <c r="R25" s="216"/>
      <c r="S25" s="108"/>
      <c r="T25" s="108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</row>
    <row r="26" spans="2:58" s="180" customFormat="1" ht="25.5" customHeight="1">
      <c r="B26" s="181">
        <f t="shared" si="0"/>
        <v>11</v>
      </c>
      <c r="C26" s="179" t="s">
        <v>156</v>
      </c>
      <c r="D26" s="99" t="s">
        <v>254</v>
      </c>
      <c r="E26" s="216" t="str">
        <f t="shared" si="1"/>
        <v/>
      </c>
      <c r="F26" s="216" t="str">
        <f t="shared" si="2"/>
        <v/>
      </c>
      <c r="G26" s="216"/>
      <c r="H26" s="526"/>
      <c r="I26" s="527"/>
      <c r="J26" s="108"/>
      <c r="K26" s="216" t="str">
        <f t="shared" si="3"/>
        <v/>
      </c>
      <c r="L26" s="216" t="str">
        <f t="shared" si="4"/>
        <v/>
      </c>
      <c r="M26" s="216"/>
      <c r="N26" s="190"/>
      <c r="O26" s="108"/>
      <c r="P26" s="216" t="str">
        <f t="shared" si="5"/>
        <v/>
      </c>
      <c r="Q26" s="216" t="str">
        <f t="shared" si="6"/>
        <v/>
      </c>
      <c r="R26" s="216"/>
      <c r="S26" s="108"/>
      <c r="T26" s="108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</row>
    <row r="27" spans="2:58" s="180" customFormat="1" ht="25.5" customHeight="1">
      <c r="B27" s="181">
        <f t="shared" si="0"/>
        <v>12</v>
      </c>
      <c r="C27" s="179" t="s">
        <v>156</v>
      </c>
      <c r="D27" s="99" t="s">
        <v>255</v>
      </c>
      <c r="E27" s="216" t="str">
        <f t="shared" si="1"/>
        <v/>
      </c>
      <c r="F27" s="216" t="str">
        <f t="shared" si="2"/>
        <v/>
      </c>
      <c r="G27" s="216"/>
      <c r="H27" s="526"/>
      <c r="I27" s="527"/>
      <c r="J27" s="108"/>
      <c r="K27" s="216" t="str">
        <f t="shared" si="3"/>
        <v/>
      </c>
      <c r="L27" s="216" t="str">
        <f t="shared" si="4"/>
        <v/>
      </c>
      <c r="M27" s="216"/>
      <c r="N27" s="190"/>
      <c r="O27" s="108"/>
      <c r="P27" s="216" t="str">
        <f t="shared" si="5"/>
        <v/>
      </c>
      <c r="Q27" s="216" t="str">
        <f t="shared" si="6"/>
        <v/>
      </c>
      <c r="R27" s="216"/>
      <c r="S27" s="108"/>
      <c r="T27" s="108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</row>
    <row r="28" spans="2:58" s="180" customFormat="1" ht="25.5" customHeight="1">
      <c r="B28" s="181">
        <f t="shared" si="0"/>
        <v>13</v>
      </c>
      <c r="C28" s="179" t="s">
        <v>156</v>
      </c>
      <c r="D28" s="99" t="s">
        <v>256</v>
      </c>
      <c r="E28" s="216" t="str">
        <f t="shared" si="1"/>
        <v/>
      </c>
      <c r="F28" s="216" t="str">
        <f t="shared" si="2"/>
        <v/>
      </c>
      <c r="G28" s="216"/>
      <c r="H28" s="526"/>
      <c r="I28" s="527"/>
      <c r="J28" s="108"/>
      <c r="K28" s="216" t="str">
        <f t="shared" si="3"/>
        <v/>
      </c>
      <c r="L28" s="216" t="str">
        <f t="shared" si="4"/>
        <v/>
      </c>
      <c r="M28" s="216"/>
      <c r="N28" s="190"/>
      <c r="O28" s="108"/>
      <c r="P28" s="216" t="str">
        <f t="shared" si="5"/>
        <v/>
      </c>
      <c r="Q28" s="216" t="str">
        <f t="shared" si="6"/>
        <v/>
      </c>
      <c r="R28" s="216"/>
      <c r="S28" s="108"/>
      <c r="T28" s="108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</row>
    <row r="29" spans="2:58" s="180" customFormat="1" ht="25.5" customHeight="1">
      <c r="B29" s="181">
        <f t="shared" si="0"/>
        <v>14</v>
      </c>
      <c r="C29" s="179" t="s">
        <v>156</v>
      </c>
      <c r="D29" s="99" t="s">
        <v>258</v>
      </c>
      <c r="E29" s="216" t="str">
        <f t="shared" si="1"/>
        <v/>
      </c>
      <c r="F29" s="216" t="str">
        <f t="shared" si="2"/>
        <v/>
      </c>
      <c r="G29" s="216"/>
      <c r="H29" s="526"/>
      <c r="I29" s="527"/>
      <c r="J29" s="108"/>
      <c r="K29" s="216" t="str">
        <f t="shared" si="3"/>
        <v/>
      </c>
      <c r="L29" s="216" t="str">
        <f t="shared" si="4"/>
        <v/>
      </c>
      <c r="M29" s="216"/>
      <c r="N29" s="190"/>
      <c r="O29" s="108"/>
      <c r="P29" s="216" t="str">
        <f t="shared" si="5"/>
        <v/>
      </c>
      <c r="Q29" s="216" t="str">
        <f t="shared" si="6"/>
        <v/>
      </c>
      <c r="R29" s="216"/>
      <c r="S29" s="108"/>
      <c r="T29" s="108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</row>
    <row r="30" spans="2:58" s="180" customFormat="1" ht="25.5" customHeight="1" thickBot="1">
      <c r="B30" s="181">
        <f t="shared" si="0"/>
        <v>15</v>
      </c>
      <c r="C30" s="179" t="s">
        <v>156</v>
      </c>
      <c r="D30" s="99" t="s">
        <v>192</v>
      </c>
      <c r="E30" s="300" t="str">
        <f t="shared" si="1"/>
        <v/>
      </c>
      <c r="F30" s="300" t="str">
        <f t="shared" si="2"/>
        <v/>
      </c>
      <c r="G30" s="216"/>
      <c r="H30" s="526"/>
      <c r="I30" s="527"/>
      <c r="J30" s="108"/>
      <c r="K30" s="216" t="str">
        <f t="shared" si="3"/>
        <v/>
      </c>
      <c r="L30" s="216" t="str">
        <f t="shared" si="4"/>
        <v/>
      </c>
      <c r="M30" s="216"/>
      <c r="N30" s="103"/>
      <c r="O30" s="108"/>
      <c r="P30" s="216" t="str">
        <f t="shared" si="5"/>
        <v/>
      </c>
      <c r="Q30" s="216" t="str">
        <f t="shared" si="6"/>
        <v/>
      </c>
      <c r="R30" s="216"/>
      <c r="S30" s="108"/>
      <c r="T30" s="108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</row>
    <row r="31" spans="2:58" s="13" customFormat="1" ht="15.75" customHeight="1" thickBot="1">
      <c r="B31" s="523" t="s">
        <v>169</v>
      </c>
      <c r="C31" s="524"/>
      <c r="D31" s="524"/>
      <c r="E31" s="297"/>
      <c r="F31" s="298"/>
      <c r="G31" s="116"/>
      <c r="H31" s="116"/>
      <c r="I31" s="116"/>
      <c r="J31" s="109"/>
      <c r="K31" s="293"/>
      <c r="L31" s="293"/>
      <c r="M31" s="116"/>
      <c r="N31" s="116"/>
      <c r="O31" s="109"/>
      <c r="P31" s="109"/>
      <c r="Q31" s="109"/>
      <c r="R31" s="116"/>
      <c r="S31" s="109"/>
      <c r="T31" s="117"/>
      <c r="U31" s="10"/>
      <c r="V31" s="10"/>
      <c r="W31" s="10"/>
      <c r="X31" s="10"/>
      <c r="Y31" s="10"/>
      <c r="Z31" s="11"/>
      <c r="AA31" s="11"/>
      <c r="AB31" s="11"/>
      <c r="AC31" s="11"/>
      <c r="AD31" s="11"/>
      <c r="AE31" s="11"/>
      <c r="AF31" s="11"/>
      <c r="AG31" s="12"/>
      <c r="AH31" s="12"/>
      <c r="AI31" s="12"/>
      <c r="AJ31" s="12"/>
      <c r="AK31" s="12"/>
      <c r="AL31" s="12"/>
      <c r="AM31" s="12"/>
      <c r="AN31" s="12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</row>
    <row r="32" spans="2:58" s="13" customFormat="1" ht="58.5" customHeight="1" thickBot="1">
      <c r="B32" s="110"/>
      <c r="C32" s="522" t="s">
        <v>52</v>
      </c>
      <c r="D32" s="522"/>
      <c r="E32" s="522"/>
      <c r="F32" s="522"/>
      <c r="G32" s="522"/>
      <c r="H32" s="522"/>
      <c r="I32" s="522"/>
      <c r="J32" s="522"/>
      <c r="K32" s="294"/>
      <c r="L32" s="294"/>
      <c r="M32" s="112"/>
      <c r="N32" s="112"/>
      <c r="O32" s="111"/>
      <c r="P32" s="111"/>
      <c r="Q32" s="111"/>
      <c r="R32" s="112"/>
      <c r="S32" s="111"/>
      <c r="T32" s="113"/>
      <c r="U32" s="10"/>
      <c r="V32" s="10"/>
      <c r="W32" s="10"/>
      <c r="X32" s="10"/>
      <c r="Y32" s="10"/>
      <c r="Z32" s="11"/>
      <c r="AA32" s="11"/>
      <c r="AB32" s="11"/>
      <c r="AC32" s="11"/>
      <c r="AD32" s="11"/>
      <c r="AE32" s="11"/>
      <c r="AF32" s="11"/>
      <c r="AG32" s="12"/>
      <c r="AH32" s="12"/>
      <c r="AI32" s="12"/>
      <c r="AJ32" s="12"/>
      <c r="AK32" s="12"/>
      <c r="AL32" s="12"/>
      <c r="AM32" s="12"/>
      <c r="AN32" s="12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</row>
    <row r="33" spans="2:58" s="180" customFormat="1" ht="36">
      <c r="B33" s="181">
        <v>1</v>
      </c>
      <c r="C33" s="179" t="s">
        <v>157</v>
      </c>
      <c r="D33" s="99" t="s">
        <v>257</v>
      </c>
      <c r="E33" s="299" t="str">
        <f>IF(((C33="Auditoría de Gestión de la Configuración")*AND(G33="No")),"No","")</f>
        <v/>
      </c>
      <c r="F33" s="299" t="str">
        <f>IF(((C33="Auditoría de Gestión de la Configuración")*AND(G33="Si")),"Si","")</f>
        <v>Si</v>
      </c>
      <c r="G33" s="216" t="s">
        <v>152</v>
      </c>
      <c r="H33" s="526"/>
      <c r="I33" s="527"/>
      <c r="J33" s="108"/>
      <c r="K33" s="216" t="str">
        <f>IF(((C33="Auditoría de Gestión de la Configuración")*AND(M33="No")),"No","")</f>
        <v/>
      </c>
      <c r="L33" s="216" t="str">
        <f>IF(((C33="Auditoría de Gestión de la Configuración")*AND(M33="Si")),"Si","")</f>
        <v>Si</v>
      </c>
      <c r="M33" s="216" t="s">
        <v>152</v>
      </c>
      <c r="N33" s="191"/>
      <c r="O33" s="108"/>
      <c r="P33" s="216" t="str">
        <f>IF(((C33="Auditoría de Gestión de la Configuración")*AND(R33="No")),"No","")</f>
        <v/>
      </c>
      <c r="Q33" s="216" t="str">
        <f>IF(((C33="Auditoría de Gestión de la Configuración")*AND(R33="Si")),"Si","")</f>
        <v>Si</v>
      </c>
      <c r="R33" s="216" t="s">
        <v>152</v>
      </c>
      <c r="S33" s="108"/>
      <c r="T33" s="108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</row>
    <row r="34" spans="2:58" s="180" customFormat="1" ht="48">
      <c r="B34" s="181">
        <f>1+B33</f>
        <v>2</v>
      </c>
      <c r="C34" s="179" t="s">
        <v>156</v>
      </c>
      <c r="D34" s="99" t="s">
        <v>259</v>
      </c>
      <c r="E34" s="217" t="str">
        <f>IF(((C34="Auditoría de Calidad")*AND(G34="No")),"No","")</f>
        <v/>
      </c>
      <c r="F34" s="217" t="str">
        <f>IF(((C34="Auditoría de Calidad")*AND(G34="Si")),"Si","")</f>
        <v/>
      </c>
      <c r="G34" s="216"/>
      <c r="H34" s="526"/>
      <c r="I34" s="527"/>
      <c r="J34" s="108"/>
      <c r="K34" s="216" t="str">
        <f>IF(((C34="Auditoría de Calidad")*AND(M34="No")),"No","")</f>
        <v/>
      </c>
      <c r="L34" s="216" t="str">
        <f>IF(((C34="Auditoría de Calidad")*AND(M34="Si")),"Si","")</f>
        <v/>
      </c>
      <c r="M34" s="216"/>
      <c r="N34" s="190"/>
      <c r="O34" s="108"/>
      <c r="P34" s="216" t="str">
        <f>IF(((C34="Auditoría de Calidad")*AND(R34="No")),"No","")</f>
        <v/>
      </c>
      <c r="Q34" s="216" t="str">
        <f>IF(((C34="Auditoría de Calidad")*AND(R34="Si")),"Si","")</f>
        <v/>
      </c>
      <c r="R34" s="216"/>
      <c r="S34" s="108"/>
      <c r="T34" s="108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</row>
    <row r="35" spans="2:58" s="180" customFormat="1" ht="53.25" customHeight="1">
      <c r="B35" s="181">
        <f>1+B34</f>
        <v>3</v>
      </c>
      <c r="C35" s="179" t="s">
        <v>156</v>
      </c>
      <c r="D35" s="99" t="s">
        <v>154</v>
      </c>
      <c r="E35" s="217" t="str">
        <f t="shared" ref="E35:E47" si="7">IF(((C35="Auditoría de Calidad")*AND(G35="No")),"No","")</f>
        <v/>
      </c>
      <c r="F35" s="217" t="str">
        <f t="shared" ref="F35:F47" si="8">IF(((C35="Auditoría de Calidad")*AND(G35="Si")),"Si","")</f>
        <v/>
      </c>
      <c r="G35" s="216"/>
      <c r="H35" s="526"/>
      <c r="I35" s="527"/>
      <c r="J35" s="221"/>
      <c r="K35" s="216" t="str">
        <f t="shared" ref="K35:K47" si="9">IF(((C35="Auditoría de Calidad")*AND(M35="No")),"No","")</f>
        <v/>
      </c>
      <c r="L35" s="216" t="str">
        <f t="shared" ref="L35:L47" si="10">IF(((C35="Auditoría de Calidad")*AND(M35="Si")),"Si","")</f>
        <v/>
      </c>
      <c r="M35" s="216"/>
      <c r="N35" s="190"/>
      <c r="O35" s="108"/>
      <c r="P35" s="216" t="str">
        <f t="shared" ref="P35:P47" si="11">IF(((C35="Auditoría de Calidad")*AND(R35="No")),"No","")</f>
        <v/>
      </c>
      <c r="Q35" s="216" t="str">
        <f t="shared" ref="Q35:Q47" si="12">IF(((C35="Auditoría de Calidad")*AND(R35="Si")),"Si","")</f>
        <v/>
      </c>
      <c r="R35" s="216"/>
      <c r="S35" s="108"/>
      <c r="T35" s="108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</row>
    <row r="36" spans="2:58" s="180" customFormat="1" ht="48">
      <c r="B36" s="181">
        <f>1+B35</f>
        <v>4</v>
      </c>
      <c r="C36" s="179" t="s">
        <v>156</v>
      </c>
      <c r="D36" s="99" t="s">
        <v>155</v>
      </c>
      <c r="E36" s="217" t="str">
        <f t="shared" si="7"/>
        <v/>
      </c>
      <c r="F36" s="217" t="str">
        <f t="shared" si="8"/>
        <v/>
      </c>
      <c r="G36" s="216"/>
      <c r="H36" s="526"/>
      <c r="I36" s="527"/>
      <c r="J36" s="221"/>
      <c r="K36" s="216" t="str">
        <f t="shared" si="9"/>
        <v/>
      </c>
      <c r="L36" s="216" t="str">
        <f t="shared" si="10"/>
        <v/>
      </c>
      <c r="M36" s="216"/>
      <c r="N36" s="222"/>
      <c r="O36" s="108"/>
      <c r="P36" s="216" t="str">
        <f t="shared" si="11"/>
        <v/>
      </c>
      <c r="Q36" s="216" t="str">
        <f t="shared" si="12"/>
        <v/>
      </c>
      <c r="R36" s="216"/>
      <c r="S36" s="108"/>
      <c r="T36" s="108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</row>
    <row r="37" spans="2:58" s="180" customFormat="1" ht="48">
      <c r="B37" s="181">
        <f>1+B36</f>
        <v>5</v>
      </c>
      <c r="C37" s="179" t="s">
        <v>156</v>
      </c>
      <c r="D37" s="99" t="s">
        <v>0</v>
      </c>
      <c r="E37" s="217" t="str">
        <f t="shared" si="7"/>
        <v/>
      </c>
      <c r="F37" s="217" t="str">
        <f t="shared" si="8"/>
        <v/>
      </c>
      <c r="G37" s="216"/>
      <c r="H37" s="526"/>
      <c r="I37" s="527"/>
      <c r="J37" s="108"/>
      <c r="K37" s="216" t="str">
        <f t="shared" si="9"/>
        <v/>
      </c>
      <c r="L37" s="216" t="str">
        <f t="shared" si="10"/>
        <v/>
      </c>
      <c r="M37" s="216"/>
      <c r="N37" s="190"/>
      <c r="O37" s="108"/>
      <c r="P37" s="216" t="str">
        <f t="shared" si="11"/>
        <v/>
      </c>
      <c r="Q37" s="216" t="str">
        <f t="shared" si="12"/>
        <v/>
      </c>
      <c r="R37" s="216"/>
      <c r="S37" s="108"/>
      <c r="T37" s="108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</row>
    <row r="38" spans="2:58" s="180" customFormat="1" ht="60">
      <c r="B38" s="181">
        <f t="shared" ref="B38:B47" si="13">1+B37</f>
        <v>6</v>
      </c>
      <c r="C38" s="179" t="s">
        <v>156</v>
      </c>
      <c r="D38" s="99" t="s">
        <v>1</v>
      </c>
      <c r="E38" s="217" t="str">
        <f t="shared" si="7"/>
        <v/>
      </c>
      <c r="F38" s="217" t="str">
        <f t="shared" si="8"/>
        <v/>
      </c>
      <c r="G38" s="216"/>
      <c r="H38" s="526"/>
      <c r="I38" s="527"/>
      <c r="J38" s="108"/>
      <c r="K38" s="216" t="str">
        <f t="shared" si="9"/>
        <v/>
      </c>
      <c r="L38" s="216" t="str">
        <f t="shared" si="10"/>
        <v/>
      </c>
      <c r="M38" s="216"/>
      <c r="N38" s="190"/>
      <c r="O38" s="108"/>
      <c r="P38" s="216" t="str">
        <f t="shared" si="11"/>
        <v/>
      </c>
      <c r="Q38" s="216" t="str">
        <f t="shared" si="12"/>
        <v/>
      </c>
      <c r="R38" s="216"/>
      <c r="S38" s="108"/>
      <c r="T38" s="108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</row>
    <row r="39" spans="2:58" s="180" customFormat="1" ht="25.5" customHeight="1">
      <c r="B39" s="181">
        <f t="shared" si="13"/>
        <v>7</v>
      </c>
      <c r="C39" s="179" t="s">
        <v>156</v>
      </c>
      <c r="D39" s="99" t="s">
        <v>251</v>
      </c>
      <c r="E39" s="217" t="str">
        <f t="shared" si="7"/>
        <v/>
      </c>
      <c r="F39" s="217" t="str">
        <f t="shared" si="8"/>
        <v/>
      </c>
      <c r="G39" s="216"/>
      <c r="H39" s="526"/>
      <c r="I39" s="527"/>
      <c r="J39" s="108"/>
      <c r="K39" s="216" t="str">
        <f t="shared" si="9"/>
        <v/>
      </c>
      <c r="L39" s="216" t="str">
        <f t="shared" si="10"/>
        <v/>
      </c>
      <c r="M39" s="216"/>
      <c r="N39" s="190"/>
      <c r="O39" s="108"/>
      <c r="P39" s="216" t="str">
        <f t="shared" si="11"/>
        <v/>
      </c>
      <c r="Q39" s="216" t="str">
        <f t="shared" si="12"/>
        <v/>
      </c>
      <c r="R39" s="216"/>
      <c r="S39" s="108"/>
      <c r="T39" s="108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</row>
    <row r="40" spans="2:58" s="180" customFormat="1" ht="36">
      <c r="B40" s="181">
        <f t="shared" si="13"/>
        <v>8</v>
      </c>
      <c r="C40" s="179" t="s">
        <v>156</v>
      </c>
      <c r="D40" s="99" t="s">
        <v>190</v>
      </c>
      <c r="E40" s="217" t="str">
        <f t="shared" si="7"/>
        <v/>
      </c>
      <c r="F40" s="217" t="str">
        <f t="shared" si="8"/>
        <v/>
      </c>
      <c r="G40" s="216"/>
      <c r="H40" s="526"/>
      <c r="I40" s="527"/>
      <c r="J40" s="108"/>
      <c r="K40" s="216" t="str">
        <f t="shared" si="9"/>
        <v/>
      </c>
      <c r="L40" s="216" t="str">
        <f t="shared" si="10"/>
        <v/>
      </c>
      <c r="M40" s="216"/>
      <c r="N40" s="190"/>
      <c r="O40" s="108"/>
      <c r="P40" s="216" t="str">
        <f t="shared" si="11"/>
        <v/>
      </c>
      <c r="Q40" s="216" t="str">
        <f t="shared" si="12"/>
        <v/>
      </c>
      <c r="R40" s="216"/>
      <c r="S40" s="108"/>
      <c r="T40" s="108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</row>
    <row r="41" spans="2:58" s="180" customFormat="1">
      <c r="B41" s="181">
        <f t="shared" si="13"/>
        <v>9</v>
      </c>
      <c r="C41" s="179" t="s">
        <v>156</v>
      </c>
      <c r="D41" s="99" t="s">
        <v>191</v>
      </c>
      <c r="E41" s="217" t="str">
        <f t="shared" si="7"/>
        <v/>
      </c>
      <c r="F41" s="217" t="str">
        <f t="shared" si="8"/>
        <v/>
      </c>
      <c r="G41" s="216"/>
      <c r="H41" s="526"/>
      <c r="I41" s="527"/>
      <c r="J41" s="108"/>
      <c r="K41" s="216" t="str">
        <f t="shared" si="9"/>
        <v/>
      </c>
      <c r="L41" s="216" t="str">
        <f t="shared" si="10"/>
        <v/>
      </c>
      <c r="M41" s="216"/>
      <c r="N41" s="190"/>
      <c r="O41" s="108"/>
      <c r="P41" s="216" t="str">
        <f t="shared" si="11"/>
        <v/>
      </c>
      <c r="Q41" s="216" t="str">
        <f t="shared" si="12"/>
        <v/>
      </c>
      <c r="R41" s="216"/>
      <c r="S41" s="108"/>
      <c r="T41" s="108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</row>
    <row r="42" spans="2:58" s="180" customFormat="1" ht="25.5" customHeight="1">
      <c r="B42" s="181">
        <f t="shared" si="13"/>
        <v>10</v>
      </c>
      <c r="C42" s="179" t="s">
        <v>156</v>
      </c>
      <c r="D42" s="99" t="s">
        <v>252</v>
      </c>
      <c r="E42" s="217" t="str">
        <f t="shared" si="7"/>
        <v/>
      </c>
      <c r="F42" s="217" t="str">
        <f t="shared" si="8"/>
        <v/>
      </c>
      <c r="G42" s="216"/>
      <c r="H42" s="526"/>
      <c r="I42" s="527"/>
      <c r="J42" s="108"/>
      <c r="K42" s="216" t="str">
        <f t="shared" si="9"/>
        <v/>
      </c>
      <c r="L42" s="216" t="str">
        <f t="shared" si="10"/>
        <v/>
      </c>
      <c r="M42" s="216"/>
      <c r="N42" s="190"/>
      <c r="O42" s="108"/>
      <c r="P42" s="216" t="str">
        <f t="shared" si="11"/>
        <v/>
      </c>
      <c r="Q42" s="216" t="str">
        <f t="shared" si="12"/>
        <v/>
      </c>
      <c r="R42" s="216"/>
      <c r="S42" s="108"/>
      <c r="T42" s="108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</row>
    <row r="43" spans="2:58" s="180" customFormat="1" ht="25.5" customHeight="1">
      <c r="B43" s="181">
        <f t="shared" si="13"/>
        <v>11</v>
      </c>
      <c r="C43" s="179" t="s">
        <v>156</v>
      </c>
      <c r="D43" s="99" t="s">
        <v>253</v>
      </c>
      <c r="E43" s="217" t="str">
        <f t="shared" si="7"/>
        <v/>
      </c>
      <c r="F43" s="217" t="str">
        <f t="shared" si="8"/>
        <v/>
      </c>
      <c r="G43" s="216"/>
      <c r="H43" s="526"/>
      <c r="I43" s="527"/>
      <c r="J43" s="108"/>
      <c r="K43" s="216" t="str">
        <f t="shared" si="9"/>
        <v/>
      </c>
      <c r="L43" s="216" t="str">
        <f t="shared" si="10"/>
        <v/>
      </c>
      <c r="M43" s="216"/>
      <c r="N43" s="190"/>
      <c r="O43" s="108"/>
      <c r="P43" s="216" t="str">
        <f t="shared" si="11"/>
        <v/>
      </c>
      <c r="Q43" s="216" t="str">
        <f t="shared" si="12"/>
        <v/>
      </c>
      <c r="R43" s="216"/>
      <c r="S43" s="108"/>
      <c r="T43" s="108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</row>
    <row r="44" spans="2:58" s="180" customFormat="1" ht="25.5" customHeight="1">
      <c r="B44" s="181">
        <f t="shared" si="13"/>
        <v>12</v>
      </c>
      <c r="C44" s="179" t="s">
        <v>156</v>
      </c>
      <c r="D44" s="99" t="s">
        <v>254</v>
      </c>
      <c r="E44" s="217" t="str">
        <f t="shared" si="7"/>
        <v/>
      </c>
      <c r="F44" s="217" t="str">
        <f t="shared" si="8"/>
        <v/>
      </c>
      <c r="G44" s="216"/>
      <c r="H44" s="526"/>
      <c r="I44" s="527"/>
      <c r="J44" s="108"/>
      <c r="K44" s="216" t="str">
        <f t="shared" si="9"/>
        <v/>
      </c>
      <c r="L44" s="216" t="str">
        <f t="shared" si="10"/>
        <v/>
      </c>
      <c r="M44" s="216"/>
      <c r="N44" s="190"/>
      <c r="O44" s="108"/>
      <c r="P44" s="216" t="str">
        <f t="shared" si="11"/>
        <v/>
      </c>
      <c r="Q44" s="216" t="str">
        <f t="shared" si="12"/>
        <v/>
      </c>
      <c r="R44" s="216"/>
      <c r="S44" s="108"/>
      <c r="T44" s="108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</row>
    <row r="45" spans="2:58" s="180" customFormat="1" ht="25.5" customHeight="1">
      <c r="B45" s="181">
        <f t="shared" si="13"/>
        <v>13</v>
      </c>
      <c r="C45" s="179" t="s">
        <v>156</v>
      </c>
      <c r="D45" s="99" t="s">
        <v>255</v>
      </c>
      <c r="E45" s="217" t="str">
        <f t="shared" si="7"/>
        <v/>
      </c>
      <c r="F45" s="217" t="str">
        <f t="shared" si="8"/>
        <v/>
      </c>
      <c r="G45" s="216"/>
      <c r="H45" s="526"/>
      <c r="I45" s="527"/>
      <c r="J45" s="108"/>
      <c r="K45" s="216" t="str">
        <f t="shared" si="9"/>
        <v/>
      </c>
      <c r="L45" s="216" t="str">
        <f t="shared" si="10"/>
        <v/>
      </c>
      <c r="M45" s="216"/>
      <c r="N45" s="190"/>
      <c r="O45" s="108"/>
      <c r="P45" s="216" t="str">
        <f t="shared" si="11"/>
        <v/>
      </c>
      <c r="Q45" s="216" t="str">
        <f t="shared" si="12"/>
        <v/>
      </c>
      <c r="R45" s="216"/>
      <c r="S45" s="108"/>
      <c r="T45" s="108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</row>
    <row r="46" spans="2:58" s="180" customFormat="1" ht="25.5" customHeight="1">
      <c r="B46" s="181">
        <f t="shared" si="13"/>
        <v>14</v>
      </c>
      <c r="C46" s="179" t="s">
        <v>156</v>
      </c>
      <c r="D46" s="99" t="s">
        <v>256</v>
      </c>
      <c r="E46" s="217" t="str">
        <f t="shared" si="7"/>
        <v/>
      </c>
      <c r="F46" s="217" t="str">
        <f t="shared" si="8"/>
        <v/>
      </c>
      <c r="G46" s="216"/>
      <c r="H46" s="526"/>
      <c r="I46" s="527"/>
      <c r="J46" s="108"/>
      <c r="K46" s="216" t="str">
        <f t="shared" si="9"/>
        <v/>
      </c>
      <c r="L46" s="216" t="str">
        <f t="shared" si="10"/>
        <v/>
      </c>
      <c r="M46" s="216"/>
      <c r="N46" s="190"/>
      <c r="O46" s="108"/>
      <c r="P46" s="216" t="str">
        <f t="shared" si="11"/>
        <v/>
      </c>
      <c r="Q46" s="216" t="str">
        <f t="shared" si="12"/>
        <v/>
      </c>
      <c r="R46" s="216"/>
      <c r="S46" s="108"/>
      <c r="T46" s="108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</row>
    <row r="47" spans="2:58" s="180" customFormat="1" ht="25.5" customHeight="1" thickBot="1">
      <c r="B47" s="181">
        <f t="shared" si="13"/>
        <v>15</v>
      </c>
      <c r="C47" s="179" t="s">
        <v>156</v>
      </c>
      <c r="D47" s="99" t="s">
        <v>258</v>
      </c>
      <c r="E47" s="300" t="str">
        <f t="shared" si="7"/>
        <v/>
      </c>
      <c r="F47" s="300" t="str">
        <f t="shared" si="8"/>
        <v/>
      </c>
      <c r="G47" s="216"/>
      <c r="H47" s="526"/>
      <c r="I47" s="527"/>
      <c r="J47" s="108"/>
      <c r="K47" s="216" t="str">
        <f t="shared" si="9"/>
        <v/>
      </c>
      <c r="L47" s="216" t="str">
        <f t="shared" si="10"/>
        <v/>
      </c>
      <c r="M47" s="216"/>
      <c r="N47" s="192"/>
      <c r="O47" s="108"/>
      <c r="P47" s="216" t="str">
        <f t="shared" si="11"/>
        <v/>
      </c>
      <c r="Q47" s="216" t="str">
        <f t="shared" si="12"/>
        <v/>
      </c>
      <c r="R47" s="216"/>
      <c r="S47" s="108"/>
      <c r="T47" s="108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</row>
  </sheetData>
  <dataConsolidate/>
  <mergeCells count="57">
    <mergeCell ref="H47:I47"/>
    <mergeCell ref="H45:I45"/>
    <mergeCell ref="B12:B13"/>
    <mergeCell ref="C12:C13"/>
    <mergeCell ref="H40:I40"/>
    <mergeCell ref="G12:G13"/>
    <mergeCell ref="H24:I24"/>
    <mergeCell ref="B31:D31"/>
    <mergeCell ref="H42:I42"/>
    <mergeCell ref="H43:I43"/>
    <mergeCell ref="H44:I44"/>
    <mergeCell ref="H38:I38"/>
    <mergeCell ref="H39:I39"/>
    <mergeCell ref="H34:I34"/>
    <mergeCell ref="H35:I35"/>
    <mergeCell ref="H37:I37"/>
    <mergeCell ref="O12:O13"/>
    <mergeCell ref="R12:R13"/>
    <mergeCell ref="H46:I46"/>
    <mergeCell ref="H36:I36"/>
    <mergeCell ref="H41:I41"/>
    <mergeCell ref="H33:I33"/>
    <mergeCell ref="S12:S13"/>
    <mergeCell ref="M12:M13"/>
    <mergeCell ref="R11:T11"/>
    <mergeCell ref="G11:I11"/>
    <mergeCell ref="B2:T2"/>
    <mergeCell ref="O6:R6"/>
    <mergeCell ref="O4:R4"/>
    <mergeCell ref="O8:R8"/>
    <mergeCell ref="C5:C6"/>
    <mergeCell ref="D5:D6"/>
    <mergeCell ref="C10:E10"/>
    <mergeCell ref="C11:E11"/>
    <mergeCell ref="D12:D13"/>
    <mergeCell ref="T12:T13"/>
    <mergeCell ref="H12:I13"/>
    <mergeCell ref="J12:J13"/>
    <mergeCell ref="M11:N11"/>
    <mergeCell ref="H17:I17"/>
    <mergeCell ref="H18:I18"/>
    <mergeCell ref="H19:I19"/>
    <mergeCell ref="H20:I20"/>
    <mergeCell ref="H16:I16"/>
    <mergeCell ref="N12:N13"/>
    <mergeCell ref="B14:D14"/>
    <mergeCell ref="C15:J15"/>
    <mergeCell ref="C32:J32"/>
    <mergeCell ref="H29:I29"/>
    <mergeCell ref="H27:I27"/>
    <mergeCell ref="H28:I28"/>
    <mergeCell ref="H30:I30"/>
    <mergeCell ref="H21:I21"/>
    <mergeCell ref="H22:I22"/>
    <mergeCell ref="H23:I23"/>
    <mergeCell ref="H25:I25"/>
    <mergeCell ref="H26:I26"/>
  </mergeCells>
  <phoneticPr fontId="0" type="noConversion"/>
  <conditionalFormatting sqref="R10 G10 M10">
    <cfRule type="cellIs" dxfId="11" priority="1" stopIfTrue="1" operator="between">
      <formula>1</formula>
      <formula>0.99</formula>
    </cfRule>
    <cfRule type="cellIs" dxfId="10" priority="2" stopIfTrue="1" operator="between">
      <formula>0.98</formula>
      <formula>0.9</formula>
    </cfRule>
    <cfRule type="cellIs" dxfId="9" priority="3" stopIfTrue="1" operator="between">
      <formula>0.89</formula>
      <formula>0</formula>
    </cfRule>
  </conditionalFormatting>
  <dataValidations count="2">
    <dataValidation type="list" allowBlank="1" showInputMessage="1" showErrorMessage="1" sqref="M33:M47 R16:R30 M16:M30 G16:G30 R33:R47 G33:G47">
      <formula1>"Si,No,No Aplica"</formula1>
    </dataValidation>
    <dataValidation type="list" allowBlank="1" showInputMessage="1" showErrorMessage="1" sqref="C33:C47 C16:C30">
      <formula1>Tipos</formula1>
    </dataValidation>
  </dataValidations>
  <printOptions horizontalCentered="1"/>
  <pageMargins left="0.19685039370078741" right="0" top="0.59055118110236227" bottom="0.19685039370078741" header="0" footer="0"/>
  <pageSetup paperSize="9" scale="47" orientation="portrait" r:id="rId1"/>
  <headerFooter alignWithMargins="0">
    <oddHeader>&amp;L&amp;G&amp;C&amp;"Arial,Negrita"
NSTD-ONP.R.02. F30 Chk Lst CC interno-Técnico&amp;"Arial,Normal"
&amp;R&amp;G</oddHeader>
    <oddFooter>&amp;LVersion 1.0&amp;CFecha Efectiva: 16/06/08&amp;R&amp;P/&amp;N</oddFooter>
  </headerFooter>
  <ignoredErrors>
    <ignoredError sqref="B17:B30 D4:D5 D7:D8" unlockedFormula="1"/>
  </ignoredErrors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</sheetPr>
  <dimension ref="A2:AR67"/>
  <sheetViews>
    <sheetView zoomScale="120" workbookViewId="0">
      <pane ySplit="13" topLeftCell="A14" activePane="bottomLeft" state="frozen"/>
      <selection pane="bottomLeft" activeCell="B14" sqref="B14:D14"/>
    </sheetView>
  </sheetViews>
  <sheetFormatPr baseColWidth="10" defaultRowHeight="12.75"/>
  <cols>
    <col min="1" max="1" width="2.28515625" style="229" customWidth="1"/>
    <col min="2" max="2" width="3.7109375" style="230" customWidth="1"/>
    <col min="3" max="3" width="19.85546875" style="230" customWidth="1"/>
    <col min="4" max="4" width="42.28515625" style="230" bestFit="1" customWidth="1"/>
    <col min="5" max="6" width="6.140625" style="230" hidden="1" customWidth="1"/>
    <col min="7" max="7" width="9" style="229" bestFit="1" customWidth="1"/>
    <col min="8" max="8" width="4.140625" style="229" customWidth="1"/>
    <col min="9" max="9" width="11.5703125" style="229" customWidth="1"/>
    <col min="10" max="10" width="15.7109375" style="229" customWidth="1"/>
    <col min="11" max="11" width="7.28515625" style="243" hidden="1" customWidth="1"/>
    <col min="12" max="12" width="7.140625" style="243" hidden="1" customWidth="1"/>
    <col min="13" max="13" width="8.7109375" style="229" customWidth="1"/>
    <col min="14" max="14" width="7.140625" style="246" customWidth="1"/>
    <col min="15" max="15" width="13.5703125" style="229" customWidth="1"/>
    <col min="16" max="16" width="14.5703125" style="229" customWidth="1"/>
    <col min="17" max="17" width="7" style="243" hidden="1" customWidth="1"/>
    <col min="18" max="18" width="7.28515625" style="243" hidden="1" customWidth="1"/>
    <col min="19" max="19" width="10.7109375" style="229" customWidth="1"/>
    <col min="20" max="20" width="20.140625" style="229" bestFit="1" customWidth="1"/>
    <col min="21" max="21" width="13.5703125" style="229" customWidth="1"/>
    <col min="22" max="22" width="13.42578125" style="229" customWidth="1"/>
    <col min="23" max="23" width="6.7109375" style="229" customWidth="1"/>
    <col min="24" max="24" width="7.7109375" style="229" customWidth="1"/>
    <col min="25" max="25" width="5.7109375" style="229" customWidth="1"/>
    <col min="26" max="26" width="9.5703125" style="229" customWidth="1"/>
    <col min="27" max="27" width="12.7109375" style="233" customWidth="1"/>
    <col min="28" max="44" width="11.42578125" style="234"/>
    <col min="45" max="16384" width="11.42578125" style="225"/>
  </cols>
  <sheetData>
    <row r="2" spans="1:44" ht="15.75">
      <c r="A2" s="223"/>
      <c r="B2" s="510" t="s">
        <v>180</v>
      </c>
      <c r="C2" s="510"/>
      <c r="D2" s="510"/>
      <c r="E2" s="510"/>
      <c r="F2" s="510"/>
      <c r="G2" s="510"/>
      <c r="H2" s="510"/>
      <c r="I2" s="510"/>
      <c r="J2" s="510"/>
      <c r="K2" s="510"/>
      <c r="L2" s="510"/>
      <c r="M2" s="510"/>
      <c r="N2" s="510"/>
      <c r="O2" s="510"/>
      <c r="P2" s="510"/>
      <c r="Q2" s="510"/>
      <c r="R2" s="510"/>
      <c r="S2" s="510"/>
      <c r="T2" s="510"/>
      <c r="U2" s="510"/>
      <c r="V2" s="224"/>
      <c r="W2" s="223"/>
      <c r="X2" s="223"/>
      <c r="Y2" s="223"/>
      <c r="Z2" s="223"/>
      <c r="AA2" s="223"/>
      <c r="AB2" s="223"/>
      <c r="AC2" s="223"/>
      <c r="AD2" s="223"/>
      <c r="AE2" s="223"/>
      <c r="AF2" s="223"/>
      <c r="AG2" s="223"/>
      <c r="AH2" s="223"/>
      <c r="AI2" s="223"/>
      <c r="AJ2" s="223"/>
      <c r="AK2" s="223"/>
      <c r="AL2" s="223"/>
      <c r="AM2" s="223"/>
      <c r="AN2" s="223"/>
      <c r="AO2" s="223"/>
      <c r="AP2" s="223"/>
      <c r="AQ2" s="223"/>
      <c r="AR2" s="223"/>
    </row>
    <row r="3" spans="1:44">
      <c r="A3" s="226"/>
      <c r="B3" s="226"/>
      <c r="C3" s="226"/>
      <c r="D3" s="226"/>
      <c r="E3" s="301"/>
      <c r="F3" s="301"/>
      <c r="G3" s="226"/>
      <c r="H3" s="226"/>
      <c r="I3" s="226"/>
      <c r="J3" s="226"/>
      <c r="K3" s="301"/>
      <c r="L3" s="301"/>
      <c r="M3" s="226"/>
      <c r="N3" s="226"/>
      <c r="O3" s="226"/>
      <c r="P3" s="226"/>
      <c r="Q3" s="301"/>
      <c r="R3" s="301"/>
      <c r="S3" s="226"/>
      <c r="T3" s="226"/>
      <c r="U3" s="224"/>
      <c r="V3" s="224"/>
      <c r="W3" s="226"/>
      <c r="X3" s="226"/>
      <c r="Y3" s="226"/>
      <c r="Z3" s="226"/>
      <c r="AA3" s="226"/>
      <c r="AB3" s="226"/>
      <c r="AC3" s="226"/>
      <c r="AD3" s="226"/>
      <c r="AE3" s="226"/>
      <c r="AF3" s="226"/>
      <c r="AG3" s="226"/>
      <c r="AH3" s="226"/>
      <c r="AI3" s="226"/>
      <c r="AJ3" s="226"/>
      <c r="AK3" s="226"/>
      <c r="AL3" s="226"/>
      <c r="AM3" s="226"/>
      <c r="AN3" s="226"/>
      <c r="AO3" s="226"/>
      <c r="AP3" s="226"/>
      <c r="AQ3" s="226"/>
      <c r="AR3" s="226"/>
    </row>
    <row r="4" spans="1:44">
      <c r="A4" s="223"/>
      <c r="B4" s="223"/>
      <c r="C4" s="77" t="s">
        <v>239</v>
      </c>
      <c r="D4" s="227" t="str">
        <f>Inicio!D4</f>
        <v>EVOLUTIVO FRONT END</v>
      </c>
      <c r="E4" s="302"/>
      <c r="F4" s="302"/>
      <c r="G4" s="226"/>
      <c r="H4" s="226"/>
      <c r="I4" s="226"/>
      <c r="J4" s="77" t="s">
        <v>59</v>
      </c>
      <c r="K4" s="304"/>
      <c r="L4" s="304"/>
      <c r="M4" s="226"/>
      <c r="N4" s="226"/>
      <c r="O4" s="77" t="s">
        <v>95</v>
      </c>
      <c r="P4" s="528" t="s">
        <v>62</v>
      </c>
      <c r="Q4" s="528"/>
      <c r="R4" s="528"/>
      <c r="S4" s="528"/>
      <c r="T4" s="77" t="s">
        <v>57</v>
      </c>
      <c r="U4" s="86" t="s">
        <v>58</v>
      </c>
      <c r="V4" s="224"/>
      <c r="W4" s="223"/>
      <c r="X4" s="223"/>
      <c r="Y4" s="223"/>
      <c r="Z4" s="223"/>
      <c r="AA4" s="223"/>
      <c r="AB4" s="223"/>
      <c r="AC4" s="223"/>
      <c r="AD4" s="223"/>
      <c r="AE4" s="223"/>
      <c r="AF4" s="223"/>
      <c r="AG4" s="223"/>
      <c r="AH4" s="223"/>
      <c r="AI4" s="223"/>
      <c r="AJ4" s="223"/>
      <c r="AK4" s="223"/>
      <c r="AL4" s="223"/>
      <c r="AM4" s="223"/>
      <c r="AN4" s="223"/>
      <c r="AO4" s="223"/>
      <c r="AP4" s="223"/>
      <c r="AQ4" s="223"/>
      <c r="AR4" s="223"/>
    </row>
    <row r="5" spans="1:44">
      <c r="A5" s="223"/>
      <c r="B5" s="223"/>
      <c r="C5" s="529" t="s">
        <v>163</v>
      </c>
      <c r="D5" s="537">
        <f>Inicio!D5</f>
        <v>0</v>
      </c>
      <c r="E5" s="303"/>
      <c r="F5" s="303"/>
      <c r="G5" s="228"/>
      <c r="H5" s="228"/>
      <c r="I5" s="226"/>
      <c r="J5" s="226"/>
      <c r="K5" s="305"/>
      <c r="L5" s="305"/>
      <c r="M5" s="226"/>
      <c r="N5" s="226"/>
      <c r="O5" s="226"/>
      <c r="P5" s="226"/>
      <c r="Q5" s="301"/>
      <c r="R5" s="301"/>
      <c r="S5" s="226"/>
      <c r="T5" s="226"/>
      <c r="U5" s="224"/>
      <c r="V5" s="224"/>
      <c r="W5" s="223"/>
      <c r="X5" s="223"/>
      <c r="Y5" s="223"/>
      <c r="Z5" s="223"/>
      <c r="AA5" s="223"/>
      <c r="AB5" s="223"/>
      <c r="AC5" s="223"/>
      <c r="AD5" s="223"/>
      <c r="AE5" s="223"/>
      <c r="AF5" s="223"/>
      <c r="AG5" s="223"/>
      <c r="AH5" s="223"/>
      <c r="AI5" s="223"/>
      <c r="AJ5" s="223"/>
      <c r="AK5" s="223"/>
      <c r="AL5" s="223"/>
      <c r="AM5" s="223"/>
      <c r="AN5" s="223"/>
      <c r="AO5" s="223"/>
      <c r="AP5" s="223"/>
      <c r="AQ5" s="223"/>
      <c r="AR5" s="223"/>
    </row>
    <row r="6" spans="1:44">
      <c r="A6" s="223"/>
      <c r="B6" s="223"/>
      <c r="C6" s="530"/>
      <c r="D6" s="538"/>
      <c r="E6" s="303"/>
      <c r="F6" s="303"/>
      <c r="G6" s="228"/>
      <c r="H6" s="228"/>
      <c r="I6" s="226"/>
      <c r="J6" s="77" t="s">
        <v>60</v>
      </c>
      <c r="K6" s="304"/>
      <c r="L6" s="304"/>
      <c r="M6" s="226"/>
      <c r="N6" s="226"/>
      <c r="O6" s="77" t="s">
        <v>95</v>
      </c>
      <c r="P6" s="528" t="s">
        <v>62</v>
      </c>
      <c r="Q6" s="528"/>
      <c r="R6" s="528"/>
      <c r="S6" s="528"/>
      <c r="T6" s="77" t="s">
        <v>57</v>
      </c>
      <c r="U6" s="86" t="s">
        <v>58</v>
      </c>
      <c r="V6" s="224"/>
      <c r="W6" s="223"/>
      <c r="X6" s="223"/>
      <c r="Y6" s="223"/>
      <c r="Z6" s="223"/>
      <c r="AA6" s="223"/>
      <c r="AB6" s="223"/>
      <c r="AC6" s="223"/>
      <c r="AD6" s="223"/>
      <c r="AE6" s="223"/>
      <c r="AF6" s="223"/>
      <c r="AG6" s="223"/>
      <c r="AH6" s="223"/>
      <c r="AI6" s="223"/>
      <c r="AJ6" s="223"/>
      <c r="AK6" s="223"/>
      <c r="AL6" s="223"/>
      <c r="AM6" s="223"/>
      <c r="AN6" s="223"/>
      <c r="AO6" s="223"/>
      <c r="AP6" s="223"/>
      <c r="AQ6" s="223"/>
      <c r="AR6" s="223"/>
    </row>
    <row r="7" spans="1:44">
      <c r="A7" s="223"/>
      <c r="B7" s="223"/>
      <c r="C7" s="77" t="s">
        <v>2</v>
      </c>
      <c r="D7" s="227">
        <f>Inicio!D7</f>
        <v>0</v>
      </c>
      <c r="E7" s="303"/>
      <c r="F7" s="303"/>
      <c r="G7" s="228"/>
      <c r="H7" s="228"/>
      <c r="I7" s="226"/>
      <c r="J7" s="226"/>
      <c r="K7" s="305"/>
      <c r="L7" s="305"/>
      <c r="M7" s="226"/>
      <c r="N7" s="226"/>
      <c r="O7" s="226"/>
      <c r="P7" s="226"/>
      <c r="Q7" s="301"/>
      <c r="R7" s="301"/>
      <c r="S7" s="226"/>
      <c r="T7" s="226"/>
      <c r="U7" s="224"/>
      <c r="V7" s="224"/>
      <c r="W7" s="223"/>
      <c r="X7" s="223"/>
      <c r="Y7" s="223"/>
      <c r="Z7" s="223"/>
      <c r="AA7" s="223"/>
      <c r="AB7" s="223"/>
      <c r="AC7" s="223"/>
      <c r="AD7" s="223"/>
      <c r="AE7" s="223"/>
      <c r="AF7" s="223"/>
      <c r="AG7" s="223"/>
      <c r="AH7" s="223"/>
      <c r="AI7" s="223"/>
      <c r="AJ7" s="223"/>
      <c r="AK7" s="223"/>
      <c r="AL7" s="223"/>
      <c r="AM7" s="223"/>
      <c r="AN7" s="223"/>
      <c r="AO7" s="223"/>
      <c r="AP7" s="223"/>
      <c r="AQ7" s="223"/>
      <c r="AR7" s="223"/>
    </row>
    <row r="8" spans="1:44">
      <c r="A8" s="223"/>
      <c r="B8" s="223"/>
      <c r="C8" s="77" t="s">
        <v>164</v>
      </c>
      <c r="D8" s="227">
        <f>Inicio!D8</f>
        <v>0</v>
      </c>
      <c r="E8" s="303"/>
      <c r="F8" s="303"/>
      <c r="G8" s="228"/>
      <c r="H8" s="228"/>
      <c r="I8" s="226"/>
      <c r="J8" s="77" t="s">
        <v>61</v>
      </c>
      <c r="K8" s="304"/>
      <c r="L8" s="304"/>
      <c r="M8" s="226"/>
      <c r="N8" s="226"/>
      <c r="O8" s="77" t="s">
        <v>95</v>
      </c>
      <c r="P8" s="528" t="s">
        <v>62</v>
      </c>
      <c r="Q8" s="528"/>
      <c r="R8" s="528"/>
      <c r="S8" s="528"/>
      <c r="T8" s="77" t="s">
        <v>57</v>
      </c>
      <c r="U8" s="86" t="s">
        <v>58</v>
      </c>
      <c r="V8" s="224"/>
      <c r="W8" s="223"/>
      <c r="X8" s="223"/>
      <c r="Y8" s="223"/>
      <c r="Z8" s="223"/>
      <c r="AA8" s="223"/>
      <c r="AB8" s="223"/>
      <c r="AC8" s="223"/>
      <c r="AD8" s="223"/>
      <c r="AE8" s="223"/>
      <c r="AF8" s="223"/>
      <c r="AG8" s="223"/>
      <c r="AH8" s="223"/>
      <c r="AI8" s="223"/>
      <c r="AJ8" s="223"/>
      <c r="AK8" s="223"/>
      <c r="AL8" s="223"/>
      <c r="AM8" s="223"/>
      <c r="AN8" s="223"/>
      <c r="AO8" s="223"/>
      <c r="AP8" s="223"/>
      <c r="AQ8" s="223"/>
      <c r="AR8" s="223"/>
    </row>
    <row r="10" spans="1:44">
      <c r="C10" s="539"/>
      <c r="D10" s="539"/>
      <c r="E10" s="539"/>
      <c r="G10" s="231">
        <f>IF((COUNTIF(F16:F67,"Si")=0)*AND(COUNTIF(E16:E67,"No")=0),0,((COUNTIF(F16:F67,"Si")))/((COUNTIF(F16:F67,"Si")+COUNTIF(E16:E67,"No"))))</f>
        <v>0.75</v>
      </c>
      <c r="H10" s="232"/>
      <c r="I10" s="223"/>
      <c r="M10" s="231">
        <f>IF((COUNTIF(L16:L67,"Si")=0)*AND(COUNTIF(K16:K67,"No")=0),0,((COUNTIF(L16:L67,"Si")))/((COUNTIF(L16:L67,"Si")+COUNTIF(K16:K67,"No"))))</f>
        <v>0.75</v>
      </c>
      <c r="N10" s="232"/>
      <c r="O10" s="223"/>
      <c r="S10" s="231">
        <f>IF((COUNTIF(R16:R67,"Si")=0)*AND(COUNTIF(Q16:Q67,"No")=0),0,((COUNTIF(R16:R67,"Si")))/((COUNTIF(R16:R67,"Si")+COUNTIF(Q16:Q67,"No"))))</f>
        <v>0.77777777777777779</v>
      </c>
      <c r="T10" s="232"/>
      <c r="U10" s="223"/>
    </row>
    <row r="11" spans="1:44" ht="13.5" hidden="1" thickBot="1">
      <c r="C11" s="498"/>
      <c r="D11" s="498"/>
      <c r="E11" s="498"/>
      <c r="G11" s="506" t="s">
        <v>96</v>
      </c>
      <c r="H11" s="495"/>
      <c r="I11" s="490"/>
      <c r="M11" s="506" t="s">
        <v>96</v>
      </c>
      <c r="N11" s="495"/>
      <c r="O11" s="490"/>
      <c r="S11" s="506" t="s">
        <v>96</v>
      </c>
      <c r="T11" s="495"/>
      <c r="U11" s="490"/>
    </row>
    <row r="12" spans="1:44">
      <c r="B12" s="496" t="s">
        <v>89</v>
      </c>
      <c r="C12" s="504" t="s">
        <v>75</v>
      </c>
      <c r="D12" s="496" t="s">
        <v>90</v>
      </c>
      <c r="E12" s="106"/>
      <c r="F12" s="106"/>
      <c r="G12" s="487" t="s">
        <v>139</v>
      </c>
      <c r="H12" s="487" t="s">
        <v>138</v>
      </c>
      <c r="I12" s="487"/>
      <c r="J12" s="485" t="s">
        <v>127</v>
      </c>
      <c r="K12" s="292"/>
      <c r="L12" s="292"/>
      <c r="M12" s="487" t="s">
        <v>140</v>
      </c>
      <c r="N12" s="487" t="s">
        <v>138</v>
      </c>
      <c r="O12" s="487"/>
      <c r="P12" s="485" t="s">
        <v>127</v>
      </c>
      <c r="Q12" s="292"/>
      <c r="R12" s="292"/>
      <c r="S12" s="487" t="s">
        <v>141</v>
      </c>
      <c r="T12" s="485" t="s">
        <v>138</v>
      </c>
      <c r="U12" s="485" t="s">
        <v>127</v>
      </c>
    </row>
    <row r="13" spans="1:44" ht="13.5" thickBot="1">
      <c r="A13" s="235"/>
      <c r="B13" s="497"/>
      <c r="C13" s="505"/>
      <c r="D13" s="497"/>
      <c r="E13" s="287"/>
      <c r="F13" s="288"/>
      <c r="G13" s="488"/>
      <c r="H13" s="488"/>
      <c r="I13" s="488"/>
      <c r="J13" s="486"/>
      <c r="K13" s="252"/>
      <c r="L13" s="252"/>
      <c r="M13" s="488"/>
      <c r="N13" s="488"/>
      <c r="O13" s="488"/>
      <c r="P13" s="486"/>
      <c r="Q13" s="252"/>
      <c r="R13" s="252"/>
      <c r="S13" s="488"/>
      <c r="T13" s="486"/>
      <c r="U13" s="486"/>
      <c r="V13" s="236"/>
      <c r="W13" s="236"/>
      <c r="X13" s="236"/>
      <c r="Y13" s="236"/>
      <c r="Z13" s="236"/>
      <c r="AA13" s="236"/>
      <c r="AB13" s="236"/>
      <c r="AC13" s="236"/>
      <c r="AD13" s="236"/>
      <c r="AE13" s="236"/>
      <c r="AF13" s="236"/>
      <c r="AG13" s="236"/>
      <c r="AH13" s="237"/>
      <c r="AI13" s="237"/>
      <c r="AJ13" s="237"/>
      <c r="AK13" s="237"/>
      <c r="AL13" s="237"/>
      <c r="AM13" s="237"/>
      <c r="AN13" s="237"/>
      <c r="AO13" s="237"/>
      <c r="AP13" s="237"/>
      <c r="AQ13" s="237"/>
      <c r="AR13" s="237"/>
    </row>
    <row r="14" spans="1:44" ht="13.5" thickBot="1">
      <c r="A14" s="235"/>
      <c r="B14" s="523" t="s">
        <v>172</v>
      </c>
      <c r="C14" s="524"/>
      <c r="D14" s="524"/>
      <c r="E14" s="289"/>
      <c r="F14" s="290"/>
      <c r="G14" s="116"/>
      <c r="H14" s="116"/>
      <c r="I14" s="116"/>
      <c r="J14" s="109"/>
      <c r="K14" s="293"/>
      <c r="L14" s="293"/>
      <c r="M14" s="116"/>
      <c r="N14" s="116"/>
      <c r="O14" s="116"/>
      <c r="P14" s="109"/>
      <c r="Q14" s="293"/>
      <c r="R14" s="293"/>
      <c r="S14" s="116"/>
      <c r="T14" s="109"/>
      <c r="U14" s="117"/>
      <c r="V14" s="236"/>
      <c r="W14" s="236"/>
      <c r="X14" s="236"/>
      <c r="Y14" s="236"/>
      <c r="Z14" s="236"/>
      <c r="AA14" s="236"/>
      <c r="AB14" s="236"/>
      <c r="AC14" s="236"/>
      <c r="AD14" s="236"/>
      <c r="AE14" s="236"/>
      <c r="AF14" s="236"/>
      <c r="AG14" s="236"/>
      <c r="AH14" s="237"/>
      <c r="AI14" s="237"/>
      <c r="AJ14" s="237"/>
      <c r="AK14" s="237"/>
      <c r="AL14" s="237"/>
      <c r="AM14" s="237"/>
      <c r="AN14" s="237"/>
      <c r="AO14" s="237"/>
      <c r="AP14" s="237"/>
      <c r="AQ14" s="237"/>
      <c r="AR14" s="237"/>
    </row>
    <row r="15" spans="1:44" ht="57.75" customHeight="1" thickBot="1">
      <c r="A15" s="235"/>
      <c r="B15" s="110"/>
      <c r="C15" s="522" t="s">
        <v>261</v>
      </c>
      <c r="D15" s="522"/>
      <c r="E15" s="522"/>
      <c r="F15" s="522"/>
      <c r="G15" s="522"/>
      <c r="H15" s="522"/>
      <c r="I15" s="522"/>
      <c r="J15" s="522"/>
      <c r="K15" s="294"/>
      <c r="L15" s="294"/>
      <c r="M15" s="112"/>
      <c r="N15" s="112"/>
      <c r="O15" s="112"/>
      <c r="P15" s="111"/>
      <c r="Q15" s="294"/>
      <c r="R15" s="294"/>
      <c r="S15" s="112"/>
      <c r="T15" s="111"/>
      <c r="U15" s="113"/>
      <c r="V15" s="236"/>
      <c r="W15" s="236"/>
      <c r="X15" s="236"/>
      <c r="Y15" s="236"/>
      <c r="Z15" s="236"/>
      <c r="AA15" s="236"/>
      <c r="AB15" s="236"/>
      <c r="AC15" s="236"/>
      <c r="AD15" s="236"/>
      <c r="AE15" s="236"/>
      <c r="AF15" s="236"/>
      <c r="AG15" s="236"/>
      <c r="AH15" s="237"/>
      <c r="AI15" s="237"/>
      <c r="AJ15" s="237"/>
      <c r="AK15" s="237"/>
      <c r="AL15" s="237"/>
      <c r="AM15" s="237"/>
      <c r="AN15" s="237"/>
      <c r="AO15" s="237"/>
      <c r="AP15" s="237"/>
      <c r="AQ15" s="237"/>
      <c r="AR15" s="237"/>
    </row>
    <row r="16" spans="1:44" ht="24">
      <c r="A16" s="235"/>
      <c r="B16" s="181">
        <v>1</v>
      </c>
      <c r="C16" s="238" t="s">
        <v>157</v>
      </c>
      <c r="D16" s="239" t="s">
        <v>88</v>
      </c>
      <c r="E16" s="273" t="str">
        <f>IF(((C16="Auditoría de Gestión de la Configuración")*AND(G16="No")),"No","")</f>
        <v/>
      </c>
      <c r="F16" s="273" t="str">
        <f>IF(((C16="Auditoría de Gestión de la Configuración")*AND(G16="Si")),"Si","")</f>
        <v>Si</v>
      </c>
      <c r="G16" s="216" t="s">
        <v>152</v>
      </c>
      <c r="H16" s="526"/>
      <c r="I16" s="527"/>
      <c r="J16" s="108"/>
      <c r="K16" s="273" t="str">
        <f>IF(((C16="Auditoría de gestión de la configuración")*AND(M16="No")),"No","")</f>
        <v/>
      </c>
      <c r="L16" s="273" t="str">
        <f>IF(((C16="Auditoría de gestión de la configuración")*AND(M16="Si")),"Si","")</f>
        <v>Si</v>
      </c>
      <c r="M16" s="217" t="s">
        <v>152</v>
      </c>
      <c r="N16" s="104"/>
      <c r="O16" s="103"/>
      <c r="P16" s="108"/>
      <c r="Q16" s="273" t="str">
        <f>IF(((C16="Auditoría de gestión de la configuración")*AND(S16="No")),"No","")</f>
        <v/>
      </c>
      <c r="R16" s="273" t="str">
        <f>IF(((C16="Auditoría de gestión de la configuración")*AND(S16="Si")),"Si","")</f>
        <v>Si</v>
      </c>
      <c r="S16" s="217" t="s">
        <v>152</v>
      </c>
      <c r="T16" s="108"/>
      <c r="U16" s="108"/>
      <c r="V16" s="236"/>
      <c r="W16" s="236"/>
      <c r="X16" s="236"/>
      <c r="Y16" s="236"/>
      <c r="Z16" s="236"/>
      <c r="AA16" s="236"/>
      <c r="AB16" s="236"/>
      <c r="AC16" s="236"/>
      <c r="AD16" s="236"/>
      <c r="AE16" s="236"/>
      <c r="AF16" s="236"/>
      <c r="AG16" s="236"/>
      <c r="AH16" s="237"/>
      <c r="AI16" s="237"/>
      <c r="AJ16" s="237"/>
      <c r="AK16" s="237"/>
      <c r="AL16" s="237"/>
      <c r="AM16" s="237"/>
      <c r="AN16" s="237"/>
      <c r="AO16" s="237"/>
      <c r="AP16" s="237"/>
      <c r="AQ16" s="237"/>
      <c r="AR16" s="237"/>
    </row>
    <row r="17" spans="1:44" ht="24">
      <c r="A17" s="235"/>
      <c r="B17" s="182">
        <v>2</v>
      </c>
      <c r="C17" s="238" t="s">
        <v>157</v>
      </c>
      <c r="D17" s="240" t="s">
        <v>143</v>
      </c>
      <c r="E17" s="273" t="str">
        <f>IF(((C17="Auditoría de Gestión de la Configuración")*AND(G17="No")),"No","")</f>
        <v/>
      </c>
      <c r="F17" s="273" t="str">
        <f>IF(((C17="Auditoría de Gestión de la Configuración")*AND(G17="Si")),"Si","")</f>
        <v>Si</v>
      </c>
      <c r="G17" s="217" t="s">
        <v>152</v>
      </c>
      <c r="H17" s="540"/>
      <c r="I17" s="540"/>
      <c r="J17" s="101"/>
      <c r="K17" s="273" t="str">
        <f>IF(((C17="Auditoría de gestión de la configuración")*AND(M17="No")),"No","")</f>
        <v/>
      </c>
      <c r="L17" s="273" t="str">
        <f>IF(((C17="Auditoría de gestión de la configuración")*AND(M17="Si")),"Si","")</f>
        <v>Si</v>
      </c>
      <c r="M17" s="217" t="s">
        <v>152</v>
      </c>
      <c r="N17" s="88"/>
      <c r="O17" s="87"/>
      <c r="P17" s="101"/>
      <c r="Q17" s="273" t="str">
        <f>IF(((C17="Auditoría de gestión de la configuración")*AND(S17="No")),"No","")</f>
        <v>No</v>
      </c>
      <c r="R17" s="273" t="str">
        <f>IF(((C17="Auditoría de gestión de la configuración")*AND(S17="Si")),"Si","")</f>
        <v/>
      </c>
      <c r="S17" s="217" t="s">
        <v>153</v>
      </c>
      <c r="T17" s="101"/>
      <c r="U17" s="101"/>
      <c r="V17" s="236"/>
      <c r="W17" s="236"/>
      <c r="X17" s="236"/>
      <c r="Y17" s="236"/>
      <c r="Z17" s="236"/>
      <c r="AA17" s="236"/>
      <c r="AB17" s="236"/>
      <c r="AC17" s="236"/>
      <c r="AD17" s="236"/>
      <c r="AE17" s="236"/>
      <c r="AF17" s="236"/>
      <c r="AG17" s="236"/>
      <c r="AH17" s="237"/>
      <c r="AI17" s="237"/>
      <c r="AJ17" s="237"/>
      <c r="AK17" s="237"/>
      <c r="AL17" s="237"/>
      <c r="AM17" s="237"/>
      <c r="AN17" s="237"/>
      <c r="AO17" s="237"/>
      <c r="AP17" s="237"/>
      <c r="AQ17" s="237"/>
      <c r="AR17" s="237"/>
    </row>
    <row r="18" spans="1:44" ht="24">
      <c r="A18" s="241"/>
      <c r="B18" s="181">
        <v>3</v>
      </c>
      <c r="C18" s="238" t="s">
        <v>156</v>
      </c>
      <c r="D18" s="98" t="s">
        <v>217</v>
      </c>
      <c r="E18" s="273" t="str">
        <f>IF(((C18="Auditoría de Calidad")*AND(G18="No")),"No","")</f>
        <v/>
      </c>
      <c r="F18" s="273" t="str">
        <f>IF(((C18="Auditoría de Calidad")*AND(G18="Si")),"Si","")</f>
        <v/>
      </c>
      <c r="G18" s="218"/>
      <c r="H18" s="520"/>
      <c r="I18" s="520"/>
      <c r="J18" s="96"/>
      <c r="K18" s="273" t="str">
        <f>IF(((C18="Auditoría de Calidad")*AND(M18="No")),"No","")</f>
        <v/>
      </c>
      <c r="L18" s="273" t="str">
        <f>IF(((C18="Auditoría de Calidad")*AND(M18="Si")),"Si","")</f>
        <v/>
      </c>
      <c r="M18" s="218"/>
      <c r="N18" s="541"/>
      <c r="O18" s="542"/>
      <c r="P18" s="95"/>
      <c r="Q18" s="273" t="str">
        <f>IF(((C18="Auditoría de Calidad")*AND(S18="No")),"No","")</f>
        <v/>
      </c>
      <c r="R18" s="273" t="str">
        <f>IF(((C18="Auditoría de Calidad")*AND(S18="Si")),"Si","")</f>
        <v/>
      </c>
      <c r="S18" s="218"/>
      <c r="T18" s="95"/>
      <c r="U18" s="93"/>
      <c r="V18" s="242"/>
      <c r="W18" s="241"/>
      <c r="X18" s="241"/>
      <c r="Y18" s="241"/>
      <c r="Z18" s="241"/>
      <c r="AA18" s="241"/>
      <c r="AB18" s="241"/>
      <c r="AC18" s="241"/>
      <c r="AD18" s="241"/>
      <c r="AE18" s="241"/>
      <c r="AF18" s="241"/>
      <c r="AG18" s="241"/>
      <c r="AH18" s="241"/>
      <c r="AI18" s="241"/>
      <c r="AJ18" s="241"/>
      <c r="AK18" s="241"/>
      <c r="AL18" s="241"/>
      <c r="AM18" s="241"/>
      <c r="AN18" s="241"/>
      <c r="AO18" s="241"/>
      <c r="AP18" s="241"/>
      <c r="AQ18" s="241"/>
      <c r="AR18" s="241"/>
    </row>
    <row r="19" spans="1:44">
      <c r="A19" s="241"/>
      <c r="B19" s="182">
        <v>4</v>
      </c>
      <c r="C19" s="238" t="s">
        <v>156</v>
      </c>
      <c r="D19" s="98" t="s">
        <v>223</v>
      </c>
      <c r="E19" s="273" t="str">
        <f t="shared" ref="E19:E29" si="0">IF(((C19="Auditoría de Calidad")*AND(G19="No")),"No","")</f>
        <v/>
      </c>
      <c r="F19" s="273" t="str">
        <f t="shared" ref="F19:F29" si="1">IF(((C19="Auditoría de Calidad")*AND(G19="Si")),"Si","")</f>
        <v/>
      </c>
      <c r="G19" s="218"/>
      <c r="H19" s="520"/>
      <c r="I19" s="520"/>
      <c r="J19" s="96"/>
      <c r="K19" s="273" t="str">
        <f t="shared" ref="K19:K29" si="2">IF(((C19="Auditoría de Calidad")*AND(M19="No")),"No","")</f>
        <v/>
      </c>
      <c r="L19" s="273" t="str">
        <f t="shared" ref="L19:L29" si="3">IF(((C19="Auditoría de Calidad")*AND(M19="Si")),"Si","")</f>
        <v/>
      </c>
      <c r="M19" s="218"/>
      <c r="N19" s="541"/>
      <c r="O19" s="542"/>
      <c r="P19" s="95"/>
      <c r="Q19" s="273" t="str">
        <f t="shared" ref="Q19:Q29" si="4">IF(((C19="Auditoría de Calidad")*AND(S19="No")),"No","")</f>
        <v/>
      </c>
      <c r="R19" s="273" t="str">
        <f t="shared" ref="R19:R29" si="5">IF(((C19="Auditoría de Calidad")*AND(S19="Si")),"Si","")</f>
        <v/>
      </c>
      <c r="S19" s="218"/>
      <c r="T19" s="95"/>
      <c r="U19" s="93"/>
      <c r="V19" s="242"/>
      <c r="W19" s="241"/>
      <c r="X19" s="241"/>
      <c r="Y19" s="241"/>
      <c r="Z19" s="241"/>
      <c r="AA19" s="241"/>
      <c r="AB19" s="241"/>
      <c r="AC19" s="241"/>
      <c r="AD19" s="241"/>
      <c r="AE19" s="241"/>
      <c r="AF19" s="241"/>
      <c r="AG19" s="241"/>
      <c r="AH19" s="241"/>
      <c r="AI19" s="241"/>
      <c r="AJ19" s="241"/>
      <c r="AK19" s="241"/>
      <c r="AL19" s="241"/>
      <c r="AM19" s="241"/>
      <c r="AN19" s="241"/>
      <c r="AO19" s="241"/>
      <c r="AP19" s="241"/>
      <c r="AQ19" s="241"/>
      <c r="AR19" s="241"/>
    </row>
    <row r="20" spans="1:44" ht="24">
      <c r="A20" s="241"/>
      <c r="B20" s="181">
        <v>5</v>
      </c>
      <c r="C20" s="238" t="s">
        <v>156</v>
      </c>
      <c r="D20" s="98" t="s">
        <v>224</v>
      </c>
      <c r="E20" s="273" t="str">
        <f t="shared" si="0"/>
        <v/>
      </c>
      <c r="F20" s="273" t="str">
        <f t="shared" si="1"/>
        <v/>
      </c>
      <c r="G20" s="218"/>
      <c r="H20" s="520"/>
      <c r="I20" s="520"/>
      <c r="J20" s="96"/>
      <c r="K20" s="273" t="str">
        <f t="shared" si="2"/>
        <v/>
      </c>
      <c r="L20" s="273" t="str">
        <f t="shared" si="3"/>
        <v/>
      </c>
      <c r="M20" s="218"/>
      <c r="N20" s="541"/>
      <c r="O20" s="542"/>
      <c r="P20" s="95"/>
      <c r="Q20" s="273" t="str">
        <f t="shared" si="4"/>
        <v/>
      </c>
      <c r="R20" s="273" t="str">
        <f t="shared" si="5"/>
        <v/>
      </c>
      <c r="S20" s="218"/>
      <c r="T20" s="95"/>
      <c r="U20" s="93"/>
      <c r="V20" s="242"/>
      <c r="W20" s="241"/>
      <c r="X20" s="241"/>
      <c r="Y20" s="241"/>
      <c r="Z20" s="241"/>
      <c r="AA20" s="241"/>
      <c r="AB20" s="241"/>
      <c r="AC20" s="241"/>
      <c r="AD20" s="241"/>
      <c r="AE20" s="241"/>
      <c r="AF20" s="241"/>
      <c r="AG20" s="241"/>
      <c r="AH20" s="241"/>
      <c r="AI20" s="241"/>
      <c r="AJ20" s="241"/>
      <c r="AK20" s="241"/>
      <c r="AL20" s="241"/>
      <c r="AM20" s="241"/>
      <c r="AN20" s="241"/>
      <c r="AO20" s="241"/>
      <c r="AP20" s="241"/>
      <c r="AQ20" s="241"/>
      <c r="AR20" s="241"/>
    </row>
    <row r="21" spans="1:44">
      <c r="A21" s="241"/>
      <c r="B21" s="182">
        <v>6</v>
      </c>
      <c r="C21" s="238" t="s">
        <v>156</v>
      </c>
      <c r="D21" s="98" t="s">
        <v>225</v>
      </c>
      <c r="E21" s="273" t="str">
        <f t="shared" si="0"/>
        <v/>
      </c>
      <c r="F21" s="273" t="str">
        <f t="shared" si="1"/>
        <v/>
      </c>
      <c r="G21" s="218"/>
      <c r="H21" s="520"/>
      <c r="I21" s="520"/>
      <c r="J21" s="96"/>
      <c r="K21" s="273" t="str">
        <f t="shared" si="2"/>
        <v/>
      </c>
      <c r="L21" s="273" t="str">
        <f t="shared" si="3"/>
        <v/>
      </c>
      <c r="M21" s="218"/>
      <c r="N21" s="541"/>
      <c r="O21" s="542"/>
      <c r="P21" s="95"/>
      <c r="Q21" s="273" t="str">
        <f t="shared" si="4"/>
        <v/>
      </c>
      <c r="R21" s="273" t="str">
        <f t="shared" si="5"/>
        <v/>
      </c>
      <c r="S21" s="218"/>
      <c r="T21" s="95"/>
      <c r="U21" s="93"/>
      <c r="V21" s="242"/>
      <c r="W21" s="241"/>
      <c r="X21" s="241"/>
      <c r="Y21" s="241"/>
      <c r="Z21" s="241"/>
      <c r="AA21" s="241"/>
      <c r="AB21" s="241"/>
      <c r="AC21" s="241"/>
      <c r="AD21" s="241"/>
      <c r="AE21" s="241"/>
      <c r="AF21" s="241"/>
      <c r="AG21" s="241"/>
      <c r="AH21" s="241"/>
      <c r="AI21" s="241"/>
      <c r="AJ21" s="241"/>
      <c r="AK21" s="241"/>
      <c r="AL21" s="241"/>
      <c r="AM21" s="241"/>
      <c r="AN21" s="241"/>
      <c r="AO21" s="241"/>
      <c r="AP21" s="241"/>
      <c r="AQ21" s="241"/>
      <c r="AR21" s="241"/>
    </row>
    <row r="22" spans="1:44" ht="24">
      <c r="A22" s="241"/>
      <c r="B22" s="181">
        <v>7</v>
      </c>
      <c r="C22" s="238" t="s">
        <v>156</v>
      </c>
      <c r="D22" s="98" t="s">
        <v>262</v>
      </c>
      <c r="E22" s="273" t="str">
        <f t="shared" si="0"/>
        <v/>
      </c>
      <c r="F22" s="273" t="str">
        <f t="shared" si="1"/>
        <v/>
      </c>
      <c r="G22" s="218"/>
      <c r="H22" s="520"/>
      <c r="I22" s="520"/>
      <c r="J22" s="96"/>
      <c r="K22" s="273" t="str">
        <f t="shared" si="2"/>
        <v/>
      </c>
      <c r="L22" s="273" t="str">
        <f t="shared" si="3"/>
        <v/>
      </c>
      <c r="M22" s="218"/>
      <c r="N22" s="541"/>
      <c r="O22" s="542"/>
      <c r="P22" s="95"/>
      <c r="Q22" s="273" t="str">
        <f t="shared" si="4"/>
        <v/>
      </c>
      <c r="R22" s="273" t="str">
        <f t="shared" si="5"/>
        <v/>
      </c>
      <c r="S22" s="218"/>
      <c r="T22" s="95"/>
      <c r="U22" s="93"/>
      <c r="V22" s="242"/>
      <c r="W22" s="241"/>
      <c r="X22" s="241"/>
      <c r="Y22" s="241"/>
      <c r="Z22" s="241"/>
      <c r="AA22" s="241"/>
      <c r="AB22" s="241"/>
      <c r="AC22" s="241"/>
      <c r="AD22" s="241"/>
      <c r="AE22" s="241"/>
      <c r="AF22" s="241"/>
      <c r="AG22" s="241"/>
      <c r="AH22" s="241"/>
      <c r="AI22" s="241"/>
      <c r="AJ22" s="241"/>
      <c r="AK22" s="241"/>
      <c r="AL22" s="241"/>
      <c r="AM22" s="241"/>
      <c r="AN22" s="241"/>
      <c r="AO22" s="241"/>
      <c r="AP22" s="241"/>
      <c r="AQ22" s="241"/>
      <c r="AR22" s="241"/>
    </row>
    <row r="23" spans="1:44" ht="36">
      <c r="A23" s="241"/>
      <c r="B23" s="182">
        <v>8</v>
      </c>
      <c r="C23" s="238" t="s">
        <v>156</v>
      </c>
      <c r="D23" s="98" t="s">
        <v>226</v>
      </c>
      <c r="E23" s="273" t="str">
        <f t="shared" si="0"/>
        <v/>
      </c>
      <c r="F23" s="273" t="str">
        <f t="shared" si="1"/>
        <v/>
      </c>
      <c r="G23" s="218"/>
      <c r="H23" s="520"/>
      <c r="I23" s="520"/>
      <c r="J23" s="96"/>
      <c r="K23" s="273" t="str">
        <f t="shared" si="2"/>
        <v/>
      </c>
      <c r="L23" s="273" t="str">
        <f t="shared" si="3"/>
        <v/>
      </c>
      <c r="M23" s="218"/>
      <c r="N23" s="541"/>
      <c r="O23" s="542"/>
      <c r="P23" s="95"/>
      <c r="Q23" s="273" t="str">
        <f t="shared" si="4"/>
        <v/>
      </c>
      <c r="R23" s="273" t="str">
        <f t="shared" si="5"/>
        <v/>
      </c>
      <c r="S23" s="218"/>
      <c r="T23" s="95"/>
      <c r="U23" s="93"/>
      <c r="V23" s="242"/>
      <c r="W23" s="241"/>
      <c r="X23" s="241"/>
      <c r="Y23" s="241"/>
      <c r="Z23" s="241"/>
      <c r="AA23" s="241"/>
      <c r="AB23" s="241"/>
      <c r="AC23" s="241"/>
      <c r="AD23" s="241"/>
      <c r="AE23" s="241"/>
      <c r="AF23" s="241"/>
      <c r="AG23" s="241"/>
      <c r="AH23" s="241"/>
      <c r="AI23" s="241"/>
      <c r="AJ23" s="241"/>
      <c r="AK23" s="241"/>
      <c r="AL23" s="241"/>
      <c r="AM23" s="241"/>
      <c r="AN23" s="241"/>
      <c r="AO23" s="241"/>
      <c r="AP23" s="241"/>
      <c r="AQ23" s="241"/>
      <c r="AR23" s="241"/>
    </row>
    <row r="24" spans="1:44" ht="48">
      <c r="A24" s="241"/>
      <c r="B24" s="181">
        <v>9</v>
      </c>
      <c r="C24" s="238" t="s">
        <v>156</v>
      </c>
      <c r="D24" s="98" t="s">
        <v>227</v>
      </c>
      <c r="E24" s="273" t="str">
        <f t="shared" si="0"/>
        <v/>
      </c>
      <c r="F24" s="273" t="str">
        <f t="shared" si="1"/>
        <v/>
      </c>
      <c r="G24" s="218"/>
      <c r="H24" s="520"/>
      <c r="I24" s="520"/>
      <c r="J24" s="96"/>
      <c r="K24" s="273" t="str">
        <f t="shared" si="2"/>
        <v/>
      </c>
      <c r="L24" s="273" t="str">
        <f t="shared" si="3"/>
        <v/>
      </c>
      <c r="M24" s="218"/>
      <c r="N24" s="541"/>
      <c r="O24" s="542"/>
      <c r="P24" s="95"/>
      <c r="Q24" s="273" t="str">
        <f t="shared" si="4"/>
        <v/>
      </c>
      <c r="R24" s="273" t="str">
        <f t="shared" si="5"/>
        <v/>
      </c>
      <c r="S24" s="218"/>
      <c r="T24" s="95"/>
      <c r="U24" s="93"/>
      <c r="V24" s="242"/>
      <c r="W24" s="241"/>
      <c r="X24" s="241"/>
      <c r="Y24" s="241"/>
      <c r="Z24" s="241"/>
      <c r="AA24" s="241"/>
      <c r="AB24" s="241"/>
      <c r="AC24" s="241"/>
      <c r="AD24" s="241"/>
      <c r="AE24" s="241"/>
      <c r="AF24" s="241"/>
      <c r="AG24" s="241"/>
      <c r="AH24" s="241"/>
      <c r="AI24" s="241"/>
      <c r="AJ24" s="241"/>
      <c r="AK24" s="241"/>
      <c r="AL24" s="241"/>
      <c r="AM24" s="241"/>
      <c r="AN24" s="241"/>
      <c r="AO24" s="241"/>
      <c r="AP24" s="241"/>
      <c r="AQ24" s="241"/>
      <c r="AR24" s="241"/>
    </row>
    <row r="25" spans="1:44" ht="24">
      <c r="A25" s="241"/>
      <c r="B25" s="182">
        <v>10</v>
      </c>
      <c r="C25" s="238" t="s">
        <v>156</v>
      </c>
      <c r="D25" s="98" t="s">
        <v>218</v>
      </c>
      <c r="E25" s="273" t="str">
        <f t="shared" si="0"/>
        <v/>
      </c>
      <c r="F25" s="273" t="str">
        <f t="shared" si="1"/>
        <v/>
      </c>
      <c r="G25" s="218"/>
      <c r="H25" s="520"/>
      <c r="I25" s="520"/>
      <c r="J25" s="96"/>
      <c r="K25" s="273" t="str">
        <f t="shared" si="2"/>
        <v/>
      </c>
      <c r="L25" s="273" t="str">
        <f t="shared" si="3"/>
        <v/>
      </c>
      <c r="M25" s="218"/>
      <c r="N25" s="541"/>
      <c r="O25" s="542"/>
      <c r="P25" s="95"/>
      <c r="Q25" s="273" t="str">
        <f t="shared" si="4"/>
        <v/>
      </c>
      <c r="R25" s="273" t="str">
        <f t="shared" si="5"/>
        <v/>
      </c>
      <c r="S25" s="218"/>
      <c r="T25" s="95"/>
      <c r="U25" s="93"/>
      <c r="V25" s="242"/>
      <c r="W25" s="241"/>
      <c r="X25" s="241"/>
      <c r="Y25" s="241"/>
      <c r="Z25" s="241"/>
      <c r="AA25" s="241"/>
      <c r="AB25" s="241"/>
      <c r="AC25" s="241"/>
      <c r="AD25" s="241"/>
      <c r="AE25" s="241"/>
      <c r="AF25" s="241"/>
      <c r="AG25" s="241"/>
      <c r="AH25" s="241"/>
      <c r="AI25" s="241"/>
      <c r="AJ25" s="241"/>
      <c r="AK25" s="241"/>
      <c r="AL25" s="241"/>
      <c r="AM25" s="241"/>
      <c r="AN25" s="241"/>
      <c r="AO25" s="241"/>
      <c r="AP25" s="241"/>
      <c r="AQ25" s="241"/>
      <c r="AR25" s="241"/>
    </row>
    <row r="26" spans="1:44" ht="24">
      <c r="A26" s="241"/>
      <c r="B26" s="181">
        <v>11</v>
      </c>
      <c r="C26" s="238" t="s">
        <v>156</v>
      </c>
      <c r="D26" s="98" t="s">
        <v>219</v>
      </c>
      <c r="E26" s="273" t="str">
        <f t="shared" si="0"/>
        <v/>
      </c>
      <c r="F26" s="273" t="str">
        <f t="shared" si="1"/>
        <v/>
      </c>
      <c r="G26" s="218"/>
      <c r="H26" s="520"/>
      <c r="I26" s="520"/>
      <c r="J26" s="96"/>
      <c r="K26" s="273" t="str">
        <f t="shared" si="2"/>
        <v/>
      </c>
      <c r="L26" s="273" t="str">
        <f t="shared" si="3"/>
        <v/>
      </c>
      <c r="M26" s="218"/>
      <c r="N26" s="541"/>
      <c r="O26" s="542"/>
      <c r="P26" s="95"/>
      <c r="Q26" s="273" t="str">
        <f t="shared" si="4"/>
        <v/>
      </c>
      <c r="R26" s="273" t="str">
        <f t="shared" si="5"/>
        <v/>
      </c>
      <c r="S26" s="218"/>
      <c r="T26" s="95"/>
      <c r="U26" s="93"/>
      <c r="V26" s="242"/>
      <c r="W26" s="241"/>
      <c r="X26" s="241"/>
      <c r="Y26" s="241"/>
      <c r="Z26" s="241"/>
      <c r="AA26" s="241"/>
      <c r="AB26" s="241"/>
      <c r="AC26" s="241"/>
      <c r="AD26" s="241"/>
      <c r="AE26" s="241"/>
      <c r="AF26" s="241"/>
      <c r="AG26" s="241"/>
      <c r="AH26" s="241"/>
      <c r="AI26" s="241"/>
      <c r="AJ26" s="241"/>
      <c r="AK26" s="241"/>
      <c r="AL26" s="241"/>
      <c r="AM26" s="241"/>
      <c r="AN26" s="241"/>
      <c r="AO26" s="241"/>
      <c r="AP26" s="241"/>
      <c r="AQ26" s="241"/>
      <c r="AR26" s="241"/>
    </row>
    <row r="27" spans="1:44" ht="24">
      <c r="A27" s="241"/>
      <c r="B27" s="182">
        <v>12</v>
      </c>
      <c r="C27" s="238" t="s">
        <v>156</v>
      </c>
      <c r="D27" s="98" t="s">
        <v>228</v>
      </c>
      <c r="E27" s="273" t="str">
        <f t="shared" si="0"/>
        <v/>
      </c>
      <c r="F27" s="273" t="str">
        <f t="shared" si="1"/>
        <v/>
      </c>
      <c r="G27" s="218"/>
      <c r="H27" s="520"/>
      <c r="I27" s="520"/>
      <c r="J27" s="96"/>
      <c r="K27" s="273" t="str">
        <f t="shared" si="2"/>
        <v/>
      </c>
      <c r="L27" s="273" t="str">
        <f t="shared" si="3"/>
        <v/>
      </c>
      <c r="M27" s="218"/>
      <c r="N27" s="541"/>
      <c r="O27" s="542"/>
      <c r="P27" s="95"/>
      <c r="Q27" s="273" t="str">
        <f t="shared" si="4"/>
        <v/>
      </c>
      <c r="R27" s="273" t="str">
        <f t="shared" si="5"/>
        <v/>
      </c>
      <c r="S27" s="218"/>
      <c r="T27" s="95"/>
      <c r="U27" s="93"/>
      <c r="V27" s="242"/>
      <c r="W27" s="241"/>
      <c r="X27" s="241"/>
      <c r="Y27" s="241"/>
      <c r="Z27" s="241"/>
      <c r="AA27" s="241"/>
      <c r="AB27" s="241"/>
      <c r="AC27" s="241"/>
      <c r="AD27" s="241"/>
      <c r="AE27" s="241"/>
      <c r="AF27" s="241"/>
      <c r="AG27" s="241"/>
      <c r="AH27" s="241"/>
      <c r="AI27" s="241"/>
      <c r="AJ27" s="241"/>
      <c r="AK27" s="241"/>
      <c r="AL27" s="241"/>
      <c r="AM27" s="241"/>
      <c r="AN27" s="241"/>
      <c r="AO27" s="241"/>
      <c r="AP27" s="241"/>
      <c r="AQ27" s="241"/>
      <c r="AR27" s="241"/>
    </row>
    <row r="28" spans="1:44" ht="24">
      <c r="A28" s="241"/>
      <c r="B28" s="181">
        <v>13</v>
      </c>
      <c r="C28" s="238" t="s">
        <v>156</v>
      </c>
      <c r="D28" s="98" t="s">
        <v>220</v>
      </c>
      <c r="E28" s="273" t="str">
        <f t="shared" si="0"/>
        <v/>
      </c>
      <c r="F28" s="273" t="str">
        <f t="shared" si="1"/>
        <v/>
      </c>
      <c r="G28" s="218"/>
      <c r="H28" s="520"/>
      <c r="I28" s="520"/>
      <c r="J28" s="96"/>
      <c r="K28" s="273" t="str">
        <f t="shared" si="2"/>
        <v/>
      </c>
      <c r="L28" s="273" t="str">
        <f t="shared" si="3"/>
        <v/>
      </c>
      <c r="M28" s="218"/>
      <c r="N28" s="541"/>
      <c r="O28" s="542"/>
      <c r="P28" s="95"/>
      <c r="Q28" s="273" t="str">
        <f t="shared" si="4"/>
        <v/>
      </c>
      <c r="R28" s="273" t="str">
        <f t="shared" si="5"/>
        <v/>
      </c>
      <c r="S28" s="218"/>
      <c r="T28" s="95"/>
      <c r="U28" s="93"/>
      <c r="V28" s="242"/>
      <c r="W28" s="241"/>
      <c r="X28" s="241"/>
      <c r="Y28" s="241"/>
      <c r="Z28" s="241"/>
      <c r="AA28" s="241"/>
      <c r="AB28" s="241"/>
      <c r="AC28" s="241"/>
      <c r="AD28" s="241"/>
      <c r="AE28" s="241"/>
      <c r="AF28" s="241"/>
      <c r="AG28" s="241"/>
      <c r="AH28" s="241"/>
      <c r="AI28" s="241"/>
      <c r="AJ28" s="241"/>
      <c r="AK28" s="241"/>
      <c r="AL28" s="241"/>
      <c r="AM28" s="241"/>
      <c r="AN28" s="241"/>
      <c r="AO28" s="241"/>
      <c r="AP28" s="241"/>
      <c r="AQ28" s="241"/>
      <c r="AR28" s="241"/>
    </row>
    <row r="29" spans="1:44" ht="24.75" thickBot="1">
      <c r="A29" s="241"/>
      <c r="B29" s="182">
        <v>14</v>
      </c>
      <c r="C29" s="238" t="s">
        <v>156</v>
      </c>
      <c r="D29" s="98" t="s">
        <v>221</v>
      </c>
      <c r="E29" s="273" t="str">
        <f t="shared" si="0"/>
        <v/>
      </c>
      <c r="F29" s="273" t="str">
        <f t="shared" si="1"/>
        <v/>
      </c>
      <c r="G29" s="218"/>
      <c r="H29" s="520"/>
      <c r="I29" s="520"/>
      <c r="J29" s="96"/>
      <c r="K29" s="273" t="str">
        <f t="shared" si="2"/>
        <v/>
      </c>
      <c r="L29" s="273" t="str">
        <f t="shared" si="3"/>
        <v/>
      </c>
      <c r="M29" s="218"/>
      <c r="N29" s="541"/>
      <c r="O29" s="542"/>
      <c r="P29" s="95"/>
      <c r="Q29" s="273" t="str">
        <f t="shared" si="4"/>
        <v/>
      </c>
      <c r="R29" s="273" t="str">
        <f t="shared" si="5"/>
        <v/>
      </c>
      <c r="S29" s="218"/>
      <c r="T29" s="95"/>
      <c r="U29" s="93"/>
      <c r="V29" s="242"/>
      <c r="W29" s="241"/>
      <c r="X29" s="241"/>
      <c r="Y29" s="241"/>
      <c r="Z29" s="241"/>
      <c r="AA29" s="241"/>
      <c r="AB29" s="241"/>
      <c r="AC29" s="241"/>
      <c r="AD29" s="241"/>
      <c r="AE29" s="241"/>
      <c r="AF29" s="241"/>
      <c r="AG29" s="241"/>
      <c r="AH29" s="241"/>
      <c r="AI29" s="241"/>
      <c r="AJ29" s="241"/>
      <c r="AK29" s="241"/>
      <c r="AL29" s="241"/>
      <c r="AM29" s="241"/>
      <c r="AN29" s="241"/>
      <c r="AO29" s="241"/>
      <c r="AP29" s="241"/>
      <c r="AQ29" s="241"/>
      <c r="AR29" s="241"/>
    </row>
    <row r="30" spans="1:44" ht="57" customHeight="1" thickBot="1">
      <c r="A30" s="241"/>
      <c r="B30" s="110"/>
      <c r="C30" s="522" t="s">
        <v>173</v>
      </c>
      <c r="D30" s="522"/>
      <c r="E30" s="522"/>
      <c r="F30" s="522"/>
      <c r="G30" s="522"/>
      <c r="H30" s="522"/>
      <c r="I30" s="522"/>
      <c r="J30" s="522"/>
      <c r="K30" s="294"/>
      <c r="L30" s="294"/>
      <c r="M30" s="112"/>
      <c r="N30" s="543"/>
      <c r="O30" s="543"/>
      <c r="P30" s="111"/>
      <c r="Q30" s="294"/>
      <c r="R30" s="294"/>
      <c r="S30" s="112"/>
      <c r="T30" s="111"/>
      <c r="U30" s="113"/>
      <c r="V30" s="242"/>
      <c r="W30" s="241"/>
      <c r="X30" s="241"/>
      <c r="Y30" s="241"/>
      <c r="Z30" s="241"/>
      <c r="AA30" s="241"/>
      <c r="AB30" s="241"/>
      <c r="AC30" s="241"/>
      <c r="AD30" s="241"/>
      <c r="AE30" s="241"/>
      <c r="AF30" s="241"/>
      <c r="AG30" s="241"/>
      <c r="AH30" s="241"/>
      <c r="AI30" s="241"/>
      <c r="AJ30" s="241"/>
      <c r="AK30" s="241"/>
      <c r="AL30" s="241"/>
      <c r="AM30" s="241"/>
      <c r="AN30" s="241"/>
      <c r="AO30" s="241"/>
      <c r="AP30" s="241"/>
      <c r="AQ30" s="241"/>
      <c r="AR30" s="241"/>
    </row>
    <row r="31" spans="1:44" ht="24">
      <c r="A31" s="241"/>
      <c r="B31" s="181">
        <v>1</v>
      </c>
      <c r="C31" s="238" t="s">
        <v>157</v>
      </c>
      <c r="D31" s="239" t="s">
        <v>88</v>
      </c>
      <c r="E31" s="273" t="str">
        <f>IF(((C31="Auditoría de Gestión de la Configuración")*AND(G31="No")),"No","")</f>
        <v/>
      </c>
      <c r="F31" s="273" t="str">
        <f>IF(((C31="Auditoría de Gestión de la Configuración")*AND(G31="Si")),"Si","")</f>
        <v>Si</v>
      </c>
      <c r="G31" s="218" t="s">
        <v>152</v>
      </c>
      <c r="H31" s="520"/>
      <c r="I31" s="520"/>
      <c r="J31" s="96"/>
      <c r="K31" s="273" t="str">
        <f>IF(((C31="Auditoría de gestión de la configuración")*AND(M31="No")),"No","")</f>
        <v/>
      </c>
      <c r="L31" s="273" t="str">
        <f>IF(((C31="Auditoría de gestión de la configuración")*AND(M31="Si")),"Si","")</f>
        <v>Si</v>
      </c>
      <c r="M31" s="218" t="s">
        <v>152</v>
      </c>
      <c r="N31" s="541"/>
      <c r="O31" s="542"/>
      <c r="P31" s="95"/>
      <c r="Q31" s="273" t="str">
        <f>IF(((C31="Auditoría de gestión de la configuración")*AND(S31="No")),"No","")</f>
        <v/>
      </c>
      <c r="R31" s="273" t="str">
        <f>IF(((C31="Auditoría de gestión de la configuración")*AND(S31="Si")),"Si","")</f>
        <v>Si</v>
      </c>
      <c r="S31" s="218" t="s">
        <v>152</v>
      </c>
      <c r="T31" s="95"/>
      <c r="U31" s="93"/>
      <c r="V31" s="242"/>
      <c r="W31" s="241"/>
      <c r="X31" s="241"/>
      <c r="Y31" s="241"/>
      <c r="Z31" s="241"/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1"/>
      <c r="AO31" s="241"/>
      <c r="AP31" s="241"/>
      <c r="AQ31" s="241"/>
      <c r="AR31" s="241"/>
    </row>
    <row r="32" spans="1:44" ht="24">
      <c r="A32" s="241"/>
      <c r="B32" s="182">
        <f>1+B31</f>
        <v>2</v>
      </c>
      <c r="C32" s="238" t="s">
        <v>157</v>
      </c>
      <c r="D32" s="240" t="s">
        <v>144</v>
      </c>
      <c r="E32" s="273" t="str">
        <f>IF(((C32="Auditoría de Gestión de la Configuración")*AND(G32="No")),"No","")</f>
        <v>No</v>
      </c>
      <c r="F32" s="273" t="str">
        <f>IF(((C32="Auditoría de Gestión de la Configuración")*AND(G32="Si")),"Si","")</f>
        <v/>
      </c>
      <c r="G32" s="218" t="s">
        <v>153</v>
      </c>
      <c r="H32" s="520"/>
      <c r="I32" s="520"/>
      <c r="J32" s="96"/>
      <c r="K32" s="273" t="str">
        <f>IF(((C32="Auditoría de gestión de la configuración")*AND(M32="No")),"No","")</f>
        <v/>
      </c>
      <c r="L32" s="273" t="str">
        <f>IF(((C32="Auditoría de gestión de la configuración")*AND(M32="Si")),"Si","")</f>
        <v>Si</v>
      </c>
      <c r="M32" s="218" t="s">
        <v>152</v>
      </c>
      <c r="N32" s="541"/>
      <c r="O32" s="542"/>
      <c r="P32" s="95"/>
      <c r="Q32" s="273" t="str">
        <f>IF(((C32="Auditoría de gestión de la configuración")*AND(S32="No")),"No","")</f>
        <v/>
      </c>
      <c r="R32" s="273" t="str">
        <f>IF(((C32="Auditoría de gestión de la configuración")*AND(S32="Si")),"Si","")</f>
        <v>Si</v>
      </c>
      <c r="S32" s="218" t="s">
        <v>152</v>
      </c>
      <c r="T32" s="95"/>
      <c r="U32" s="93"/>
      <c r="V32" s="242"/>
      <c r="W32" s="241"/>
      <c r="X32" s="241"/>
      <c r="Y32" s="241"/>
      <c r="Z32" s="241"/>
      <c r="AA32" s="241"/>
      <c r="AB32" s="241"/>
      <c r="AC32" s="241"/>
      <c r="AD32" s="241"/>
      <c r="AE32" s="241"/>
      <c r="AF32" s="241"/>
      <c r="AG32" s="241"/>
      <c r="AH32" s="241"/>
      <c r="AI32" s="241"/>
      <c r="AJ32" s="241"/>
      <c r="AK32" s="241"/>
      <c r="AL32" s="241"/>
      <c r="AM32" s="241"/>
      <c r="AN32" s="241"/>
      <c r="AO32" s="241"/>
      <c r="AP32" s="241"/>
      <c r="AQ32" s="241"/>
      <c r="AR32" s="241"/>
    </row>
    <row r="33" spans="1:44" ht="24">
      <c r="A33" s="241"/>
      <c r="B33" s="182">
        <f t="shared" ref="B33:B40" si="6">1+B32</f>
        <v>3</v>
      </c>
      <c r="C33" s="238" t="s">
        <v>156</v>
      </c>
      <c r="D33" s="98" t="s">
        <v>217</v>
      </c>
      <c r="E33" s="273" t="str">
        <f>IF(((C33="Auditoría de Calidad")*AND(G33="No")),"No","")</f>
        <v/>
      </c>
      <c r="F33" s="273" t="str">
        <f>IF(((C33="Auditoría de Calidad")*AND(G33="Si")),"Si","")</f>
        <v/>
      </c>
      <c r="G33" s="218"/>
      <c r="H33" s="520"/>
      <c r="I33" s="520"/>
      <c r="J33" s="96"/>
      <c r="K33" s="273" t="str">
        <f>IF(((C33="Auditoría de Calidad")*AND(M33="No")),"No","")</f>
        <v/>
      </c>
      <c r="L33" s="273" t="str">
        <f>IF(((C33="Auditoría de Calidad")*AND(M33="Si")),"Si","")</f>
        <v/>
      </c>
      <c r="M33" s="218"/>
      <c r="N33" s="541"/>
      <c r="O33" s="542"/>
      <c r="P33" s="95"/>
      <c r="Q33" s="273" t="str">
        <f>IF(((C33="Auditoría de Calidad")*AND(S33="No")),"No","")</f>
        <v>No</v>
      </c>
      <c r="R33" s="273" t="str">
        <f>IF(((C33="Auditoría de Calidad")*AND(S33="Si")),"Si","")</f>
        <v/>
      </c>
      <c r="S33" s="218" t="s">
        <v>153</v>
      </c>
      <c r="T33" s="95"/>
      <c r="U33" s="93"/>
      <c r="V33" s="242"/>
      <c r="W33" s="241"/>
      <c r="X33" s="241"/>
      <c r="Y33" s="241"/>
      <c r="Z33" s="241"/>
      <c r="AA33" s="241"/>
      <c r="AB33" s="241"/>
      <c r="AC33" s="241"/>
      <c r="AD33" s="241"/>
      <c r="AE33" s="241"/>
      <c r="AF33" s="241"/>
      <c r="AG33" s="241"/>
      <c r="AH33" s="241"/>
      <c r="AI33" s="241"/>
      <c r="AJ33" s="241"/>
      <c r="AK33" s="241"/>
      <c r="AL33" s="241"/>
      <c r="AM33" s="241"/>
      <c r="AN33" s="241"/>
      <c r="AO33" s="241"/>
      <c r="AP33" s="241"/>
      <c r="AQ33" s="241"/>
      <c r="AR33" s="241"/>
    </row>
    <row r="34" spans="1:44">
      <c r="A34" s="241"/>
      <c r="B34" s="182">
        <f t="shared" si="6"/>
        <v>4</v>
      </c>
      <c r="C34" s="238" t="s">
        <v>156</v>
      </c>
      <c r="D34" s="98" t="s">
        <v>223</v>
      </c>
      <c r="E34" s="273" t="str">
        <f t="shared" ref="E34:E40" si="7">IF(((C34="Auditoría de Calidad")*AND(G34="No")),"No","")</f>
        <v/>
      </c>
      <c r="F34" s="273" t="str">
        <f t="shared" ref="F34:F40" si="8">IF(((C34="Auditoría de Calidad")*AND(G34="Si")),"Si","")</f>
        <v/>
      </c>
      <c r="G34" s="218"/>
      <c r="H34" s="520"/>
      <c r="I34" s="520"/>
      <c r="J34" s="96"/>
      <c r="K34" s="273" t="str">
        <f t="shared" ref="K34:K40" si="9">IF(((C34="Auditoría de Calidad")*AND(M34="No")),"No","")</f>
        <v/>
      </c>
      <c r="L34" s="273" t="str">
        <f t="shared" ref="L34:L40" si="10">IF(((C34="Auditoría de Calidad")*AND(M34="Si")),"Si","")</f>
        <v/>
      </c>
      <c r="M34" s="218"/>
      <c r="N34" s="541"/>
      <c r="O34" s="542"/>
      <c r="P34" s="95"/>
      <c r="Q34" s="273" t="str">
        <f t="shared" ref="Q34:Q40" si="11">IF(((C34="Auditoría de Calidad")*AND(S34="No")),"No","")</f>
        <v/>
      </c>
      <c r="R34" s="273" t="str">
        <f t="shared" ref="R34:R40" si="12">IF(((C34="Auditoría de Calidad")*AND(S34="Si")),"Si","")</f>
        <v/>
      </c>
      <c r="S34" s="218"/>
      <c r="T34" s="95"/>
      <c r="U34" s="93"/>
      <c r="V34" s="242"/>
      <c r="W34" s="241"/>
      <c r="X34" s="241"/>
      <c r="Y34" s="241"/>
      <c r="Z34" s="241"/>
      <c r="AA34" s="241"/>
      <c r="AB34" s="241"/>
      <c r="AC34" s="241"/>
      <c r="AD34" s="241"/>
      <c r="AE34" s="241"/>
      <c r="AF34" s="241"/>
      <c r="AG34" s="241"/>
      <c r="AH34" s="241"/>
      <c r="AI34" s="241"/>
      <c r="AJ34" s="241"/>
      <c r="AK34" s="241"/>
      <c r="AL34" s="241"/>
      <c r="AM34" s="241"/>
      <c r="AN34" s="241"/>
      <c r="AO34" s="241"/>
      <c r="AP34" s="241"/>
      <c r="AQ34" s="241"/>
      <c r="AR34" s="241"/>
    </row>
    <row r="35" spans="1:44" ht="24">
      <c r="A35" s="241"/>
      <c r="B35" s="182">
        <f t="shared" si="6"/>
        <v>5</v>
      </c>
      <c r="C35" s="238" t="s">
        <v>156</v>
      </c>
      <c r="D35" s="98" t="s">
        <v>224</v>
      </c>
      <c r="E35" s="273" t="str">
        <f t="shared" si="7"/>
        <v/>
      </c>
      <c r="F35" s="273" t="str">
        <f t="shared" si="8"/>
        <v/>
      </c>
      <c r="G35" s="218"/>
      <c r="H35" s="520"/>
      <c r="I35" s="520"/>
      <c r="J35" s="96"/>
      <c r="K35" s="273" t="str">
        <f t="shared" si="9"/>
        <v/>
      </c>
      <c r="L35" s="273" t="str">
        <f t="shared" si="10"/>
        <v/>
      </c>
      <c r="M35" s="218"/>
      <c r="N35" s="541"/>
      <c r="O35" s="542"/>
      <c r="P35" s="95"/>
      <c r="Q35" s="273" t="str">
        <f t="shared" si="11"/>
        <v/>
      </c>
      <c r="R35" s="273" t="str">
        <f t="shared" si="12"/>
        <v/>
      </c>
      <c r="S35" s="218"/>
      <c r="T35" s="95"/>
      <c r="U35" s="93"/>
      <c r="V35" s="242"/>
      <c r="W35" s="241"/>
      <c r="X35" s="241"/>
      <c r="Y35" s="241"/>
      <c r="Z35" s="241"/>
      <c r="AA35" s="241"/>
      <c r="AB35" s="241"/>
      <c r="AC35" s="241"/>
      <c r="AD35" s="241"/>
      <c r="AE35" s="241"/>
      <c r="AF35" s="241"/>
      <c r="AG35" s="241"/>
      <c r="AH35" s="241"/>
      <c r="AI35" s="241"/>
      <c r="AJ35" s="241"/>
      <c r="AK35" s="241"/>
      <c r="AL35" s="241"/>
      <c r="AM35" s="241"/>
      <c r="AN35" s="241"/>
      <c r="AO35" s="241"/>
      <c r="AP35" s="241"/>
      <c r="AQ35" s="241"/>
      <c r="AR35" s="241"/>
    </row>
    <row r="36" spans="1:44">
      <c r="A36" s="241"/>
      <c r="B36" s="182">
        <f t="shared" si="6"/>
        <v>6</v>
      </c>
      <c r="C36" s="238" t="s">
        <v>156</v>
      </c>
      <c r="D36" s="98" t="s">
        <v>225</v>
      </c>
      <c r="E36" s="273" t="str">
        <f t="shared" si="7"/>
        <v/>
      </c>
      <c r="F36" s="273" t="str">
        <f t="shared" si="8"/>
        <v/>
      </c>
      <c r="G36" s="218"/>
      <c r="H36" s="520"/>
      <c r="I36" s="520"/>
      <c r="J36" s="96"/>
      <c r="K36" s="273" t="str">
        <f t="shared" si="9"/>
        <v/>
      </c>
      <c r="L36" s="273" t="str">
        <f t="shared" si="10"/>
        <v/>
      </c>
      <c r="M36" s="218"/>
      <c r="N36" s="541"/>
      <c r="O36" s="542"/>
      <c r="P36" s="95"/>
      <c r="Q36" s="273" t="str">
        <f t="shared" si="11"/>
        <v/>
      </c>
      <c r="R36" s="273" t="str">
        <f t="shared" si="12"/>
        <v/>
      </c>
      <c r="S36" s="218"/>
      <c r="T36" s="95"/>
      <c r="U36" s="93"/>
      <c r="V36" s="242"/>
      <c r="W36" s="241"/>
      <c r="X36" s="241"/>
      <c r="Y36" s="241"/>
      <c r="Z36" s="241"/>
      <c r="AA36" s="241"/>
      <c r="AB36" s="241"/>
      <c r="AC36" s="241"/>
      <c r="AD36" s="241"/>
      <c r="AE36" s="241"/>
      <c r="AF36" s="241"/>
      <c r="AG36" s="241"/>
      <c r="AH36" s="241"/>
      <c r="AI36" s="241"/>
      <c r="AJ36" s="241"/>
      <c r="AK36" s="241"/>
      <c r="AL36" s="241"/>
      <c r="AM36" s="241"/>
      <c r="AN36" s="241"/>
      <c r="AO36" s="241"/>
      <c r="AP36" s="241"/>
      <c r="AQ36" s="241"/>
      <c r="AR36" s="241"/>
    </row>
    <row r="37" spans="1:44" ht="24">
      <c r="A37" s="241"/>
      <c r="B37" s="182">
        <f t="shared" si="6"/>
        <v>7</v>
      </c>
      <c r="C37" s="238" t="s">
        <v>156</v>
      </c>
      <c r="D37" s="98" t="s">
        <v>142</v>
      </c>
      <c r="E37" s="273" t="str">
        <f t="shared" si="7"/>
        <v/>
      </c>
      <c r="F37" s="273" t="str">
        <f t="shared" si="8"/>
        <v/>
      </c>
      <c r="G37" s="218"/>
      <c r="H37" s="520"/>
      <c r="I37" s="520"/>
      <c r="J37" s="96"/>
      <c r="K37" s="273" t="str">
        <f t="shared" si="9"/>
        <v/>
      </c>
      <c r="L37" s="273" t="str">
        <f t="shared" si="10"/>
        <v/>
      </c>
      <c r="M37" s="218"/>
      <c r="N37" s="541"/>
      <c r="O37" s="542"/>
      <c r="P37" s="95"/>
      <c r="Q37" s="273" t="str">
        <f t="shared" si="11"/>
        <v/>
      </c>
      <c r="R37" s="273" t="str">
        <f t="shared" si="12"/>
        <v/>
      </c>
      <c r="S37" s="218"/>
      <c r="T37" s="95"/>
      <c r="U37" s="93"/>
      <c r="V37" s="242"/>
      <c r="W37" s="241"/>
      <c r="X37" s="241"/>
      <c r="Y37" s="241"/>
      <c r="Z37" s="241"/>
      <c r="AA37" s="241"/>
      <c r="AB37" s="241"/>
      <c r="AC37" s="241"/>
      <c r="AD37" s="241"/>
      <c r="AE37" s="241"/>
      <c r="AF37" s="241"/>
      <c r="AG37" s="241"/>
      <c r="AH37" s="241"/>
      <c r="AI37" s="241"/>
      <c r="AJ37" s="241"/>
      <c r="AK37" s="241"/>
      <c r="AL37" s="241"/>
      <c r="AM37" s="241"/>
      <c r="AN37" s="241"/>
      <c r="AO37" s="241"/>
      <c r="AP37" s="241"/>
      <c r="AQ37" s="241"/>
      <c r="AR37" s="241"/>
    </row>
    <row r="38" spans="1:44" ht="36">
      <c r="A38" s="241"/>
      <c r="B38" s="182">
        <f t="shared" si="6"/>
        <v>8</v>
      </c>
      <c r="C38" s="238" t="s">
        <v>156</v>
      </c>
      <c r="D38" s="98" t="s">
        <v>145</v>
      </c>
      <c r="E38" s="273" t="str">
        <f t="shared" si="7"/>
        <v/>
      </c>
      <c r="F38" s="273" t="str">
        <f t="shared" si="8"/>
        <v/>
      </c>
      <c r="G38" s="218"/>
      <c r="H38" s="520"/>
      <c r="I38" s="520"/>
      <c r="J38" s="96"/>
      <c r="K38" s="273" t="str">
        <f t="shared" si="9"/>
        <v/>
      </c>
      <c r="L38" s="273" t="str">
        <f t="shared" si="10"/>
        <v/>
      </c>
      <c r="M38" s="218"/>
      <c r="N38" s="541"/>
      <c r="O38" s="542"/>
      <c r="P38" s="95"/>
      <c r="Q38" s="273" t="str">
        <f t="shared" si="11"/>
        <v/>
      </c>
      <c r="R38" s="273" t="str">
        <f t="shared" si="12"/>
        <v/>
      </c>
      <c r="S38" s="218"/>
      <c r="T38" s="95"/>
      <c r="U38" s="93"/>
      <c r="V38" s="242"/>
      <c r="W38" s="241"/>
      <c r="X38" s="241"/>
      <c r="Y38" s="241"/>
      <c r="Z38" s="241"/>
      <c r="AA38" s="241"/>
      <c r="AB38" s="241"/>
      <c r="AC38" s="241"/>
      <c r="AD38" s="241"/>
      <c r="AE38" s="241"/>
      <c r="AF38" s="241"/>
      <c r="AG38" s="241"/>
      <c r="AH38" s="241"/>
      <c r="AI38" s="241"/>
      <c r="AJ38" s="241"/>
      <c r="AK38" s="241"/>
      <c r="AL38" s="241"/>
      <c r="AM38" s="241"/>
      <c r="AN38" s="241"/>
      <c r="AO38" s="241"/>
      <c r="AP38" s="241"/>
      <c r="AQ38" s="241"/>
      <c r="AR38" s="241"/>
    </row>
    <row r="39" spans="1:44" ht="36">
      <c r="A39" s="241"/>
      <c r="B39" s="182">
        <f t="shared" si="6"/>
        <v>9</v>
      </c>
      <c r="C39" s="238" t="s">
        <v>156</v>
      </c>
      <c r="D39" s="98" t="s">
        <v>235</v>
      </c>
      <c r="E39" s="273" t="str">
        <f t="shared" si="7"/>
        <v/>
      </c>
      <c r="F39" s="273" t="str">
        <f t="shared" si="8"/>
        <v/>
      </c>
      <c r="G39" s="218"/>
      <c r="H39" s="520"/>
      <c r="I39" s="520"/>
      <c r="J39" s="96"/>
      <c r="K39" s="273" t="str">
        <f t="shared" si="9"/>
        <v/>
      </c>
      <c r="L39" s="273" t="str">
        <f t="shared" si="10"/>
        <v/>
      </c>
      <c r="M39" s="218"/>
      <c r="N39" s="541"/>
      <c r="O39" s="542"/>
      <c r="P39" s="95"/>
      <c r="Q39" s="273" t="str">
        <f t="shared" si="11"/>
        <v/>
      </c>
      <c r="R39" s="273" t="str">
        <f t="shared" si="12"/>
        <v/>
      </c>
      <c r="S39" s="218"/>
      <c r="T39" s="95"/>
      <c r="U39" s="93"/>
      <c r="V39" s="242"/>
      <c r="W39" s="241"/>
      <c r="X39" s="241"/>
      <c r="Y39" s="241"/>
      <c r="Z39" s="241"/>
      <c r="AA39" s="241"/>
      <c r="AB39" s="241"/>
      <c r="AC39" s="241"/>
      <c r="AD39" s="241"/>
      <c r="AE39" s="241"/>
      <c r="AF39" s="241"/>
      <c r="AG39" s="241"/>
      <c r="AH39" s="241"/>
      <c r="AI39" s="241"/>
      <c r="AJ39" s="241"/>
      <c r="AK39" s="241"/>
      <c r="AL39" s="241"/>
      <c r="AM39" s="241"/>
      <c r="AN39" s="241"/>
      <c r="AO39" s="241"/>
      <c r="AP39" s="241"/>
      <c r="AQ39" s="241"/>
      <c r="AR39" s="241"/>
    </row>
    <row r="40" spans="1:44" ht="36.75" thickBot="1">
      <c r="A40" s="241"/>
      <c r="B40" s="182">
        <f t="shared" si="6"/>
        <v>10</v>
      </c>
      <c r="C40" s="238" t="s">
        <v>156</v>
      </c>
      <c r="D40" s="98" t="s">
        <v>236</v>
      </c>
      <c r="E40" s="273" t="str">
        <f t="shared" si="7"/>
        <v/>
      </c>
      <c r="F40" s="273" t="str">
        <f t="shared" si="8"/>
        <v/>
      </c>
      <c r="G40" s="218"/>
      <c r="H40" s="520"/>
      <c r="I40" s="520"/>
      <c r="J40" s="96"/>
      <c r="K40" s="273" t="str">
        <f t="shared" si="9"/>
        <v/>
      </c>
      <c r="L40" s="273" t="str">
        <f t="shared" si="10"/>
        <v/>
      </c>
      <c r="M40" s="218"/>
      <c r="N40" s="541"/>
      <c r="O40" s="542"/>
      <c r="P40" s="95"/>
      <c r="Q40" s="273" t="str">
        <f t="shared" si="11"/>
        <v/>
      </c>
      <c r="R40" s="273" t="str">
        <f t="shared" si="12"/>
        <v/>
      </c>
      <c r="S40" s="218"/>
      <c r="T40" s="95"/>
      <c r="U40" s="93"/>
      <c r="V40" s="242"/>
      <c r="W40" s="241"/>
      <c r="X40" s="241"/>
      <c r="Y40" s="241"/>
      <c r="Z40" s="241"/>
      <c r="AA40" s="241"/>
      <c r="AB40" s="241"/>
      <c r="AC40" s="241"/>
      <c r="AD40" s="241"/>
      <c r="AE40" s="241"/>
      <c r="AF40" s="241"/>
      <c r="AG40" s="241"/>
      <c r="AH40" s="241"/>
      <c r="AI40" s="241"/>
      <c r="AJ40" s="241"/>
      <c r="AK40" s="241"/>
      <c r="AL40" s="241"/>
      <c r="AM40" s="241"/>
      <c r="AN40" s="241"/>
      <c r="AO40" s="241"/>
      <c r="AP40" s="241"/>
      <c r="AQ40" s="241"/>
      <c r="AR40" s="241"/>
    </row>
    <row r="41" spans="1:44" ht="57" customHeight="1" thickBot="1">
      <c r="A41" s="235"/>
      <c r="B41" s="110"/>
      <c r="C41" s="522" t="s">
        <v>53</v>
      </c>
      <c r="D41" s="522"/>
      <c r="E41" s="522"/>
      <c r="F41" s="522"/>
      <c r="G41" s="522"/>
      <c r="H41" s="522"/>
      <c r="I41" s="522"/>
      <c r="J41" s="522"/>
      <c r="K41" s="294"/>
      <c r="L41" s="294"/>
      <c r="M41" s="112"/>
      <c r="N41" s="543"/>
      <c r="O41" s="543"/>
      <c r="P41" s="111"/>
      <c r="Q41" s="294"/>
      <c r="R41" s="294"/>
      <c r="S41" s="112"/>
      <c r="T41" s="111"/>
      <c r="U41" s="113"/>
      <c r="V41" s="236"/>
      <c r="W41" s="236"/>
      <c r="X41" s="236"/>
      <c r="Y41" s="236"/>
      <c r="Z41" s="236"/>
      <c r="AA41" s="236"/>
      <c r="AB41" s="236"/>
      <c r="AC41" s="236"/>
      <c r="AD41" s="236"/>
      <c r="AE41" s="236"/>
      <c r="AF41" s="236"/>
      <c r="AG41" s="236"/>
      <c r="AH41" s="237"/>
      <c r="AI41" s="237"/>
      <c r="AJ41" s="237"/>
      <c r="AK41" s="237"/>
      <c r="AL41" s="237"/>
      <c r="AM41" s="237"/>
      <c r="AN41" s="237"/>
      <c r="AO41" s="237"/>
      <c r="AP41" s="237"/>
      <c r="AQ41" s="237"/>
      <c r="AR41" s="237"/>
    </row>
    <row r="42" spans="1:44" ht="24">
      <c r="A42" s="235"/>
      <c r="B42" s="181">
        <v>1</v>
      </c>
      <c r="C42" s="238" t="s">
        <v>157</v>
      </c>
      <c r="D42" s="239" t="s">
        <v>88</v>
      </c>
      <c r="E42" s="273" t="str">
        <f>IF(((C42="Auditoría de Gestión de la Configuración")*AND(G42="No")),"No","")</f>
        <v/>
      </c>
      <c r="F42" s="273" t="str">
        <f>IF(((C42="Auditoría de Gestión de la Configuración")*AND(G42="Si")),"Si","")</f>
        <v>Si</v>
      </c>
      <c r="G42" s="291" t="s">
        <v>152</v>
      </c>
      <c r="H42" s="544"/>
      <c r="I42" s="544"/>
      <c r="J42" s="186"/>
      <c r="K42" s="273" t="str">
        <f>IF(((C42="Auditoría de gestión de la configuración")*AND(M42="No")),"No","")</f>
        <v/>
      </c>
      <c r="L42" s="273" t="str">
        <f>IF(((C42="Auditoría de gestión de la configuración")*AND(M42="Si")),"Si","")</f>
        <v>Si</v>
      </c>
      <c r="M42" s="291" t="s">
        <v>152</v>
      </c>
      <c r="N42" s="545"/>
      <c r="O42" s="546"/>
      <c r="P42" s="187"/>
      <c r="Q42" s="273" t="str">
        <f>IF(((C42="Auditoría de gestión de la configuración")*AND(S42="No")),"No","")</f>
        <v/>
      </c>
      <c r="R42" s="273" t="str">
        <f>IF(((C42="Auditoría de gestión de la configuración")*AND(S42="Si")),"Si","")</f>
        <v>Si</v>
      </c>
      <c r="S42" s="291" t="s">
        <v>152</v>
      </c>
      <c r="T42" s="187"/>
      <c r="U42" s="188"/>
      <c r="V42" s="236"/>
      <c r="W42" s="236"/>
      <c r="X42" s="236"/>
      <c r="Y42" s="236"/>
      <c r="Z42" s="236"/>
      <c r="AA42" s="236"/>
      <c r="AB42" s="236"/>
      <c r="AC42" s="236"/>
      <c r="AD42" s="236"/>
      <c r="AE42" s="236"/>
      <c r="AF42" s="236"/>
      <c r="AG42" s="236"/>
      <c r="AH42" s="237"/>
      <c r="AI42" s="237"/>
      <c r="AJ42" s="237"/>
      <c r="AK42" s="237"/>
      <c r="AL42" s="237"/>
      <c r="AM42" s="237"/>
      <c r="AN42" s="237"/>
      <c r="AO42" s="237"/>
      <c r="AP42" s="237"/>
      <c r="AQ42" s="237"/>
      <c r="AR42" s="237"/>
    </row>
    <row r="43" spans="1:44" ht="24">
      <c r="A43" s="235"/>
      <c r="B43" s="182">
        <f>1+B42</f>
        <v>2</v>
      </c>
      <c r="C43" s="238" t="s">
        <v>157</v>
      </c>
      <c r="D43" s="240" t="s">
        <v>93</v>
      </c>
      <c r="E43" s="273" t="str">
        <f>IF(((C43="Auditoría de Gestión de la Configuración")*AND(G43="No")),"No","")</f>
        <v>No</v>
      </c>
      <c r="F43" s="273" t="str">
        <f>IF(((C43="Auditoría de Gestión de la Configuración")*AND(G43="Si")),"Si","")</f>
        <v/>
      </c>
      <c r="G43" s="218" t="s">
        <v>153</v>
      </c>
      <c r="H43" s="520"/>
      <c r="I43" s="520"/>
      <c r="J43" s="96"/>
      <c r="K43" s="273" t="str">
        <f>IF(((C43="Auditoría de gestión de la configuración")*AND(M43="No")),"No","")</f>
        <v>No</v>
      </c>
      <c r="L43" s="273" t="str">
        <f>IF(((C43="Auditoría de gestión de la configuración")*AND(M43="Si")),"Si","")</f>
        <v/>
      </c>
      <c r="M43" s="218" t="s">
        <v>153</v>
      </c>
      <c r="N43" s="541"/>
      <c r="O43" s="542"/>
      <c r="P43" s="95"/>
      <c r="Q43" s="273" t="str">
        <f>IF(((C43="Auditoría de gestión de la configuración")*AND(S43="No")),"No","")</f>
        <v/>
      </c>
      <c r="R43" s="273" t="str">
        <f>IF(((C43="Auditoría de gestión de la configuración")*AND(S43="Si")),"Si","")</f>
        <v>Si</v>
      </c>
      <c r="S43" s="218" t="s">
        <v>152</v>
      </c>
      <c r="T43" s="95"/>
      <c r="U43" s="93"/>
      <c r="V43" s="236"/>
      <c r="W43" s="236"/>
      <c r="X43" s="236"/>
      <c r="Y43" s="236"/>
      <c r="Z43" s="236"/>
      <c r="AA43" s="236"/>
      <c r="AB43" s="236"/>
      <c r="AC43" s="236"/>
      <c r="AD43" s="236"/>
      <c r="AE43" s="236"/>
      <c r="AF43" s="236"/>
      <c r="AG43" s="236"/>
      <c r="AH43" s="237"/>
      <c r="AI43" s="237"/>
      <c r="AJ43" s="237"/>
      <c r="AK43" s="237"/>
      <c r="AL43" s="237"/>
      <c r="AM43" s="237"/>
      <c r="AN43" s="237"/>
      <c r="AO43" s="237"/>
      <c r="AP43" s="237"/>
      <c r="AQ43" s="237"/>
      <c r="AR43" s="237"/>
    </row>
    <row r="44" spans="1:44" ht="24">
      <c r="A44" s="235"/>
      <c r="B44" s="182">
        <f t="shared" ref="B44:B53" si="13">1+B43</f>
        <v>3</v>
      </c>
      <c r="C44" s="238" t="s">
        <v>156</v>
      </c>
      <c r="D44" s="98" t="s">
        <v>217</v>
      </c>
      <c r="E44" s="273" t="str">
        <f>IF(((C44="Auditoría de Calidad")*AND(G44="No")),"No","")</f>
        <v/>
      </c>
      <c r="F44" s="273" t="str">
        <f>IF(((C44="Auditoría de Calidad")*AND(G44="Si")),"Si","")</f>
        <v/>
      </c>
      <c r="G44" s="218"/>
      <c r="H44" s="520"/>
      <c r="I44" s="520"/>
      <c r="J44" s="96"/>
      <c r="K44" s="273" t="str">
        <f>IF(((C44="Auditoría de Calidad")*AND(M44="No")),"No","")</f>
        <v/>
      </c>
      <c r="L44" s="273" t="str">
        <f>IF(((C44="Auditoría de Calidad")*AND(M44="Si")),"Si","")</f>
        <v/>
      </c>
      <c r="M44" s="218"/>
      <c r="N44" s="541"/>
      <c r="O44" s="542"/>
      <c r="P44" s="95"/>
      <c r="Q44" s="273" t="str">
        <f>IF(((C44="Auditoría de Calidad")*AND(S44="No")),"No","")</f>
        <v/>
      </c>
      <c r="R44" s="273" t="str">
        <f>IF(((C44="Auditoría de Calidad")*AND(S44="Si")),"Si","")</f>
        <v/>
      </c>
      <c r="S44" s="218"/>
      <c r="T44" s="95"/>
      <c r="U44" s="93"/>
      <c r="V44" s="236"/>
      <c r="W44" s="236"/>
      <c r="X44" s="236"/>
      <c r="Y44" s="236"/>
      <c r="Z44" s="236"/>
      <c r="AA44" s="236"/>
      <c r="AB44" s="236"/>
      <c r="AC44" s="236"/>
      <c r="AD44" s="236"/>
      <c r="AE44" s="236"/>
      <c r="AF44" s="236"/>
      <c r="AG44" s="236"/>
      <c r="AH44" s="237"/>
      <c r="AI44" s="237"/>
      <c r="AJ44" s="237"/>
      <c r="AK44" s="237"/>
      <c r="AL44" s="237"/>
      <c r="AM44" s="237"/>
      <c r="AN44" s="237"/>
      <c r="AO44" s="237"/>
      <c r="AP44" s="237"/>
      <c r="AQ44" s="237"/>
      <c r="AR44" s="237"/>
    </row>
    <row r="45" spans="1:44">
      <c r="A45" s="235"/>
      <c r="B45" s="182">
        <f t="shared" si="13"/>
        <v>4</v>
      </c>
      <c r="C45" s="238" t="s">
        <v>156</v>
      </c>
      <c r="D45" s="98" t="s">
        <v>223</v>
      </c>
      <c r="E45" s="273" t="str">
        <f t="shared" ref="E45:E53" si="14">IF(((C45="Auditoría de Calidad")*AND(G45="No")),"No","")</f>
        <v/>
      </c>
      <c r="F45" s="273" t="str">
        <f t="shared" ref="F45:F53" si="15">IF(((C45="Auditoría de Calidad")*AND(G45="Si")),"Si","")</f>
        <v/>
      </c>
      <c r="G45" s="218"/>
      <c r="H45" s="520"/>
      <c r="I45" s="520"/>
      <c r="J45" s="96"/>
      <c r="K45" s="273" t="str">
        <f t="shared" ref="K45:K53" si="16">IF(((C45="Auditoría de Calidad")*AND(M45="No")),"No","")</f>
        <v/>
      </c>
      <c r="L45" s="273" t="str">
        <f t="shared" ref="L45:L53" si="17">IF(((C45="Auditoría de Calidad")*AND(M45="Si")),"Si","")</f>
        <v/>
      </c>
      <c r="M45" s="218"/>
      <c r="N45" s="541"/>
      <c r="O45" s="542"/>
      <c r="P45" s="95"/>
      <c r="Q45" s="273" t="str">
        <f t="shared" ref="Q45:Q53" si="18">IF(((C45="Auditoría de Calidad")*AND(S45="No")),"No","")</f>
        <v/>
      </c>
      <c r="R45" s="273" t="str">
        <f t="shared" ref="R45:R53" si="19">IF(((C45="Auditoría de Calidad")*AND(S45="Si")),"Si","")</f>
        <v/>
      </c>
      <c r="S45" s="218"/>
      <c r="T45" s="95"/>
      <c r="U45" s="93"/>
      <c r="V45" s="236"/>
      <c r="W45" s="236"/>
      <c r="X45" s="236"/>
      <c r="Y45" s="236"/>
      <c r="Z45" s="236"/>
      <c r="AA45" s="236"/>
      <c r="AB45" s="236"/>
      <c r="AC45" s="236"/>
      <c r="AD45" s="236"/>
      <c r="AE45" s="236"/>
      <c r="AF45" s="236"/>
      <c r="AG45" s="236"/>
      <c r="AH45" s="237"/>
      <c r="AI45" s="237"/>
      <c r="AJ45" s="237"/>
      <c r="AK45" s="237"/>
      <c r="AL45" s="237"/>
      <c r="AM45" s="237"/>
      <c r="AN45" s="237"/>
      <c r="AO45" s="237"/>
      <c r="AP45" s="237"/>
      <c r="AQ45" s="237"/>
      <c r="AR45" s="237"/>
    </row>
    <row r="46" spans="1:44" ht="24">
      <c r="A46" s="235"/>
      <c r="B46" s="182">
        <f t="shared" si="13"/>
        <v>5</v>
      </c>
      <c r="C46" s="238" t="s">
        <v>156</v>
      </c>
      <c r="D46" s="98" t="s">
        <v>224</v>
      </c>
      <c r="E46" s="273" t="str">
        <f t="shared" si="14"/>
        <v/>
      </c>
      <c r="F46" s="273" t="str">
        <f t="shared" si="15"/>
        <v/>
      </c>
      <c r="G46" s="218"/>
      <c r="H46" s="520"/>
      <c r="I46" s="520"/>
      <c r="J46" s="96"/>
      <c r="K46" s="273" t="str">
        <f t="shared" si="16"/>
        <v/>
      </c>
      <c r="L46" s="273" t="str">
        <f t="shared" si="17"/>
        <v/>
      </c>
      <c r="M46" s="218"/>
      <c r="N46" s="541"/>
      <c r="O46" s="542"/>
      <c r="P46" s="95"/>
      <c r="Q46" s="273" t="str">
        <f t="shared" si="18"/>
        <v/>
      </c>
      <c r="R46" s="273" t="str">
        <f t="shared" si="19"/>
        <v/>
      </c>
      <c r="S46" s="218"/>
      <c r="T46" s="95"/>
      <c r="U46" s="93"/>
      <c r="V46" s="236"/>
      <c r="W46" s="236"/>
      <c r="X46" s="236"/>
      <c r="Y46" s="236"/>
      <c r="Z46" s="236"/>
      <c r="AA46" s="236"/>
      <c r="AB46" s="236"/>
      <c r="AC46" s="236"/>
      <c r="AD46" s="236"/>
      <c r="AE46" s="236"/>
      <c r="AF46" s="236"/>
      <c r="AG46" s="236"/>
      <c r="AH46" s="237"/>
      <c r="AI46" s="237"/>
      <c r="AJ46" s="237"/>
      <c r="AK46" s="237"/>
      <c r="AL46" s="237"/>
      <c r="AM46" s="237"/>
      <c r="AN46" s="237"/>
      <c r="AO46" s="237"/>
      <c r="AP46" s="237"/>
      <c r="AQ46" s="237"/>
      <c r="AR46" s="237"/>
    </row>
    <row r="47" spans="1:44">
      <c r="A47" s="235"/>
      <c r="B47" s="182">
        <f t="shared" si="13"/>
        <v>6</v>
      </c>
      <c r="C47" s="238" t="s">
        <v>156</v>
      </c>
      <c r="D47" s="98" t="s">
        <v>225</v>
      </c>
      <c r="E47" s="273" t="str">
        <f t="shared" si="14"/>
        <v/>
      </c>
      <c r="F47" s="273" t="str">
        <f t="shared" si="15"/>
        <v/>
      </c>
      <c r="G47" s="218"/>
      <c r="H47" s="520"/>
      <c r="I47" s="520"/>
      <c r="J47" s="96"/>
      <c r="K47" s="273" t="str">
        <f t="shared" si="16"/>
        <v/>
      </c>
      <c r="L47" s="273" t="str">
        <f t="shared" si="17"/>
        <v/>
      </c>
      <c r="M47" s="218"/>
      <c r="N47" s="541"/>
      <c r="O47" s="542"/>
      <c r="P47" s="95"/>
      <c r="Q47" s="273" t="str">
        <f t="shared" si="18"/>
        <v/>
      </c>
      <c r="R47" s="273" t="str">
        <f t="shared" si="19"/>
        <v/>
      </c>
      <c r="S47" s="218"/>
      <c r="T47" s="95"/>
      <c r="U47" s="93"/>
      <c r="V47" s="236"/>
      <c r="W47" s="236"/>
      <c r="X47" s="236"/>
      <c r="Y47" s="236"/>
      <c r="Z47" s="236"/>
      <c r="AA47" s="236"/>
      <c r="AB47" s="236"/>
      <c r="AC47" s="236"/>
      <c r="AD47" s="236"/>
      <c r="AE47" s="236"/>
      <c r="AF47" s="236"/>
      <c r="AG47" s="236"/>
      <c r="AH47" s="237"/>
      <c r="AI47" s="237"/>
      <c r="AJ47" s="237"/>
      <c r="AK47" s="237"/>
      <c r="AL47" s="237"/>
      <c r="AM47" s="237"/>
      <c r="AN47" s="237"/>
      <c r="AO47" s="237"/>
      <c r="AP47" s="237"/>
      <c r="AQ47" s="237"/>
      <c r="AR47" s="237"/>
    </row>
    <row r="48" spans="1:44" ht="24">
      <c r="A48" s="235"/>
      <c r="B48" s="182">
        <f t="shared" si="13"/>
        <v>7</v>
      </c>
      <c r="C48" s="238" t="s">
        <v>156</v>
      </c>
      <c r="D48" s="98" t="s">
        <v>142</v>
      </c>
      <c r="E48" s="273" t="str">
        <f t="shared" si="14"/>
        <v/>
      </c>
      <c r="F48" s="273" t="str">
        <f t="shared" si="15"/>
        <v/>
      </c>
      <c r="G48" s="218"/>
      <c r="H48" s="520"/>
      <c r="I48" s="520"/>
      <c r="J48" s="96"/>
      <c r="K48" s="273" t="str">
        <f t="shared" si="16"/>
        <v/>
      </c>
      <c r="L48" s="273" t="str">
        <f t="shared" si="17"/>
        <v/>
      </c>
      <c r="M48" s="218"/>
      <c r="N48" s="541"/>
      <c r="O48" s="542"/>
      <c r="P48" s="95"/>
      <c r="Q48" s="273" t="str">
        <f t="shared" si="18"/>
        <v/>
      </c>
      <c r="R48" s="273" t="str">
        <f t="shared" si="19"/>
        <v/>
      </c>
      <c r="S48" s="218"/>
      <c r="T48" s="95"/>
      <c r="U48" s="93"/>
      <c r="V48" s="236"/>
      <c r="W48" s="236"/>
      <c r="X48" s="236"/>
      <c r="Y48" s="236"/>
      <c r="Z48" s="236"/>
      <c r="AA48" s="236"/>
      <c r="AB48" s="236"/>
      <c r="AC48" s="236"/>
      <c r="AD48" s="236"/>
      <c r="AE48" s="236"/>
      <c r="AF48" s="236"/>
      <c r="AG48" s="236"/>
      <c r="AH48" s="237"/>
      <c r="AI48" s="237"/>
      <c r="AJ48" s="237"/>
      <c r="AK48" s="237"/>
      <c r="AL48" s="237"/>
      <c r="AM48" s="237"/>
      <c r="AN48" s="237"/>
      <c r="AO48" s="237"/>
      <c r="AP48" s="237"/>
      <c r="AQ48" s="237"/>
      <c r="AR48" s="237"/>
    </row>
    <row r="49" spans="1:44" ht="36">
      <c r="A49" s="235"/>
      <c r="B49" s="182">
        <f t="shared" si="13"/>
        <v>8</v>
      </c>
      <c r="C49" s="238" t="s">
        <v>156</v>
      </c>
      <c r="D49" s="98" t="s">
        <v>237</v>
      </c>
      <c r="E49" s="273" t="str">
        <f t="shared" si="14"/>
        <v/>
      </c>
      <c r="F49" s="273" t="str">
        <f t="shared" si="15"/>
        <v/>
      </c>
      <c r="G49" s="218"/>
      <c r="H49" s="520"/>
      <c r="I49" s="520"/>
      <c r="J49" s="96"/>
      <c r="K49" s="273" t="str">
        <f t="shared" si="16"/>
        <v/>
      </c>
      <c r="L49" s="273" t="str">
        <f t="shared" si="17"/>
        <v/>
      </c>
      <c r="M49" s="218"/>
      <c r="N49" s="541"/>
      <c r="O49" s="542"/>
      <c r="P49" s="95"/>
      <c r="Q49" s="273" t="str">
        <f t="shared" si="18"/>
        <v/>
      </c>
      <c r="R49" s="273" t="str">
        <f t="shared" si="19"/>
        <v/>
      </c>
      <c r="S49" s="218"/>
      <c r="T49" s="95"/>
      <c r="U49" s="93"/>
      <c r="V49" s="236"/>
      <c r="W49" s="236"/>
      <c r="X49" s="236"/>
      <c r="Y49" s="236"/>
      <c r="Z49" s="236"/>
      <c r="AA49" s="236"/>
      <c r="AB49" s="236"/>
      <c r="AC49" s="236"/>
      <c r="AD49" s="236"/>
      <c r="AE49" s="236"/>
      <c r="AF49" s="236"/>
      <c r="AG49" s="236"/>
      <c r="AH49" s="237"/>
      <c r="AI49" s="237"/>
      <c r="AJ49" s="237"/>
      <c r="AK49" s="237"/>
      <c r="AL49" s="237"/>
      <c r="AM49" s="237"/>
      <c r="AN49" s="237"/>
      <c r="AO49" s="237"/>
      <c r="AP49" s="237"/>
      <c r="AQ49" s="237"/>
      <c r="AR49" s="237"/>
    </row>
    <row r="50" spans="1:44" ht="24">
      <c r="A50" s="235"/>
      <c r="B50" s="182">
        <f t="shared" si="13"/>
        <v>9</v>
      </c>
      <c r="C50" s="238" t="s">
        <v>156</v>
      </c>
      <c r="D50" s="98" t="s">
        <v>241</v>
      </c>
      <c r="E50" s="273" t="str">
        <f t="shared" si="14"/>
        <v/>
      </c>
      <c r="F50" s="273" t="str">
        <f t="shared" si="15"/>
        <v/>
      </c>
      <c r="G50" s="218"/>
      <c r="H50" s="520"/>
      <c r="I50" s="520"/>
      <c r="J50" s="96"/>
      <c r="K50" s="273" t="str">
        <f t="shared" si="16"/>
        <v/>
      </c>
      <c r="L50" s="273" t="str">
        <f t="shared" si="17"/>
        <v/>
      </c>
      <c r="M50" s="218"/>
      <c r="N50" s="541"/>
      <c r="O50" s="542"/>
      <c r="P50" s="95"/>
      <c r="Q50" s="273" t="str">
        <f t="shared" si="18"/>
        <v/>
      </c>
      <c r="R50" s="273" t="str">
        <f t="shared" si="19"/>
        <v/>
      </c>
      <c r="S50" s="218"/>
      <c r="T50" s="95"/>
      <c r="U50" s="93"/>
      <c r="V50" s="236"/>
      <c r="W50" s="236"/>
      <c r="X50" s="236"/>
      <c r="Y50" s="236"/>
      <c r="Z50" s="236"/>
      <c r="AA50" s="236"/>
      <c r="AB50" s="236"/>
      <c r="AC50" s="236"/>
      <c r="AD50" s="236"/>
      <c r="AE50" s="236"/>
      <c r="AF50" s="236"/>
      <c r="AG50" s="236"/>
      <c r="AH50" s="237"/>
      <c r="AI50" s="237"/>
      <c r="AJ50" s="237"/>
      <c r="AK50" s="237"/>
      <c r="AL50" s="237"/>
      <c r="AM50" s="237"/>
      <c r="AN50" s="237"/>
      <c r="AO50" s="237"/>
      <c r="AP50" s="237"/>
      <c r="AQ50" s="237"/>
      <c r="AR50" s="237"/>
    </row>
    <row r="51" spans="1:44" ht="36">
      <c r="A51" s="235"/>
      <c r="B51" s="182">
        <f t="shared" si="13"/>
        <v>10</v>
      </c>
      <c r="C51" s="238" t="s">
        <v>156</v>
      </c>
      <c r="D51" s="98" t="s">
        <v>242</v>
      </c>
      <c r="E51" s="273" t="str">
        <f t="shared" si="14"/>
        <v/>
      </c>
      <c r="F51" s="273" t="str">
        <f t="shared" si="15"/>
        <v/>
      </c>
      <c r="G51" s="218"/>
      <c r="H51" s="520"/>
      <c r="I51" s="520"/>
      <c r="J51" s="96"/>
      <c r="K51" s="273" t="str">
        <f t="shared" si="16"/>
        <v/>
      </c>
      <c r="L51" s="273" t="str">
        <f t="shared" si="17"/>
        <v/>
      </c>
      <c r="M51" s="218"/>
      <c r="N51" s="541"/>
      <c r="O51" s="542"/>
      <c r="P51" s="95"/>
      <c r="Q51" s="273" t="str">
        <f t="shared" si="18"/>
        <v/>
      </c>
      <c r="R51" s="273" t="str">
        <f t="shared" si="19"/>
        <v/>
      </c>
      <c r="S51" s="218"/>
      <c r="T51" s="95"/>
      <c r="U51" s="93"/>
      <c r="V51" s="236"/>
      <c r="W51" s="236"/>
      <c r="X51" s="236"/>
      <c r="Y51" s="236"/>
      <c r="Z51" s="236"/>
      <c r="AA51" s="236"/>
      <c r="AB51" s="236"/>
      <c r="AC51" s="236"/>
      <c r="AD51" s="236"/>
      <c r="AE51" s="236"/>
      <c r="AF51" s="236"/>
      <c r="AG51" s="236"/>
      <c r="AH51" s="237"/>
      <c r="AI51" s="237"/>
      <c r="AJ51" s="237"/>
      <c r="AK51" s="237"/>
      <c r="AL51" s="237"/>
      <c r="AM51" s="237"/>
      <c r="AN51" s="237"/>
      <c r="AO51" s="237"/>
      <c r="AP51" s="237"/>
      <c r="AQ51" s="237"/>
      <c r="AR51" s="237"/>
    </row>
    <row r="52" spans="1:44" ht="48">
      <c r="A52" s="235"/>
      <c r="B52" s="182">
        <f t="shared" si="13"/>
        <v>11</v>
      </c>
      <c r="C52" s="238" t="s">
        <v>156</v>
      </c>
      <c r="D52" s="98" t="s">
        <v>243</v>
      </c>
      <c r="E52" s="273" t="str">
        <f t="shared" si="14"/>
        <v/>
      </c>
      <c r="F52" s="273" t="str">
        <f t="shared" si="15"/>
        <v/>
      </c>
      <c r="G52" s="218"/>
      <c r="H52" s="520"/>
      <c r="I52" s="520"/>
      <c r="J52" s="96"/>
      <c r="K52" s="273" t="str">
        <f t="shared" si="16"/>
        <v/>
      </c>
      <c r="L52" s="273" t="str">
        <f t="shared" si="17"/>
        <v/>
      </c>
      <c r="M52" s="218"/>
      <c r="N52" s="541"/>
      <c r="O52" s="542"/>
      <c r="P52" s="95"/>
      <c r="Q52" s="273" t="str">
        <f t="shared" si="18"/>
        <v/>
      </c>
      <c r="R52" s="273" t="str">
        <f t="shared" si="19"/>
        <v/>
      </c>
      <c r="S52" s="218"/>
      <c r="T52" s="95"/>
      <c r="U52" s="93"/>
      <c r="V52" s="236"/>
      <c r="W52" s="236"/>
      <c r="X52" s="236"/>
      <c r="Y52" s="236"/>
      <c r="Z52" s="236"/>
      <c r="AA52" s="236"/>
      <c r="AB52" s="236"/>
      <c r="AC52" s="236"/>
      <c r="AD52" s="236"/>
      <c r="AE52" s="236"/>
      <c r="AF52" s="236"/>
      <c r="AG52" s="236"/>
      <c r="AH52" s="237"/>
      <c r="AI52" s="237"/>
      <c r="AJ52" s="237"/>
      <c r="AK52" s="237"/>
      <c r="AL52" s="237"/>
      <c r="AM52" s="237"/>
      <c r="AN52" s="237"/>
      <c r="AO52" s="237"/>
      <c r="AP52" s="237"/>
      <c r="AQ52" s="237"/>
      <c r="AR52" s="237"/>
    </row>
    <row r="53" spans="1:44" ht="24">
      <c r="A53" s="235"/>
      <c r="B53" s="182">
        <f t="shared" si="13"/>
        <v>12</v>
      </c>
      <c r="C53" s="238" t="s">
        <v>156</v>
      </c>
      <c r="D53" s="98" t="s">
        <v>244</v>
      </c>
      <c r="E53" s="273" t="str">
        <f t="shared" si="14"/>
        <v/>
      </c>
      <c r="F53" s="273" t="str">
        <f t="shared" si="15"/>
        <v/>
      </c>
      <c r="G53" s="218"/>
      <c r="H53" s="520"/>
      <c r="I53" s="520"/>
      <c r="J53" s="96"/>
      <c r="K53" s="273" t="str">
        <f t="shared" si="16"/>
        <v/>
      </c>
      <c r="L53" s="273" t="str">
        <f t="shared" si="17"/>
        <v/>
      </c>
      <c r="M53" s="218"/>
      <c r="N53" s="541"/>
      <c r="O53" s="542"/>
      <c r="P53" s="95"/>
      <c r="Q53" s="273" t="str">
        <f t="shared" si="18"/>
        <v/>
      </c>
      <c r="R53" s="273" t="str">
        <f t="shared" si="19"/>
        <v/>
      </c>
      <c r="S53" s="218"/>
      <c r="T53" s="95"/>
      <c r="U53" s="93"/>
      <c r="V53" s="236"/>
      <c r="W53" s="236"/>
      <c r="X53" s="236"/>
      <c r="Y53" s="236"/>
      <c r="Z53" s="236"/>
      <c r="AA53" s="236"/>
      <c r="AB53" s="236"/>
      <c r="AC53" s="236"/>
      <c r="AD53" s="236"/>
      <c r="AE53" s="236"/>
      <c r="AF53" s="236"/>
      <c r="AG53" s="236"/>
      <c r="AH53" s="237"/>
      <c r="AI53" s="237"/>
      <c r="AJ53" s="237"/>
      <c r="AK53" s="237"/>
      <c r="AL53" s="237"/>
      <c r="AM53" s="237"/>
      <c r="AN53" s="237"/>
      <c r="AO53" s="237"/>
      <c r="AP53" s="237"/>
      <c r="AQ53" s="237"/>
      <c r="AR53" s="237"/>
    </row>
    <row r="54" spans="1:44" ht="13.5" thickBot="1">
      <c r="A54" s="241"/>
      <c r="B54" s="547" t="s">
        <v>169</v>
      </c>
      <c r="C54" s="525"/>
      <c r="D54" s="525"/>
      <c r="E54" s="297"/>
      <c r="F54" s="298"/>
      <c r="G54" s="183"/>
      <c r="H54" s="183"/>
      <c r="I54" s="183"/>
      <c r="J54" s="184"/>
      <c r="K54" s="306"/>
      <c r="L54" s="306"/>
      <c r="M54" s="183"/>
      <c r="N54" s="183"/>
      <c r="O54" s="183"/>
      <c r="P54" s="184"/>
      <c r="Q54" s="306"/>
      <c r="R54" s="306"/>
      <c r="S54" s="183"/>
      <c r="T54" s="184"/>
      <c r="U54" s="185"/>
      <c r="V54" s="242"/>
      <c r="W54" s="241"/>
      <c r="X54" s="241"/>
      <c r="Y54" s="241"/>
      <c r="Z54" s="241"/>
      <c r="AA54" s="241"/>
      <c r="AB54" s="241"/>
      <c r="AC54" s="241"/>
      <c r="AD54" s="241"/>
      <c r="AE54" s="241"/>
      <c r="AF54" s="241"/>
      <c r="AG54" s="241"/>
      <c r="AH54" s="241"/>
      <c r="AI54" s="241"/>
      <c r="AJ54" s="241"/>
      <c r="AK54" s="241"/>
      <c r="AL54" s="241"/>
      <c r="AM54" s="241"/>
      <c r="AN54" s="241"/>
      <c r="AO54" s="241"/>
      <c r="AP54" s="241"/>
      <c r="AQ54" s="241"/>
      <c r="AR54" s="241"/>
    </row>
    <row r="55" spans="1:44" ht="56.25" customHeight="1" thickBot="1">
      <c r="A55" s="243"/>
      <c r="B55" s="110"/>
      <c r="C55" s="522" t="s">
        <v>54</v>
      </c>
      <c r="D55" s="522"/>
      <c r="E55" s="522"/>
      <c r="F55" s="522"/>
      <c r="G55" s="522"/>
      <c r="H55" s="522"/>
      <c r="I55" s="522"/>
      <c r="J55" s="522"/>
      <c r="K55" s="294"/>
      <c r="L55" s="294"/>
      <c r="M55" s="112"/>
      <c r="N55" s="543"/>
      <c r="O55" s="543"/>
      <c r="P55" s="111"/>
      <c r="Q55" s="294"/>
      <c r="R55" s="294"/>
      <c r="S55" s="112"/>
      <c r="T55" s="111"/>
      <c r="U55" s="113"/>
      <c r="V55" s="236"/>
      <c r="W55" s="236"/>
      <c r="X55" s="236"/>
      <c r="Y55" s="236"/>
      <c r="Z55" s="236"/>
      <c r="AA55" s="236"/>
      <c r="AB55" s="236"/>
      <c r="AC55" s="236"/>
      <c r="AD55" s="236"/>
      <c r="AE55" s="236"/>
      <c r="AF55" s="236"/>
      <c r="AG55" s="236"/>
      <c r="AH55" s="236"/>
      <c r="AI55" s="236"/>
      <c r="AJ55" s="236"/>
      <c r="AK55" s="236"/>
      <c r="AL55" s="236"/>
      <c r="AM55" s="236"/>
      <c r="AN55" s="236"/>
      <c r="AO55" s="236"/>
      <c r="AP55" s="236"/>
      <c r="AQ55" s="236"/>
      <c r="AR55" s="236"/>
    </row>
    <row r="56" spans="1:44" ht="24">
      <c r="A56" s="241"/>
      <c r="B56" s="115">
        <v>1</v>
      </c>
      <c r="C56" s="238" t="s">
        <v>157</v>
      </c>
      <c r="D56" s="239" t="s">
        <v>88</v>
      </c>
      <c r="E56" s="273" t="str">
        <f>IF(((C56="Auditoría de Gestión de la Configuración")*AND(G56="No")),"No","")</f>
        <v/>
      </c>
      <c r="F56" s="273" t="str">
        <f>IF(((C56="Auditoría de Gestión de la Configuración")*AND(G56="Si")),"Si","")</f>
        <v>Si</v>
      </c>
      <c r="G56" s="216" t="s">
        <v>152</v>
      </c>
      <c r="H56" s="548"/>
      <c r="I56" s="549"/>
      <c r="J56" s="108"/>
      <c r="K56" s="273" t="str">
        <f>IF(((C56="Auditoría de gestión de la configuración")*AND(M56="No")),"No","")</f>
        <v/>
      </c>
      <c r="L56" s="273" t="str">
        <f>IF(((C56="Auditoría de gestión de la configuración")*AND(M56="Si")),"Si","")</f>
        <v>Si</v>
      </c>
      <c r="M56" s="216" t="s">
        <v>152</v>
      </c>
      <c r="N56" s="548"/>
      <c r="O56" s="549"/>
      <c r="P56" s="105"/>
      <c r="Q56" s="273" t="str">
        <f>IF(((C56="Auditoría de gestión de la configuración")*AND(S56="No")),"No","")</f>
        <v/>
      </c>
      <c r="R56" s="273" t="str">
        <f>IF(((C56="Auditoría de gestión de la configuración")*AND(S56="Si")),"Si","")</f>
        <v>Si</v>
      </c>
      <c r="S56" s="216" t="s">
        <v>152</v>
      </c>
      <c r="T56" s="94"/>
      <c r="U56" s="94"/>
      <c r="V56" s="242"/>
      <c r="W56" s="241"/>
      <c r="X56" s="241"/>
      <c r="Y56" s="241"/>
      <c r="Z56" s="241"/>
      <c r="AA56" s="241"/>
      <c r="AB56" s="241"/>
      <c r="AC56" s="241"/>
      <c r="AD56" s="241"/>
      <c r="AE56" s="241"/>
      <c r="AF56" s="241"/>
      <c r="AG56" s="241"/>
      <c r="AH56" s="241"/>
      <c r="AI56" s="241"/>
      <c r="AJ56" s="241"/>
      <c r="AK56" s="241"/>
      <c r="AL56" s="241"/>
      <c r="AM56" s="241"/>
      <c r="AN56" s="241"/>
      <c r="AO56" s="241"/>
      <c r="AP56" s="241"/>
      <c r="AQ56" s="241"/>
      <c r="AR56" s="241"/>
    </row>
    <row r="57" spans="1:44" ht="24">
      <c r="A57" s="241"/>
      <c r="B57" s="114">
        <f>B56+1</f>
        <v>2</v>
      </c>
      <c r="C57" s="238" t="s">
        <v>157</v>
      </c>
      <c r="D57" s="240" t="s">
        <v>93</v>
      </c>
      <c r="E57" s="273" t="str">
        <f>IF(((C57="Auditoría de Gestión de la Configuración")*AND(G57="No")),"No","")</f>
        <v/>
      </c>
      <c r="F57" s="273" t="str">
        <f>IF(((C57="Auditoría de Gestión de la Configuración")*AND(G57="Si")),"Si","")</f>
        <v>Si</v>
      </c>
      <c r="G57" s="217" t="s">
        <v>152</v>
      </c>
      <c r="H57" s="541"/>
      <c r="I57" s="542"/>
      <c r="J57" s="101"/>
      <c r="K57" s="273" t="str">
        <f>IF(((C57="Auditoría de gestión de la configuración")*AND(M57="No")),"No","")</f>
        <v>No</v>
      </c>
      <c r="L57" s="273" t="str">
        <f>IF(((C57="Auditoría de gestión de la configuración")*AND(M57="Si")),"Si","")</f>
        <v/>
      </c>
      <c r="M57" s="217" t="s">
        <v>153</v>
      </c>
      <c r="N57" s="541"/>
      <c r="O57" s="542"/>
      <c r="P57" s="89"/>
      <c r="Q57" s="273" t="str">
        <f>IF(((C57="Auditoría de gestión de la configuración")*AND(S57="No")),"No","")</f>
        <v/>
      </c>
      <c r="R57" s="273" t="str">
        <f>IF(((C57="Auditoría de gestión de la configuración")*AND(S57="Si")),"Si","")</f>
        <v>Si</v>
      </c>
      <c r="S57" s="217" t="s">
        <v>152</v>
      </c>
      <c r="T57" s="94"/>
      <c r="U57" s="94"/>
      <c r="V57" s="242"/>
      <c r="W57" s="241"/>
      <c r="X57" s="241"/>
      <c r="Y57" s="241"/>
      <c r="Z57" s="241"/>
      <c r="AA57" s="241"/>
      <c r="AB57" s="241"/>
      <c r="AC57" s="241"/>
      <c r="AD57" s="241"/>
      <c r="AE57" s="241"/>
      <c r="AF57" s="241"/>
      <c r="AG57" s="241"/>
      <c r="AH57" s="241"/>
      <c r="AI57" s="241"/>
      <c r="AJ57" s="241"/>
      <c r="AK57" s="241"/>
      <c r="AL57" s="241"/>
      <c r="AM57" s="241"/>
      <c r="AN57" s="241"/>
      <c r="AO57" s="241"/>
      <c r="AP57" s="241"/>
      <c r="AQ57" s="241"/>
      <c r="AR57" s="241"/>
    </row>
    <row r="58" spans="1:44" ht="24">
      <c r="A58" s="241"/>
      <c r="B58" s="114">
        <f t="shared" ref="B58:B67" si="20">B57+1</f>
        <v>3</v>
      </c>
      <c r="C58" s="238" t="s">
        <v>156</v>
      </c>
      <c r="D58" s="240" t="s">
        <v>222</v>
      </c>
      <c r="E58" s="273" t="str">
        <f>IF(((C58="Auditoría de Calidad")*AND(G58="No")),"No","")</f>
        <v/>
      </c>
      <c r="F58" s="273" t="str">
        <f>IF(((C58="Auditoría de Calidad")*AND(G58="Si")),"Si","")</f>
        <v/>
      </c>
      <c r="G58" s="213"/>
      <c r="H58" s="550"/>
      <c r="I58" s="551"/>
      <c r="J58" s="102"/>
      <c r="K58" s="273" t="str">
        <f>IF(((C58="Auditoría de Calidad")*AND(M58="No")),"No","")</f>
        <v/>
      </c>
      <c r="L58" s="273" t="str">
        <f>IF(((C58="Auditoría de Calidad")*AND(M58="Si")),"Si","")</f>
        <v/>
      </c>
      <c r="M58" s="213"/>
      <c r="N58" s="550"/>
      <c r="O58" s="551"/>
      <c r="P58" s="92"/>
      <c r="Q58" s="273" t="str">
        <f>IF(((C58="Auditoría de Calidad")*AND(S58="No")),"No","")</f>
        <v/>
      </c>
      <c r="R58" s="273" t="str">
        <f>IF(((C58="Auditoría de Calidad")*AND(S58="Si")),"Si","")</f>
        <v/>
      </c>
      <c r="S58" s="213"/>
      <c r="T58" s="93"/>
      <c r="U58" s="90"/>
      <c r="V58" s="242"/>
      <c r="W58" s="241"/>
      <c r="X58" s="241"/>
      <c r="Y58" s="241"/>
      <c r="Z58" s="241"/>
      <c r="AA58" s="241"/>
      <c r="AB58" s="241"/>
      <c r="AC58" s="241"/>
      <c r="AD58" s="241"/>
      <c r="AE58" s="241"/>
      <c r="AF58" s="241"/>
      <c r="AG58" s="241"/>
      <c r="AH58" s="241"/>
      <c r="AI58" s="241"/>
      <c r="AJ58" s="241"/>
      <c r="AK58" s="241"/>
      <c r="AL58" s="241"/>
      <c r="AM58" s="241"/>
      <c r="AN58" s="241"/>
      <c r="AO58" s="241"/>
      <c r="AP58" s="241"/>
      <c r="AQ58" s="241"/>
      <c r="AR58" s="241"/>
    </row>
    <row r="59" spans="1:44" ht="24">
      <c r="A59" s="241"/>
      <c r="B59" s="114">
        <f t="shared" si="20"/>
        <v>4</v>
      </c>
      <c r="C59" s="238" t="s">
        <v>156</v>
      </c>
      <c r="D59" s="98" t="s">
        <v>229</v>
      </c>
      <c r="E59" s="273" t="str">
        <f t="shared" ref="E59:E67" si="21">IF(((C59="Auditoría de Calidad")*AND(G59="No")),"No","")</f>
        <v/>
      </c>
      <c r="F59" s="273" t="str">
        <f t="shared" ref="F59:F67" si="22">IF(((C59="Auditoría de Calidad")*AND(G59="Si")),"Si","")</f>
        <v/>
      </c>
      <c r="G59" s="213"/>
      <c r="H59" s="550"/>
      <c r="I59" s="551"/>
      <c r="J59" s="97"/>
      <c r="K59" s="273" t="str">
        <f t="shared" ref="K59:K67" si="23">IF(((C59="Auditoría de Calidad")*AND(M59="No")),"No","")</f>
        <v/>
      </c>
      <c r="L59" s="273" t="str">
        <f t="shared" ref="L59:L67" si="24">IF(((C59="Auditoría de Calidad")*AND(M59="Si")),"Si","")</f>
        <v/>
      </c>
      <c r="M59" s="213"/>
      <c r="N59" s="550"/>
      <c r="O59" s="551"/>
      <c r="P59" s="92"/>
      <c r="Q59" s="273" t="str">
        <f t="shared" ref="Q59:Q67" si="25">IF(((C59="Auditoría de Calidad")*AND(S59="No")),"No","")</f>
        <v/>
      </c>
      <c r="R59" s="273" t="str">
        <f t="shared" ref="R59:R67" si="26">IF(((C59="Auditoría de Calidad")*AND(S59="Si")),"Si","")</f>
        <v/>
      </c>
      <c r="S59" s="213"/>
      <c r="T59" s="93"/>
      <c r="U59" s="93"/>
      <c r="V59" s="242"/>
      <c r="W59" s="241"/>
      <c r="X59" s="241"/>
      <c r="Y59" s="241"/>
      <c r="Z59" s="241"/>
      <c r="AA59" s="241"/>
      <c r="AB59" s="241"/>
      <c r="AC59" s="241"/>
      <c r="AD59" s="241"/>
      <c r="AE59" s="241"/>
      <c r="AF59" s="241"/>
      <c r="AG59" s="241"/>
      <c r="AH59" s="241"/>
      <c r="AI59" s="241"/>
      <c r="AJ59" s="241"/>
      <c r="AK59" s="241"/>
      <c r="AL59" s="241"/>
      <c r="AM59" s="241"/>
      <c r="AN59" s="241"/>
      <c r="AO59" s="241"/>
      <c r="AP59" s="241"/>
      <c r="AQ59" s="241"/>
      <c r="AR59" s="241"/>
    </row>
    <row r="60" spans="1:44" ht="24">
      <c r="A60" s="241"/>
      <c r="B60" s="114">
        <f t="shared" si="20"/>
        <v>5</v>
      </c>
      <c r="C60" s="238" t="s">
        <v>156</v>
      </c>
      <c r="D60" s="98" t="s">
        <v>230</v>
      </c>
      <c r="E60" s="273" t="str">
        <f t="shared" si="21"/>
        <v/>
      </c>
      <c r="F60" s="273" t="str">
        <f t="shared" si="22"/>
        <v/>
      </c>
      <c r="G60" s="213"/>
      <c r="H60" s="550"/>
      <c r="I60" s="551"/>
      <c r="J60" s="97"/>
      <c r="K60" s="273" t="str">
        <f t="shared" si="23"/>
        <v/>
      </c>
      <c r="L60" s="273" t="str">
        <f t="shared" si="24"/>
        <v/>
      </c>
      <c r="M60" s="213"/>
      <c r="N60" s="550"/>
      <c r="O60" s="551"/>
      <c r="P60" s="92"/>
      <c r="Q60" s="273" t="str">
        <f t="shared" si="25"/>
        <v/>
      </c>
      <c r="R60" s="273" t="str">
        <f t="shared" si="26"/>
        <v/>
      </c>
      <c r="S60" s="213"/>
      <c r="T60" s="93"/>
      <c r="U60" s="93"/>
      <c r="V60" s="242"/>
      <c r="W60" s="241"/>
      <c r="X60" s="241"/>
      <c r="Y60" s="241"/>
      <c r="Z60" s="241"/>
      <c r="AA60" s="241"/>
      <c r="AB60" s="241"/>
      <c r="AC60" s="241"/>
      <c r="AD60" s="241"/>
      <c r="AE60" s="241"/>
      <c r="AF60" s="241"/>
      <c r="AG60" s="241"/>
      <c r="AH60" s="241"/>
      <c r="AI60" s="241"/>
      <c r="AJ60" s="241"/>
      <c r="AK60" s="241"/>
      <c r="AL60" s="241"/>
      <c r="AM60" s="241"/>
      <c r="AN60" s="241"/>
      <c r="AO60" s="241"/>
      <c r="AP60" s="241"/>
      <c r="AQ60" s="241"/>
      <c r="AR60" s="241"/>
    </row>
    <row r="61" spans="1:44" ht="24">
      <c r="A61" s="241"/>
      <c r="B61" s="114">
        <f t="shared" si="20"/>
        <v>6</v>
      </c>
      <c r="C61" s="238" t="s">
        <v>156</v>
      </c>
      <c r="D61" s="98" t="s">
        <v>231</v>
      </c>
      <c r="E61" s="273" t="str">
        <f t="shared" si="21"/>
        <v/>
      </c>
      <c r="F61" s="273" t="str">
        <f t="shared" si="22"/>
        <v/>
      </c>
      <c r="G61" s="213"/>
      <c r="H61" s="550"/>
      <c r="I61" s="551"/>
      <c r="J61" s="97"/>
      <c r="K61" s="273" t="str">
        <f t="shared" si="23"/>
        <v/>
      </c>
      <c r="L61" s="273" t="str">
        <f t="shared" si="24"/>
        <v/>
      </c>
      <c r="M61" s="213"/>
      <c r="N61" s="550"/>
      <c r="O61" s="551"/>
      <c r="P61" s="92"/>
      <c r="Q61" s="273" t="str">
        <f t="shared" si="25"/>
        <v/>
      </c>
      <c r="R61" s="273" t="str">
        <f t="shared" si="26"/>
        <v/>
      </c>
      <c r="S61" s="213"/>
      <c r="T61" s="93"/>
      <c r="U61" s="93"/>
      <c r="V61" s="242"/>
      <c r="W61" s="241"/>
      <c r="X61" s="241"/>
      <c r="Y61" s="241"/>
      <c r="Z61" s="241"/>
      <c r="AA61" s="241"/>
      <c r="AB61" s="241"/>
      <c r="AC61" s="241"/>
      <c r="AD61" s="241"/>
      <c r="AE61" s="241"/>
      <c r="AF61" s="241"/>
      <c r="AG61" s="241"/>
      <c r="AH61" s="241"/>
      <c r="AI61" s="241"/>
      <c r="AJ61" s="241"/>
      <c r="AK61" s="241"/>
      <c r="AL61" s="241"/>
      <c r="AM61" s="241"/>
      <c r="AN61" s="241"/>
      <c r="AO61" s="241"/>
      <c r="AP61" s="241"/>
      <c r="AQ61" s="241"/>
      <c r="AR61" s="241"/>
    </row>
    <row r="62" spans="1:44" ht="48">
      <c r="A62" s="241"/>
      <c r="B62" s="114">
        <f t="shared" si="20"/>
        <v>7</v>
      </c>
      <c r="C62" s="238" t="s">
        <v>156</v>
      </c>
      <c r="D62" s="98" t="s">
        <v>245</v>
      </c>
      <c r="E62" s="273" t="str">
        <f t="shared" si="21"/>
        <v/>
      </c>
      <c r="F62" s="273" t="str">
        <f t="shared" si="22"/>
        <v/>
      </c>
      <c r="G62" s="213"/>
      <c r="H62" s="91"/>
      <c r="I62" s="92"/>
      <c r="J62" s="97"/>
      <c r="K62" s="273" t="str">
        <f t="shared" si="23"/>
        <v/>
      </c>
      <c r="L62" s="273" t="str">
        <f t="shared" si="24"/>
        <v/>
      </c>
      <c r="M62" s="213"/>
      <c r="N62" s="91"/>
      <c r="O62" s="92"/>
      <c r="P62" s="92"/>
      <c r="Q62" s="273" t="str">
        <f t="shared" si="25"/>
        <v/>
      </c>
      <c r="R62" s="273" t="str">
        <f t="shared" si="26"/>
        <v/>
      </c>
      <c r="S62" s="213"/>
      <c r="T62" s="93"/>
      <c r="U62" s="93"/>
      <c r="V62" s="242"/>
      <c r="W62" s="241"/>
      <c r="X62" s="241"/>
      <c r="Y62" s="241"/>
      <c r="Z62" s="241"/>
      <c r="AA62" s="241"/>
      <c r="AB62" s="241"/>
      <c r="AC62" s="241"/>
      <c r="AD62" s="241"/>
      <c r="AE62" s="241"/>
      <c r="AF62" s="241"/>
      <c r="AG62" s="241"/>
      <c r="AH62" s="241"/>
      <c r="AI62" s="241"/>
      <c r="AJ62" s="241"/>
      <c r="AK62" s="241"/>
      <c r="AL62" s="241"/>
      <c r="AM62" s="241"/>
      <c r="AN62" s="241"/>
      <c r="AO62" s="241"/>
      <c r="AP62" s="241"/>
      <c r="AQ62" s="241"/>
      <c r="AR62" s="241"/>
    </row>
    <row r="63" spans="1:44" ht="36">
      <c r="A63" s="241"/>
      <c r="B63" s="114">
        <f t="shared" si="20"/>
        <v>8</v>
      </c>
      <c r="C63" s="238" t="s">
        <v>156</v>
      </c>
      <c r="D63" s="98" t="s">
        <v>246</v>
      </c>
      <c r="E63" s="273" t="str">
        <f t="shared" si="21"/>
        <v/>
      </c>
      <c r="F63" s="273" t="str">
        <f t="shared" si="22"/>
        <v/>
      </c>
      <c r="G63" s="213"/>
      <c r="H63" s="91"/>
      <c r="I63" s="92"/>
      <c r="J63" s="97"/>
      <c r="K63" s="273" t="str">
        <f t="shared" si="23"/>
        <v/>
      </c>
      <c r="L63" s="273" t="str">
        <f t="shared" si="24"/>
        <v/>
      </c>
      <c r="M63" s="213"/>
      <c r="N63" s="91"/>
      <c r="O63" s="92"/>
      <c r="P63" s="92"/>
      <c r="Q63" s="273" t="str">
        <f t="shared" si="25"/>
        <v/>
      </c>
      <c r="R63" s="273" t="str">
        <f t="shared" si="26"/>
        <v/>
      </c>
      <c r="S63" s="213"/>
      <c r="T63" s="93"/>
      <c r="U63" s="93"/>
      <c r="V63" s="242"/>
      <c r="W63" s="241"/>
      <c r="X63" s="241"/>
      <c r="Y63" s="241"/>
      <c r="Z63" s="241"/>
      <c r="AA63" s="241"/>
      <c r="AB63" s="241"/>
      <c r="AC63" s="241"/>
      <c r="AD63" s="241"/>
      <c r="AE63" s="241"/>
      <c r="AF63" s="241"/>
      <c r="AG63" s="241"/>
      <c r="AH63" s="241"/>
      <c r="AI63" s="241"/>
      <c r="AJ63" s="241"/>
      <c r="AK63" s="241"/>
      <c r="AL63" s="241"/>
      <c r="AM63" s="241"/>
      <c r="AN63" s="241"/>
      <c r="AO63" s="241"/>
      <c r="AP63" s="241"/>
      <c r="AQ63" s="241"/>
      <c r="AR63" s="241"/>
    </row>
    <row r="64" spans="1:44" ht="24">
      <c r="A64" s="241"/>
      <c r="B64" s="114">
        <f t="shared" si="20"/>
        <v>9</v>
      </c>
      <c r="C64" s="238" t="s">
        <v>156</v>
      </c>
      <c r="D64" s="98" t="s">
        <v>247</v>
      </c>
      <c r="E64" s="273" t="str">
        <f t="shared" si="21"/>
        <v/>
      </c>
      <c r="F64" s="273" t="str">
        <f t="shared" si="22"/>
        <v/>
      </c>
      <c r="G64" s="213"/>
      <c r="H64" s="91"/>
      <c r="I64" s="92"/>
      <c r="J64" s="97"/>
      <c r="K64" s="273" t="str">
        <f t="shared" si="23"/>
        <v/>
      </c>
      <c r="L64" s="273" t="str">
        <f t="shared" si="24"/>
        <v/>
      </c>
      <c r="M64" s="213"/>
      <c r="N64" s="91"/>
      <c r="O64" s="92"/>
      <c r="P64" s="92"/>
      <c r="Q64" s="273" t="str">
        <f t="shared" si="25"/>
        <v/>
      </c>
      <c r="R64" s="273" t="str">
        <f t="shared" si="26"/>
        <v/>
      </c>
      <c r="S64" s="213"/>
      <c r="T64" s="93"/>
      <c r="U64" s="93"/>
      <c r="V64" s="242"/>
      <c r="W64" s="241"/>
      <c r="X64" s="241"/>
      <c r="Y64" s="241"/>
      <c r="Z64" s="241"/>
      <c r="AA64" s="241"/>
      <c r="AB64" s="241"/>
      <c r="AC64" s="241"/>
      <c r="AD64" s="241"/>
      <c r="AE64" s="241"/>
      <c r="AF64" s="241"/>
      <c r="AG64" s="241"/>
      <c r="AH64" s="241"/>
      <c r="AI64" s="241"/>
      <c r="AJ64" s="241"/>
      <c r="AK64" s="241"/>
      <c r="AL64" s="241"/>
      <c r="AM64" s="241"/>
      <c r="AN64" s="241"/>
      <c r="AO64" s="241"/>
      <c r="AP64" s="241"/>
      <c r="AQ64" s="241"/>
      <c r="AR64" s="241"/>
    </row>
    <row r="65" spans="1:44" ht="48">
      <c r="B65" s="114">
        <f t="shared" si="20"/>
        <v>10</v>
      </c>
      <c r="C65" s="238" t="s">
        <v>156</v>
      </c>
      <c r="D65" s="98" t="s">
        <v>248</v>
      </c>
      <c r="E65" s="273" t="str">
        <f t="shared" si="21"/>
        <v/>
      </c>
      <c r="F65" s="273" t="str">
        <f t="shared" si="22"/>
        <v/>
      </c>
      <c r="G65" s="213"/>
      <c r="H65" s="550"/>
      <c r="I65" s="551"/>
      <c r="J65" s="97"/>
      <c r="K65" s="273" t="str">
        <f t="shared" si="23"/>
        <v/>
      </c>
      <c r="L65" s="273" t="str">
        <f t="shared" si="24"/>
        <v/>
      </c>
      <c r="M65" s="213"/>
      <c r="N65" s="550"/>
      <c r="O65" s="551"/>
      <c r="P65" s="92"/>
      <c r="Q65" s="273" t="str">
        <f t="shared" si="25"/>
        <v/>
      </c>
      <c r="R65" s="273" t="str">
        <f t="shared" si="26"/>
        <v/>
      </c>
      <c r="S65" s="213"/>
      <c r="T65" s="93"/>
      <c r="U65" s="93"/>
      <c r="X65" s="233"/>
      <c r="Y65" s="234"/>
      <c r="Z65" s="234"/>
      <c r="AA65" s="234"/>
    </row>
    <row r="66" spans="1:44" ht="48">
      <c r="A66" s="244"/>
      <c r="B66" s="114">
        <f t="shared" si="20"/>
        <v>11</v>
      </c>
      <c r="C66" s="238" t="s">
        <v>156</v>
      </c>
      <c r="D66" s="98" t="s">
        <v>249</v>
      </c>
      <c r="E66" s="273" t="str">
        <f t="shared" si="21"/>
        <v/>
      </c>
      <c r="F66" s="273" t="str">
        <f t="shared" si="22"/>
        <v/>
      </c>
      <c r="G66" s="213"/>
      <c r="H66" s="550"/>
      <c r="I66" s="551"/>
      <c r="J66" s="97"/>
      <c r="K66" s="273" t="str">
        <f t="shared" si="23"/>
        <v/>
      </c>
      <c r="L66" s="273" t="str">
        <f t="shared" si="24"/>
        <v/>
      </c>
      <c r="M66" s="213"/>
      <c r="N66" s="550"/>
      <c r="O66" s="551"/>
      <c r="P66" s="92"/>
      <c r="Q66" s="273" t="str">
        <f t="shared" si="25"/>
        <v/>
      </c>
      <c r="R66" s="273" t="str">
        <f t="shared" si="26"/>
        <v/>
      </c>
      <c r="S66" s="213"/>
      <c r="T66" s="93"/>
      <c r="U66" s="93"/>
      <c r="W66" s="15"/>
      <c r="X66" s="15"/>
      <c r="Y66" s="245"/>
      <c r="Z66" s="245"/>
      <c r="AA66" s="245"/>
      <c r="AB66" s="245"/>
      <c r="AC66" s="245"/>
      <c r="AD66" s="245"/>
      <c r="AE66" s="245"/>
      <c r="AF66" s="245"/>
      <c r="AG66" s="245"/>
      <c r="AH66" s="245"/>
      <c r="AI66" s="245"/>
      <c r="AJ66" s="245"/>
      <c r="AK66" s="245"/>
      <c r="AL66" s="245"/>
      <c r="AM66" s="245"/>
      <c r="AN66" s="245"/>
      <c r="AO66" s="245"/>
      <c r="AP66" s="245"/>
      <c r="AQ66" s="245"/>
      <c r="AR66" s="245"/>
    </row>
    <row r="67" spans="1:44" ht="24">
      <c r="A67" s="244"/>
      <c r="B67" s="114">
        <f t="shared" si="20"/>
        <v>12</v>
      </c>
      <c r="C67" s="238" t="s">
        <v>156</v>
      </c>
      <c r="D67" s="98" t="s">
        <v>250</v>
      </c>
      <c r="E67" s="273" t="str">
        <f t="shared" si="21"/>
        <v/>
      </c>
      <c r="F67" s="273" t="str">
        <f t="shared" si="22"/>
        <v/>
      </c>
      <c r="G67" s="213"/>
      <c r="H67" s="550"/>
      <c r="I67" s="551"/>
      <c r="J67" s="97"/>
      <c r="K67" s="273" t="str">
        <f t="shared" si="23"/>
        <v/>
      </c>
      <c r="L67" s="273" t="str">
        <f t="shared" si="24"/>
        <v/>
      </c>
      <c r="M67" s="213"/>
      <c r="N67" s="550"/>
      <c r="O67" s="551"/>
      <c r="P67" s="92"/>
      <c r="Q67" s="273" t="str">
        <f t="shared" si="25"/>
        <v/>
      </c>
      <c r="R67" s="273" t="str">
        <f t="shared" si="26"/>
        <v/>
      </c>
      <c r="S67" s="213"/>
      <c r="T67" s="93"/>
      <c r="U67" s="93"/>
      <c r="W67" s="15"/>
      <c r="X67" s="15"/>
      <c r="Y67" s="245"/>
      <c r="Z67" s="245"/>
      <c r="AA67" s="245"/>
      <c r="AB67" s="245"/>
      <c r="AC67" s="245"/>
      <c r="AD67" s="245"/>
      <c r="AE67" s="245"/>
      <c r="AF67" s="245"/>
      <c r="AG67" s="245"/>
      <c r="AH67" s="245"/>
      <c r="AI67" s="245"/>
      <c r="AJ67" s="245"/>
      <c r="AK67" s="245"/>
      <c r="AL67" s="245"/>
      <c r="AM67" s="245"/>
      <c r="AN67" s="245"/>
      <c r="AO67" s="245"/>
      <c r="AP67" s="245"/>
      <c r="AQ67" s="245"/>
      <c r="AR67" s="245"/>
    </row>
  </sheetData>
  <mergeCells count="120">
    <mergeCell ref="H59:I59"/>
    <mergeCell ref="N59:O59"/>
    <mergeCell ref="H60:I60"/>
    <mergeCell ref="N60:O60"/>
    <mergeCell ref="H67:I67"/>
    <mergeCell ref="N67:O67"/>
    <mergeCell ref="H61:I61"/>
    <mergeCell ref="N61:O61"/>
    <mergeCell ref="H65:I65"/>
    <mergeCell ref="N65:O65"/>
    <mergeCell ref="H66:I66"/>
    <mergeCell ref="N66:O66"/>
    <mergeCell ref="B54:D54"/>
    <mergeCell ref="C55:J55"/>
    <mergeCell ref="N55:O55"/>
    <mergeCell ref="H56:I56"/>
    <mergeCell ref="N56:O56"/>
    <mergeCell ref="H57:I57"/>
    <mergeCell ref="N57:O57"/>
    <mergeCell ref="H58:I58"/>
    <mergeCell ref="N58:O58"/>
    <mergeCell ref="H49:I49"/>
    <mergeCell ref="N49:O49"/>
    <mergeCell ref="H50:I50"/>
    <mergeCell ref="N50:O50"/>
    <mergeCell ref="H51:I51"/>
    <mergeCell ref="N51:O51"/>
    <mergeCell ref="H52:I52"/>
    <mergeCell ref="N52:O52"/>
    <mergeCell ref="H53:I53"/>
    <mergeCell ref="N53:O53"/>
    <mergeCell ref="H44:I44"/>
    <mergeCell ref="N44:O44"/>
    <mergeCell ref="H45:I45"/>
    <mergeCell ref="N45:O45"/>
    <mergeCell ref="H46:I46"/>
    <mergeCell ref="N46:O46"/>
    <mergeCell ref="H47:I47"/>
    <mergeCell ref="N47:O47"/>
    <mergeCell ref="H48:I48"/>
    <mergeCell ref="N48:O48"/>
    <mergeCell ref="H39:I39"/>
    <mergeCell ref="N39:O39"/>
    <mergeCell ref="H40:I40"/>
    <mergeCell ref="N40:O40"/>
    <mergeCell ref="C41:J41"/>
    <mergeCell ref="N41:O41"/>
    <mergeCell ref="H42:I42"/>
    <mergeCell ref="N42:O42"/>
    <mergeCell ref="H43:I43"/>
    <mergeCell ref="N43:O43"/>
    <mergeCell ref="H34:I34"/>
    <mergeCell ref="N34:O34"/>
    <mergeCell ref="H35:I35"/>
    <mergeCell ref="N35:O35"/>
    <mergeCell ref="H36:I36"/>
    <mergeCell ref="N36:O36"/>
    <mergeCell ref="H37:I37"/>
    <mergeCell ref="N37:O37"/>
    <mergeCell ref="H38:I38"/>
    <mergeCell ref="N38:O38"/>
    <mergeCell ref="H29:I29"/>
    <mergeCell ref="N29:O29"/>
    <mergeCell ref="C30:J30"/>
    <mergeCell ref="N30:O30"/>
    <mergeCell ref="H31:I31"/>
    <mergeCell ref="N31:O31"/>
    <mergeCell ref="H32:I32"/>
    <mergeCell ref="N32:O32"/>
    <mergeCell ref="H33:I33"/>
    <mergeCell ref="N33:O33"/>
    <mergeCell ref="H24:I24"/>
    <mergeCell ref="N24:O24"/>
    <mergeCell ref="H25:I25"/>
    <mergeCell ref="N25:O25"/>
    <mergeCell ref="H26:I26"/>
    <mergeCell ref="N26:O26"/>
    <mergeCell ref="H27:I27"/>
    <mergeCell ref="N27:O27"/>
    <mergeCell ref="H28:I28"/>
    <mergeCell ref="N28:O28"/>
    <mergeCell ref="H19:I19"/>
    <mergeCell ref="N19:O19"/>
    <mergeCell ref="H20:I20"/>
    <mergeCell ref="N20:O20"/>
    <mergeCell ref="H21:I21"/>
    <mergeCell ref="N21:O21"/>
    <mergeCell ref="H22:I22"/>
    <mergeCell ref="N22:O22"/>
    <mergeCell ref="H23:I23"/>
    <mergeCell ref="N23:O23"/>
    <mergeCell ref="B14:D14"/>
    <mergeCell ref="C15:J15"/>
    <mergeCell ref="H16:I16"/>
    <mergeCell ref="H17:I17"/>
    <mergeCell ref="H18:I18"/>
    <mergeCell ref="N18:O18"/>
    <mergeCell ref="J12:J13"/>
    <mergeCell ref="M12:M13"/>
    <mergeCell ref="N12:O13"/>
    <mergeCell ref="B2:U2"/>
    <mergeCell ref="P4:S4"/>
    <mergeCell ref="C5:C6"/>
    <mergeCell ref="D5:D6"/>
    <mergeCell ref="P6:S6"/>
    <mergeCell ref="P12:P13"/>
    <mergeCell ref="S12:S13"/>
    <mergeCell ref="T12:T13"/>
    <mergeCell ref="C10:E10"/>
    <mergeCell ref="C11:E11"/>
    <mergeCell ref="P8:S8"/>
    <mergeCell ref="B12:B13"/>
    <mergeCell ref="C12:C13"/>
    <mergeCell ref="D12:D13"/>
    <mergeCell ref="G12:G13"/>
    <mergeCell ref="H12:I13"/>
    <mergeCell ref="G11:I11"/>
    <mergeCell ref="M11:O11"/>
    <mergeCell ref="S11:U11"/>
    <mergeCell ref="U12:U13"/>
  </mergeCells>
  <phoneticPr fontId="33" type="noConversion"/>
  <conditionalFormatting sqref="G10 M10 S10">
    <cfRule type="cellIs" dxfId="8" priority="1" stopIfTrue="1" operator="between">
      <formula>1</formula>
      <formula>0.99</formula>
    </cfRule>
    <cfRule type="cellIs" dxfId="7" priority="2" stopIfTrue="1" operator="between">
      <formula>0.98</formula>
      <formula>0.9</formula>
    </cfRule>
    <cfRule type="cellIs" dxfId="6" priority="3" stopIfTrue="1" operator="between">
      <formula>0.89</formula>
      <formula>0</formula>
    </cfRule>
  </conditionalFormatting>
  <dataValidations count="2">
    <dataValidation type="list" allowBlank="1" showInputMessage="1" showErrorMessage="1" sqref="C31:C40 C42:C53 C16:C29 C56:C67">
      <formula1>Tipos</formula1>
    </dataValidation>
    <dataValidation type="list" allowBlank="1" showInputMessage="1" showErrorMessage="1" sqref="U58 S56:S67 G56:G67 M56:M67 M42:M53 G42:G53 S42:S53 M16:M29 G16:G29 S16:S29 M31:M40 S31:S40 G31:G40">
      <formula1>"Si,No,No Aplica"</formula1>
    </dataValidation>
  </dataValidations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O457"/>
  <sheetViews>
    <sheetView tabSelected="1" topLeftCell="F1" zoomScaleNormal="100" workbookViewId="0">
      <selection activeCell="M13" sqref="M13"/>
    </sheetView>
  </sheetViews>
  <sheetFormatPr baseColWidth="10" defaultRowHeight="12.75"/>
  <cols>
    <col min="1" max="1" width="2.28515625" style="229" customWidth="1"/>
    <col min="2" max="2" width="3.7109375" style="230" customWidth="1"/>
    <col min="3" max="3" width="20.140625" style="230" customWidth="1"/>
    <col min="4" max="4" width="40.5703125" style="230" customWidth="1"/>
    <col min="5" max="5" width="20.7109375" style="352" customWidth="1"/>
    <col min="6" max="6" width="12.7109375" style="352" customWidth="1"/>
    <col min="7" max="7" width="35.7109375" style="230" customWidth="1"/>
    <col min="8" max="8" width="20.7109375" style="247" customWidth="1"/>
    <col min="9" max="9" width="12.7109375" style="247" customWidth="1"/>
    <col min="10" max="10" width="35.7109375" style="229" customWidth="1"/>
    <col min="11" max="11" width="20.7109375" style="247" customWidth="1"/>
    <col min="12" max="12" width="12.7109375" style="247" customWidth="1"/>
    <col min="13" max="13" width="16.7109375" style="428" customWidth="1"/>
    <col min="14" max="14" width="17.5703125" style="429" customWidth="1"/>
    <col min="15" max="15" width="13.5703125" style="229" customWidth="1"/>
    <col min="16" max="16" width="14.5703125" style="229" customWidth="1"/>
    <col min="17" max="18" width="5.85546875" style="243" customWidth="1"/>
    <col min="19" max="19" width="12.7109375" style="247" customWidth="1"/>
    <col min="20" max="20" width="20.140625" style="229" bestFit="1" customWidth="1"/>
    <col min="21" max="21" width="13.5703125" style="229" customWidth="1"/>
    <col min="22" max="22" width="13.42578125" style="229" customWidth="1"/>
    <col min="23" max="23" width="6.7109375" style="229" customWidth="1"/>
    <col min="24" max="24" width="7.7109375" style="229" customWidth="1"/>
    <col min="25" max="25" width="5.7109375" style="229" customWidth="1"/>
    <col min="26" max="26" width="9.5703125" style="229" customWidth="1"/>
    <col min="27" max="27" width="12.7109375" style="233" customWidth="1"/>
    <col min="28" max="41" width="11.42578125" style="234"/>
    <col min="42" max="16384" width="11.42578125" style="225"/>
  </cols>
  <sheetData>
    <row r="1" spans="1:41">
      <c r="A1" s="570" t="s">
        <v>266</v>
      </c>
      <c r="B1" s="570"/>
      <c r="C1" s="570"/>
      <c r="D1" s="570"/>
      <c r="E1" s="570"/>
      <c r="F1" s="570"/>
      <c r="G1" s="570"/>
      <c r="H1" s="570"/>
      <c r="I1" s="570"/>
      <c r="J1" s="570"/>
      <c r="K1" s="570"/>
      <c r="L1" s="570"/>
      <c r="M1" s="570"/>
      <c r="N1" s="570"/>
    </row>
    <row r="2" spans="1:41" ht="15.75" customHeight="1">
      <c r="A2" s="570"/>
      <c r="B2" s="570"/>
      <c r="C2" s="570"/>
      <c r="D2" s="570"/>
      <c r="E2" s="570"/>
      <c r="F2" s="570"/>
      <c r="G2" s="570"/>
      <c r="H2" s="570"/>
      <c r="I2" s="570"/>
      <c r="J2" s="570"/>
      <c r="K2" s="570"/>
      <c r="L2" s="570"/>
      <c r="M2" s="570"/>
      <c r="N2" s="570"/>
      <c r="O2" s="197"/>
      <c r="P2" s="197"/>
      <c r="Q2" s="197"/>
      <c r="R2" s="197"/>
      <c r="S2" s="197"/>
      <c r="T2" s="197"/>
      <c r="U2" s="197"/>
      <c r="V2" s="224"/>
      <c r="W2" s="223"/>
      <c r="X2" s="223"/>
      <c r="Y2" s="223"/>
      <c r="Z2" s="223"/>
      <c r="AA2" s="223"/>
      <c r="AB2" s="223"/>
      <c r="AC2" s="223"/>
      <c r="AD2" s="223"/>
      <c r="AE2" s="223"/>
      <c r="AF2" s="223"/>
      <c r="AG2" s="223"/>
      <c r="AH2" s="223"/>
      <c r="AI2" s="223"/>
      <c r="AJ2" s="223"/>
      <c r="AK2" s="223"/>
      <c r="AL2" s="223"/>
      <c r="AM2" s="223"/>
      <c r="AN2" s="223"/>
      <c r="AO2" s="223"/>
    </row>
    <row r="3" spans="1:41" ht="15.75" customHeight="1">
      <c r="A3" s="570"/>
      <c r="B3" s="570"/>
      <c r="C3" s="570"/>
      <c r="D3" s="570"/>
      <c r="E3" s="570"/>
      <c r="F3" s="570"/>
      <c r="G3" s="570"/>
      <c r="H3" s="570"/>
      <c r="I3" s="570"/>
      <c r="J3" s="570"/>
      <c r="K3" s="570"/>
      <c r="L3" s="570"/>
      <c r="M3" s="570"/>
      <c r="N3" s="570"/>
      <c r="O3" s="197"/>
      <c r="P3" s="197"/>
      <c r="Q3" s="197"/>
      <c r="R3" s="197"/>
      <c r="S3" s="197"/>
      <c r="T3" s="197"/>
      <c r="U3" s="197"/>
      <c r="V3" s="224"/>
      <c r="W3" s="223"/>
      <c r="X3" s="223"/>
      <c r="Y3" s="223"/>
      <c r="Z3" s="223"/>
      <c r="AA3" s="223"/>
      <c r="AB3" s="223"/>
      <c r="AC3" s="223"/>
      <c r="AD3" s="223"/>
      <c r="AE3" s="223"/>
      <c r="AF3" s="223"/>
      <c r="AG3" s="223"/>
      <c r="AH3" s="223"/>
      <c r="AI3" s="223"/>
      <c r="AJ3" s="223"/>
      <c r="AK3" s="223"/>
      <c r="AL3" s="223"/>
      <c r="AM3" s="223"/>
      <c r="AN3" s="223"/>
      <c r="AO3" s="223"/>
    </row>
    <row r="4" spans="1:41" ht="15.75" customHeight="1">
      <c r="A4" s="570"/>
      <c r="B4" s="570"/>
      <c r="C4" s="570"/>
      <c r="D4" s="570"/>
      <c r="E4" s="570"/>
      <c r="F4" s="570"/>
      <c r="G4" s="570"/>
      <c r="H4" s="570"/>
      <c r="I4" s="570"/>
      <c r="J4" s="570"/>
      <c r="K4" s="570"/>
      <c r="L4" s="570"/>
      <c r="M4" s="570"/>
      <c r="N4" s="570"/>
      <c r="O4" s="197"/>
      <c r="P4" s="197"/>
      <c r="Q4" s="197"/>
      <c r="R4" s="197"/>
      <c r="S4" s="197"/>
      <c r="T4" s="197"/>
      <c r="U4" s="197"/>
      <c r="V4" s="224"/>
      <c r="W4" s="223"/>
      <c r="X4" s="223"/>
      <c r="Y4" s="223"/>
      <c r="Z4" s="223"/>
      <c r="AA4" s="223"/>
      <c r="AB4" s="223"/>
      <c r="AC4" s="223"/>
      <c r="AD4" s="223"/>
      <c r="AE4" s="223"/>
      <c r="AF4" s="223"/>
      <c r="AG4" s="223"/>
      <c r="AH4" s="223"/>
      <c r="AI4" s="223"/>
      <c r="AJ4" s="223"/>
      <c r="AK4" s="223"/>
      <c r="AL4" s="223"/>
      <c r="AM4" s="223"/>
      <c r="AN4" s="223"/>
      <c r="AO4" s="223"/>
    </row>
    <row r="5" spans="1:41" ht="15.75" customHeight="1">
      <c r="A5" s="570"/>
      <c r="B5" s="570"/>
      <c r="C5" s="570"/>
      <c r="D5" s="570"/>
      <c r="E5" s="570"/>
      <c r="F5" s="570"/>
      <c r="G5" s="570"/>
      <c r="H5" s="570"/>
      <c r="I5" s="570"/>
      <c r="J5" s="570"/>
      <c r="K5" s="570"/>
      <c r="L5" s="570"/>
      <c r="M5" s="570"/>
      <c r="N5" s="570"/>
      <c r="O5" s="197"/>
      <c r="P5" s="197"/>
      <c r="Q5" s="197"/>
      <c r="R5" s="197"/>
      <c r="S5" s="197"/>
      <c r="T5" s="197"/>
      <c r="U5" s="197"/>
      <c r="V5" s="224"/>
      <c r="W5" s="223"/>
      <c r="X5" s="223"/>
      <c r="Y5" s="223"/>
      <c r="Z5" s="223"/>
      <c r="AA5" s="223"/>
      <c r="AB5" s="223"/>
      <c r="AC5" s="223"/>
      <c r="AD5" s="223"/>
      <c r="AE5" s="223"/>
      <c r="AF5" s="223"/>
      <c r="AG5" s="223"/>
      <c r="AH5" s="223"/>
      <c r="AI5" s="223"/>
      <c r="AJ5" s="223"/>
      <c r="AK5" s="223"/>
      <c r="AL5" s="223"/>
      <c r="AM5" s="223"/>
      <c r="AN5" s="223"/>
      <c r="AO5" s="223"/>
    </row>
    <row r="6" spans="1:41" ht="12.75" customHeight="1">
      <c r="A6" s="362"/>
      <c r="B6" s="362"/>
      <c r="C6" s="362"/>
      <c r="D6" s="362"/>
      <c r="E6" s="362"/>
      <c r="F6" s="362"/>
      <c r="G6" s="362"/>
      <c r="H6" s="362"/>
      <c r="I6" s="362"/>
      <c r="J6" s="362"/>
      <c r="K6" s="362"/>
      <c r="L6" s="362"/>
      <c r="M6" s="426"/>
      <c r="N6" s="427"/>
      <c r="O6" s="226"/>
      <c r="P6" s="226"/>
      <c r="Q6" s="301"/>
      <c r="R6" s="301"/>
      <c r="S6" s="248"/>
      <c r="T6" s="226"/>
      <c r="U6" s="224"/>
      <c r="V6" s="224"/>
      <c r="W6" s="226"/>
      <c r="X6" s="226"/>
      <c r="Y6" s="226"/>
      <c r="Z6" s="226"/>
      <c r="AA6" s="226"/>
      <c r="AB6" s="226"/>
      <c r="AC6" s="226"/>
      <c r="AD6" s="226"/>
      <c r="AE6" s="226"/>
      <c r="AF6" s="226"/>
      <c r="AG6" s="226"/>
      <c r="AH6" s="226"/>
      <c r="AI6" s="226"/>
      <c r="AJ6" s="226"/>
      <c r="AK6" s="226"/>
      <c r="AL6" s="226"/>
      <c r="AM6" s="226"/>
      <c r="AN6" s="226"/>
      <c r="AO6" s="226"/>
    </row>
    <row r="7" spans="1:41">
      <c r="A7" s="223"/>
      <c r="B7" s="223"/>
      <c r="C7" s="77" t="s">
        <v>263</v>
      </c>
      <c r="D7" s="227" t="s">
        <v>279</v>
      </c>
      <c r="E7" s="353"/>
      <c r="F7" s="356"/>
      <c r="G7" s="340" t="s">
        <v>284</v>
      </c>
      <c r="I7" s="358" t="s">
        <v>73</v>
      </c>
      <c r="J7" s="560" t="str">
        <f>CONCATENATE(Tablas!E3,", ",Tablas!E4)</f>
        <v>Julio Leonardo Paredes, Roger Apaéstegui Ortega</v>
      </c>
      <c r="K7" s="560"/>
      <c r="L7" s="562" t="s">
        <v>79</v>
      </c>
      <c r="M7" s="562"/>
      <c r="N7" s="433">
        <v>42276</v>
      </c>
      <c r="V7" s="224"/>
      <c r="W7" s="223"/>
      <c r="X7" s="223"/>
      <c r="Y7" s="223"/>
      <c r="Z7" s="223"/>
      <c r="AA7" s="223"/>
      <c r="AB7" s="223"/>
      <c r="AC7" s="223"/>
      <c r="AD7" s="223"/>
      <c r="AE7" s="223"/>
      <c r="AF7" s="223"/>
      <c r="AG7" s="223"/>
      <c r="AH7" s="223"/>
      <c r="AI7" s="223"/>
      <c r="AJ7" s="223"/>
      <c r="AK7" s="223"/>
      <c r="AL7" s="223"/>
      <c r="AM7" s="223"/>
      <c r="AN7" s="223"/>
      <c r="AO7" s="223"/>
    </row>
    <row r="8" spans="1:41" ht="12.75" customHeight="1">
      <c r="A8" s="223"/>
      <c r="B8" s="223"/>
      <c r="C8" s="529" t="s">
        <v>278</v>
      </c>
      <c r="D8" s="537" t="s">
        <v>280</v>
      </c>
      <c r="E8" s="353"/>
      <c r="F8" s="357"/>
      <c r="G8" s="357"/>
      <c r="I8" s="359"/>
      <c r="J8" s="339"/>
      <c r="L8" s="359"/>
      <c r="V8" s="224"/>
      <c r="W8" s="223"/>
      <c r="X8" s="223"/>
      <c r="Y8" s="223"/>
      <c r="Z8" s="223"/>
      <c r="AA8" s="223"/>
      <c r="AB8" s="223"/>
      <c r="AC8" s="223"/>
      <c r="AD8" s="223"/>
      <c r="AE8" s="223"/>
      <c r="AF8" s="223"/>
      <c r="AG8" s="223"/>
      <c r="AH8" s="223"/>
      <c r="AI8" s="223"/>
      <c r="AJ8" s="223"/>
      <c r="AK8" s="223"/>
      <c r="AL8" s="223"/>
      <c r="AM8" s="223"/>
      <c r="AN8" s="223"/>
      <c r="AO8" s="223"/>
    </row>
    <row r="9" spans="1:41">
      <c r="A9" s="223"/>
      <c r="B9" s="223"/>
      <c r="C9" s="530"/>
      <c r="D9" s="538"/>
      <c r="E9" s="353"/>
      <c r="F9" s="357"/>
      <c r="G9" s="340" t="s">
        <v>287</v>
      </c>
      <c r="I9" s="358" t="s">
        <v>73</v>
      </c>
      <c r="J9" s="560" t="str">
        <f>CONCATENATE(Tablas!E3,", ",Tablas!E4)</f>
        <v>Julio Leonardo Paredes, Roger Apaéstegui Ortega</v>
      </c>
      <c r="K9" s="560"/>
      <c r="L9" s="562" t="s">
        <v>79</v>
      </c>
      <c r="M9" s="562"/>
      <c r="N9" s="434">
        <v>42304</v>
      </c>
      <c r="V9" s="224"/>
      <c r="W9" s="223"/>
      <c r="X9" s="223"/>
      <c r="Y9" s="223"/>
      <c r="Z9" s="223"/>
      <c r="AA9" s="223"/>
      <c r="AB9" s="223"/>
      <c r="AC9" s="223"/>
      <c r="AD9" s="223"/>
      <c r="AE9" s="223"/>
      <c r="AF9" s="223"/>
      <c r="AG9" s="223"/>
      <c r="AH9" s="223"/>
      <c r="AI9" s="223"/>
      <c r="AJ9" s="223"/>
      <c r="AK9" s="223"/>
      <c r="AL9" s="223"/>
      <c r="AM9" s="223"/>
      <c r="AN9" s="223"/>
      <c r="AO9" s="223"/>
    </row>
    <row r="10" spans="1:41" ht="12.75" customHeight="1">
      <c r="A10" s="223"/>
      <c r="B10" s="223"/>
      <c r="C10" s="77" t="s">
        <v>2</v>
      </c>
      <c r="D10" s="227" t="s">
        <v>279</v>
      </c>
      <c r="E10" s="353"/>
      <c r="F10" s="357"/>
      <c r="G10" s="357"/>
      <c r="I10" s="359"/>
      <c r="J10" s="339"/>
      <c r="L10" s="359"/>
      <c r="V10" s="331"/>
      <c r="W10" s="563"/>
      <c r="X10" s="563"/>
      <c r="Y10" s="563"/>
      <c r="Z10" s="563"/>
      <c r="AA10" s="331"/>
      <c r="AB10" s="332"/>
      <c r="AC10" s="223"/>
      <c r="AD10" s="223"/>
      <c r="AE10" s="223"/>
      <c r="AF10" s="223"/>
      <c r="AG10" s="223"/>
      <c r="AH10" s="223"/>
      <c r="AI10" s="223"/>
      <c r="AJ10" s="223"/>
      <c r="AK10" s="223"/>
      <c r="AL10" s="223"/>
      <c r="AM10" s="223"/>
      <c r="AN10" s="223"/>
      <c r="AO10" s="223"/>
    </row>
    <row r="11" spans="1:41">
      <c r="A11" s="223"/>
      <c r="B11" s="223"/>
      <c r="C11" s="77" t="s">
        <v>164</v>
      </c>
      <c r="D11" s="227" t="s">
        <v>281</v>
      </c>
      <c r="E11" s="353"/>
      <c r="F11" s="357"/>
      <c r="G11" s="340" t="s">
        <v>288</v>
      </c>
      <c r="I11" s="358" t="s">
        <v>73</v>
      </c>
      <c r="J11" s="561" t="str">
        <f>CONCATENATE(Tablas!E3,", ",Tablas!E4)</f>
        <v>Julio Leonardo Paredes, Roger Apaéstegui Ortega</v>
      </c>
      <c r="K11" s="561"/>
      <c r="L11" s="562" t="s">
        <v>79</v>
      </c>
      <c r="M11" s="562"/>
      <c r="N11" s="434">
        <v>42324</v>
      </c>
      <c r="V11" s="333"/>
      <c r="W11" s="333"/>
      <c r="X11" s="334"/>
      <c r="Y11" s="334"/>
      <c r="Z11" s="335"/>
      <c r="AA11" s="333"/>
      <c r="AB11" s="336"/>
      <c r="AC11" s="223"/>
      <c r="AD11" s="223"/>
      <c r="AE11" s="223"/>
      <c r="AF11" s="223"/>
      <c r="AG11" s="223"/>
      <c r="AH11" s="223"/>
      <c r="AI11" s="223"/>
      <c r="AJ11" s="223"/>
      <c r="AK11" s="223"/>
      <c r="AL11" s="223"/>
      <c r="AM11" s="223"/>
      <c r="AN11" s="223"/>
      <c r="AO11" s="223"/>
    </row>
    <row r="12" spans="1:41">
      <c r="O12" s="323"/>
      <c r="P12" s="323"/>
      <c r="Q12" s="324"/>
      <c r="R12" s="324"/>
      <c r="S12" s="325"/>
      <c r="V12" s="331"/>
      <c r="W12" s="563"/>
      <c r="X12" s="563"/>
      <c r="Y12" s="563"/>
      <c r="Z12" s="563"/>
      <c r="AA12" s="331"/>
      <c r="AB12" s="332"/>
    </row>
    <row r="13" spans="1:41">
      <c r="C13" s="539"/>
      <c r="D13" s="539"/>
      <c r="E13" s="539"/>
      <c r="F13" s="539"/>
      <c r="H13" s="352"/>
      <c r="I13" s="360"/>
      <c r="J13" s="326"/>
      <c r="K13" s="352"/>
      <c r="L13" s="360"/>
      <c r="M13" s="430"/>
      <c r="N13" s="431"/>
      <c r="O13" s="326"/>
      <c r="P13" s="327"/>
      <c r="Q13" s="328"/>
      <c r="R13" s="328"/>
      <c r="S13" s="230"/>
      <c r="T13" s="232"/>
      <c r="U13" s="223"/>
      <c r="V13" s="333"/>
      <c r="W13" s="333"/>
      <c r="X13" s="334"/>
      <c r="Y13" s="334"/>
      <c r="Z13" s="335"/>
      <c r="AA13" s="333"/>
      <c r="AB13" s="336"/>
    </row>
    <row r="14" spans="1:41" ht="12.75" hidden="1" customHeight="1">
      <c r="C14" s="566"/>
      <c r="D14" s="566"/>
      <c r="E14" s="535"/>
      <c r="F14" s="535"/>
      <c r="H14" s="564" t="s">
        <v>96</v>
      </c>
      <c r="I14" s="567"/>
      <c r="J14" s="565"/>
      <c r="K14" s="564" t="s">
        <v>96</v>
      </c>
      <c r="L14" s="567"/>
      <c r="M14" s="565"/>
      <c r="N14" s="564" t="s">
        <v>96</v>
      </c>
      <c r="O14" s="565"/>
      <c r="S14" s="564" t="s">
        <v>96</v>
      </c>
      <c r="T14" s="501"/>
      <c r="U14" s="501"/>
      <c r="V14" s="331"/>
      <c r="W14" s="563"/>
      <c r="X14" s="563"/>
      <c r="Y14" s="563"/>
      <c r="Z14" s="563"/>
      <c r="AA14" s="331"/>
      <c r="AB14" s="337"/>
    </row>
    <row r="15" spans="1:41" ht="13.5" thickBot="1">
      <c r="B15" s="329"/>
      <c r="C15" s="329"/>
      <c r="D15" s="329"/>
      <c r="E15" s="330"/>
      <c r="F15" s="598">
        <f>((COUNTIF(F19:F428,"Si"))/101)</f>
        <v>1</v>
      </c>
      <c r="G15" s="329"/>
      <c r="H15" s="330"/>
      <c r="I15" s="598">
        <f>((COUNTIF(I19:I428,"Si"))/308)</f>
        <v>1</v>
      </c>
      <c r="J15" s="329"/>
      <c r="K15" s="330"/>
      <c r="L15" s="598">
        <f>((COUNTIF(L19:L428,"Si"))/353)</f>
        <v>0.57223796033994334</v>
      </c>
      <c r="M15" s="432"/>
      <c r="N15" s="432"/>
      <c r="O15" s="329"/>
      <c r="P15" s="329"/>
      <c r="Q15" s="329"/>
      <c r="R15" s="329"/>
      <c r="S15" s="329"/>
      <c r="T15" s="329"/>
      <c r="U15" s="329"/>
      <c r="V15" s="329"/>
      <c r="W15" s="329"/>
      <c r="X15" s="329"/>
      <c r="Y15" s="327"/>
      <c r="Z15" s="327"/>
      <c r="AA15" s="338"/>
      <c r="AB15" s="327"/>
    </row>
    <row r="16" spans="1:41" ht="34.5" customHeight="1">
      <c r="A16" s="235"/>
      <c r="B16" s="346" t="s">
        <v>282</v>
      </c>
      <c r="C16" s="347" t="s">
        <v>283</v>
      </c>
      <c r="D16" s="347" t="s">
        <v>135</v>
      </c>
      <c r="E16" s="348" t="s">
        <v>285</v>
      </c>
      <c r="F16" s="349" t="s">
        <v>284</v>
      </c>
      <c r="G16" s="347" t="s">
        <v>286</v>
      </c>
      <c r="H16" s="348" t="s">
        <v>289</v>
      </c>
      <c r="I16" s="349" t="s">
        <v>287</v>
      </c>
      <c r="J16" s="347" t="s">
        <v>286</v>
      </c>
      <c r="K16" s="348" t="s">
        <v>457</v>
      </c>
      <c r="L16" s="349" t="s">
        <v>288</v>
      </c>
      <c r="M16" s="568" t="s">
        <v>286</v>
      </c>
      <c r="N16" s="569"/>
      <c r="O16" s="329"/>
      <c r="P16" s="329"/>
      <c r="Q16" s="329"/>
      <c r="R16" s="329"/>
      <c r="S16" s="329"/>
      <c r="T16" s="329"/>
      <c r="U16" s="329"/>
      <c r="V16" s="329"/>
      <c r="W16" s="329"/>
      <c r="X16" s="329"/>
      <c r="Y16" s="236"/>
      <c r="Z16" s="236"/>
      <c r="AA16" s="236"/>
      <c r="AB16" s="236"/>
      <c r="AC16" s="236"/>
      <c r="AD16" s="236"/>
      <c r="AE16" s="236"/>
      <c r="AF16" s="236"/>
      <c r="AG16" s="236"/>
      <c r="AH16" s="237"/>
      <c r="AI16" s="237"/>
      <c r="AJ16" s="237"/>
      <c r="AK16" s="237"/>
      <c r="AL16" s="237"/>
      <c r="AM16" s="237"/>
      <c r="AN16" s="237"/>
      <c r="AO16" s="237"/>
    </row>
    <row r="17" spans="1:41" ht="20.100000000000001" customHeight="1">
      <c r="A17" s="235"/>
      <c r="B17" s="571" t="s">
        <v>290</v>
      </c>
      <c r="C17" s="572"/>
      <c r="D17" s="572"/>
      <c r="E17" s="363"/>
      <c r="F17" s="573"/>
      <c r="G17" s="573"/>
      <c r="H17" s="573"/>
      <c r="I17" s="573"/>
      <c r="J17" s="573"/>
      <c r="K17" s="573"/>
      <c r="L17" s="573"/>
      <c r="M17" s="573"/>
      <c r="N17" s="574"/>
      <c r="O17" s="329"/>
      <c r="P17" s="329"/>
      <c r="Q17" s="329"/>
      <c r="R17" s="329"/>
      <c r="S17" s="329"/>
      <c r="T17" s="329"/>
      <c r="U17" s="329"/>
      <c r="V17" s="329"/>
      <c r="W17" s="329"/>
      <c r="X17" s="329"/>
      <c r="Y17" s="236"/>
      <c r="Z17" s="236"/>
      <c r="AA17" s="236"/>
      <c r="AB17" s="236"/>
      <c r="AC17" s="236"/>
      <c r="AD17" s="236"/>
      <c r="AE17" s="236"/>
      <c r="AF17" s="236"/>
      <c r="AG17" s="236"/>
      <c r="AH17" s="237"/>
      <c r="AI17" s="237"/>
      <c r="AJ17" s="237"/>
      <c r="AK17" s="237"/>
      <c r="AL17" s="237"/>
      <c r="AM17" s="237"/>
      <c r="AN17" s="237"/>
      <c r="AO17" s="237"/>
    </row>
    <row r="18" spans="1:41" s="345" customFormat="1" ht="60" customHeight="1">
      <c r="A18" s="342"/>
      <c r="B18" s="558" t="s">
        <v>291</v>
      </c>
      <c r="C18" s="558"/>
      <c r="D18" s="558"/>
      <c r="E18" s="559"/>
      <c r="F18" s="578"/>
      <c r="G18" s="578"/>
      <c r="H18" s="578"/>
      <c r="I18" s="578"/>
      <c r="J18" s="578"/>
      <c r="K18" s="578"/>
      <c r="L18" s="578"/>
      <c r="M18" s="578"/>
      <c r="N18" s="579"/>
      <c r="O18" s="341"/>
      <c r="P18" s="341"/>
      <c r="Q18" s="341"/>
      <c r="R18" s="341"/>
      <c r="S18" s="341"/>
      <c r="T18" s="341"/>
      <c r="U18" s="341"/>
      <c r="V18" s="341"/>
      <c r="W18" s="341"/>
      <c r="X18" s="341"/>
      <c r="Y18" s="343"/>
      <c r="Z18" s="343"/>
      <c r="AA18" s="343"/>
      <c r="AB18" s="343"/>
      <c r="AC18" s="343"/>
      <c r="AD18" s="343"/>
      <c r="AE18" s="343"/>
      <c r="AF18" s="343"/>
      <c r="AG18" s="343"/>
      <c r="AH18" s="344"/>
      <c r="AI18" s="344"/>
      <c r="AJ18" s="344"/>
      <c r="AK18" s="344"/>
      <c r="AL18" s="344"/>
      <c r="AM18" s="344"/>
      <c r="AN18" s="344"/>
      <c r="AO18" s="344"/>
    </row>
    <row r="19" spans="1:41" ht="45" customHeight="1">
      <c r="A19" s="235"/>
      <c r="B19" s="350">
        <v>1</v>
      </c>
      <c r="C19" s="351" t="s">
        <v>157</v>
      </c>
      <c r="D19" s="351" t="s">
        <v>349</v>
      </c>
      <c r="E19" s="355">
        <v>42268</v>
      </c>
      <c r="F19" s="354" t="s">
        <v>152</v>
      </c>
      <c r="G19" s="361" t="s">
        <v>338</v>
      </c>
      <c r="H19" s="355">
        <v>42290</v>
      </c>
      <c r="I19" s="354" t="s">
        <v>152</v>
      </c>
      <c r="J19" s="361" t="s">
        <v>338</v>
      </c>
      <c r="K19" s="355">
        <v>42310</v>
      </c>
      <c r="L19" s="354" t="s">
        <v>152</v>
      </c>
      <c r="M19" s="552" t="s">
        <v>338</v>
      </c>
      <c r="N19" s="553"/>
      <c r="O19" s="329"/>
      <c r="P19" s="329"/>
      <c r="Q19" s="329"/>
      <c r="R19" s="329"/>
      <c r="S19" s="329"/>
      <c r="T19" s="329"/>
      <c r="U19" s="329"/>
      <c r="V19" s="329"/>
      <c r="W19" s="329"/>
      <c r="X19" s="329"/>
      <c r="Y19" s="236"/>
      <c r="Z19" s="236"/>
      <c r="AA19" s="236"/>
      <c r="AB19" s="236"/>
      <c r="AC19" s="236"/>
      <c r="AD19" s="236"/>
      <c r="AE19" s="236"/>
      <c r="AF19" s="236"/>
      <c r="AG19" s="236"/>
      <c r="AH19" s="237"/>
      <c r="AI19" s="237"/>
      <c r="AJ19" s="237"/>
      <c r="AK19" s="237"/>
      <c r="AL19" s="237"/>
      <c r="AM19" s="237"/>
      <c r="AN19" s="237"/>
      <c r="AO19" s="237"/>
    </row>
    <row r="20" spans="1:41" ht="45" customHeight="1">
      <c r="A20" s="235"/>
      <c r="B20" s="350">
        <f>B19+1</f>
        <v>2</v>
      </c>
      <c r="C20" s="351" t="s">
        <v>157</v>
      </c>
      <c r="D20" s="351" t="s">
        <v>350</v>
      </c>
      <c r="E20" s="355">
        <v>42268</v>
      </c>
      <c r="F20" s="354" t="s">
        <v>152</v>
      </c>
      <c r="G20" s="361" t="s">
        <v>338</v>
      </c>
      <c r="H20" s="355">
        <v>42290</v>
      </c>
      <c r="I20" s="354" t="s">
        <v>152</v>
      </c>
      <c r="J20" s="361" t="s">
        <v>338</v>
      </c>
      <c r="K20" s="355">
        <v>42310</v>
      </c>
      <c r="L20" s="354" t="s">
        <v>152</v>
      </c>
      <c r="M20" s="552" t="s">
        <v>338</v>
      </c>
      <c r="N20" s="553"/>
      <c r="O20" s="329"/>
      <c r="P20" s="329"/>
      <c r="Q20" s="329"/>
      <c r="R20" s="329"/>
      <c r="S20" s="329"/>
      <c r="T20" s="329"/>
      <c r="U20" s="329"/>
      <c r="V20" s="329"/>
      <c r="W20" s="329"/>
      <c r="X20" s="329"/>
      <c r="Y20" s="236"/>
      <c r="Z20" s="236"/>
      <c r="AA20" s="236"/>
      <c r="AB20" s="236"/>
      <c r="AC20" s="236"/>
      <c r="AD20" s="236"/>
      <c r="AE20" s="236"/>
      <c r="AF20" s="236"/>
      <c r="AG20" s="236"/>
      <c r="AH20" s="237"/>
      <c r="AI20" s="237"/>
      <c r="AJ20" s="237"/>
      <c r="AK20" s="237"/>
      <c r="AL20" s="237"/>
      <c r="AM20" s="237"/>
      <c r="AN20" s="237"/>
      <c r="AO20" s="237"/>
    </row>
    <row r="21" spans="1:41" ht="45" customHeight="1">
      <c r="A21" s="235"/>
      <c r="B21" s="350">
        <f t="shared" ref="B21:B29" si="0">B20+1</f>
        <v>3</v>
      </c>
      <c r="C21" s="351" t="s">
        <v>157</v>
      </c>
      <c r="D21" s="351" t="s">
        <v>351</v>
      </c>
      <c r="E21" s="355">
        <v>42268</v>
      </c>
      <c r="F21" s="354" t="s">
        <v>152</v>
      </c>
      <c r="G21" s="361" t="s">
        <v>338</v>
      </c>
      <c r="H21" s="355">
        <v>42290</v>
      </c>
      <c r="I21" s="354" t="s">
        <v>152</v>
      </c>
      <c r="J21" s="361" t="s">
        <v>338</v>
      </c>
      <c r="K21" s="355">
        <v>42310</v>
      </c>
      <c r="L21" s="354" t="s">
        <v>152</v>
      </c>
      <c r="M21" s="552" t="s">
        <v>338</v>
      </c>
      <c r="N21" s="553"/>
      <c r="O21" s="329"/>
      <c r="P21" s="329"/>
      <c r="Q21" s="329"/>
      <c r="R21" s="329"/>
      <c r="S21" s="329"/>
      <c r="T21" s="329"/>
      <c r="U21" s="329"/>
      <c r="V21" s="329"/>
      <c r="W21" s="329"/>
      <c r="X21" s="329"/>
      <c r="Y21" s="236"/>
      <c r="Z21" s="236"/>
      <c r="AA21" s="236"/>
      <c r="AB21" s="236"/>
      <c r="AC21" s="236"/>
      <c r="AD21" s="236"/>
      <c r="AE21" s="236"/>
      <c r="AF21" s="236"/>
      <c r="AG21" s="236"/>
      <c r="AH21" s="237"/>
      <c r="AI21" s="237"/>
      <c r="AJ21" s="237"/>
      <c r="AK21" s="237"/>
      <c r="AL21" s="237"/>
      <c r="AM21" s="237"/>
      <c r="AN21" s="237"/>
      <c r="AO21" s="237"/>
    </row>
    <row r="22" spans="1:41" ht="45" customHeight="1">
      <c r="A22" s="235"/>
      <c r="B22" s="350">
        <f t="shared" si="0"/>
        <v>4</v>
      </c>
      <c r="C22" s="351" t="s">
        <v>157</v>
      </c>
      <c r="D22" s="351" t="s">
        <v>352</v>
      </c>
      <c r="E22" s="355">
        <v>42268</v>
      </c>
      <c r="F22" s="354" t="s">
        <v>152</v>
      </c>
      <c r="G22" s="361" t="s">
        <v>338</v>
      </c>
      <c r="H22" s="355">
        <v>42290</v>
      </c>
      <c r="I22" s="354" t="s">
        <v>152</v>
      </c>
      <c r="J22" s="361" t="s">
        <v>338</v>
      </c>
      <c r="K22" s="355">
        <v>42310</v>
      </c>
      <c r="L22" s="354" t="s">
        <v>152</v>
      </c>
      <c r="M22" s="552" t="s">
        <v>338</v>
      </c>
      <c r="N22" s="553"/>
      <c r="O22" s="329"/>
      <c r="P22" s="329"/>
      <c r="Q22" s="329"/>
      <c r="R22" s="329"/>
      <c r="S22" s="329"/>
      <c r="T22" s="329"/>
      <c r="U22" s="329"/>
      <c r="V22" s="329"/>
      <c r="W22" s="329"/>
      <c r="X22" s="329"/>
      <c r="Y22" s="236"/>
      <c r="Z22" s="236"/>
      <c r="AA22" s="236"/>
      <c r="AB22" s="236"/>
      <c r="AC22" s="236"/>
      <c r="AD22" s="236"/>
      <c r="AE22" s="236"/>
      <c r="AF22" s="236"/>
      <c r="AG22" s="236"/>
      <c r="AH22" s="237"/>
      <c r="AI22" s="237"/>
      <c r="AJ22" s="237"/>
      <c r="AK22" s="237"/>
      <c r="AL22" s="237"/>
      <c r="AM22" s="237"/>
      <c r="AN22" s="237"/>
      <c r="AO22" s="237"/>
    </row>
    <row r="23" spans="1:41" ht="45" customHeight="1">
      <c r="A23" s="235"/>
      <c r="B23" s="350">
        <f t="shared" si="0"/>
        <v>5</v>
      </c>
      <c r="C23" s="351" t="s">
        <v>157</v>
      </c>
      <c r="D23" s="351" t="s">
        <v>353</v>
      </c>
      <c r="E23" s="355">
        <v>42268</v>
      </c>
      <c r="F23" s="354" t="s">
        <v>152</v>
      </c>
      <c r="G23" s="409" t="s">
        <v>360</v>
      </c>
      <c r="H23" s="355">
        <v>42290</v>
      </c>
      <c r="I23" s="354" t="s">
        <v>152</v>
      </c>
      <c r="J23" s="361" t="s">
        <v>338</v>
      </c>
      <c r="K23" s="355">
        <v>42310</v>
      </c>
      <c r="L23" s="354" t="s">
        <v>152</v>
      </c>
      <c r="M23" s="552" t="s">
        <v>338</v>
      </c>
      <c r="N23" s="553"/>
      <c r="O23" s="329"/>
      <c r="P23" s="329"/>
      <c r="Q23" s="329"/>
      <c r="R23" s="329"/>
      <c r="S23" s="329"/>
      <c r="T23" s="329"/>
      <c r="U23" s="329"/>
      <c r="V23" s="329"/>
      <c r="W23" s="329"/>
      <c r="X23" s="329"/>
      <c r="Y23" s="236"/>
      <c r="Z23" s="236"/>
      <c r="AA23" s="236"/>
      <c r="AB23" s="236"/>
      <c r="AC23" s="236"/>
      <c r="AD23" s="236"/>
      <c r="AE23" s="236"/>
      <c r="AF23" s="236"/>
      <c r="AG23" s="236"/>
      <c r="AH23" s="237"/>
      <c r="AI23" s="237"/>
      <c r="AJ23" s="237"/>
      <c r="AK23" s="237"/>
      <c r="AL23" s="237"/>
      <c r="AM23" s="237"/>
      <c r="AN23" s="237"/>
      <c r="AO23" s="237"/>
    </row>
    <row r="24" spans="1:41" ht="45" customHeight="1">
      <c r="A24" s="235"/>
      <c r="B24" s="350">
        <f>B23+1</f>
        <v>6</v>
      </c>
      <c r="C24" s="351" t="s">
        <v>156</v>
      </c>
      <c r="D24" s="351" t="s">
        <v>387</v>
      </c>
      <c r="E24" s="355">
        <v>42268</v>
      </c>
      <c r="F24" s="354" t="s">
        <v>152</v>
      </c>
      <c r="G24" s="361" t="s">
        <v>338</v>
      </c>
      <c r="H24" s="355">
        <v>42290</v>
      </c>
      <c r="I24" s="354" t="s">
        <v>152</v>
      </c>
      <c r="J24" s="361" t="s">
        <v>338</v>
      </c>
      <c r="K24" s="355">
        <v>42310</v>
      </c>
      <c r="L24" s="354" t="s">
        <v>152</v>
      </c>
      <c r="M24" s="552" t="s">
        <v>338</v>
      </c>
      <c r="N24" s="553"/>
      <c r="O24" s="329"/>
      <c r="P24" s="329"/>
      <c r="Q24" s="329"/>
      <c r="R24" s="329"/>
      <c r="S24" s="329"/>
      <c r="T24" s="329"/>
      <c r="U24" s="329"/>
      <c r="V24" s="329"/>
      <c r="W24" s="329"/>
      <c r="X24" s="329"/>
      <c r="Y24" s="236"/>
      <c r="Z24" s="236"/>
      <c r="AA24" s="236"/>
      <c r="AB24" s="236"/>
      <c r="AC24" s="236"/>
      <c r="AD24" s="236"/>
      <c r="AE24" s="236"/>
      <c r="AF24" s="236"/>
      <c r="AG24" s="236"/>
      <c r="AH24" s="237"/>
      <c r="AI24" s="237"/>
      <c r="AJ24" s="237"/>
      <c r="AK24" s="237"/>
      <c r="AL24" s="237"/>
      <c r="AM24" s="237"/>
      <c r="AN24" s="237"/>
      <c r="AO24" s="237"/>
    </row>
    <row r="25" spans="1:41" ht="45" customHeight="1">
      <c r="A25" s="235"/>
      <c r="B25" s="350">
        <f t="shared" si="0"/>
        <v>7</v>
      </c>
      <c r="C25" s="351" t="s">
        <v>156</v>
      </c>
      <c r="D25" s="351" t="s">
        <v>354</v>
      </c>
      <c r="E25" s="355">
        <v>42268</v>
      </c>
      <c r="F25" s="354" t="s">
        <v>152</v>
      </c>
      <c r="G25" s="361" t="s">
        <v>338</v>
      </c>
      <c r="H25" s="355">
        <v>42290</v>
      </c>
      <c r="I25" s="354" t="s">
        <v>152</v>
      </c>
      <c r="J25" s="409" t="s">
        <v>359</v>
      </c>
      <c r="K25" s="355">
        <v>42310</v>
      </c>
      <c r="L25" s="354" t="s">
        <v>152</v>
      </c>
      <c r="M25" s="552" t="s">
        <v>338</v>
      </c>
      <c r="N25" s="553"/>
      <c r="O25" s="329"/>
      <c r="P25" s="329"/>
      <c r="Q25" s="329"/>
      <c r="R25" s="329"/>
      <c r="S25" s="329"/>
      <c r="T25" s="329"/>
      <c r="U25" s="329"/>
      <c r="V25" s="329"/>
      <c r="W25" s="329"/>
      <c r="X25" s="329"/>
      <c r="Y25" s="236"/>
      <c r="Z25" s="236"/>
      <c r="AA25" s="236"/>
      <c r="AB25" s="236"/>
      <c r="AC25" s="236"/>
      <c r="AD25" s="236"/>
      <c r="AE25" s="236"/>
      <c r="AF25" s="236"/>
      <c r="AG25" s="236"/>
      <c r="AH25" s="237"/>
      <c r="AI25" s="237"/>
      <c r="AJ25" s="237"/>
      <c r="AK25" s="237"/>
      <c r="AL25" s="237"/>
      <c r="AM25" s="237"/>
      <c r="AN25" s="237"/>
      <c r="AO25" s="237"/>
    </row>
    <row r="26" spans="1:41" ht="45" customHeight="1">
      <c r="A26" s="235"/>
      <c r="B26" s="350">
        <f t="shared" si="0"/>
        <v>8</v>
      </c>
      <c r="C26" s="351" t="s">
        <v>156</v>
      </c>
      <c r="D26" s="351" t="s">
        <v>355</v>
      </c>
      <c r="E26" s="355">
        <v>42269</v>
      </c>
      <c r="F26" s="354" t="s">
        <v>152</v>
      </c>
      <c r="G26" s="361" t="s">
        <v>338</v>
      </c>
      <c r="H26" s="355">
        <v>42290</v>
      </c>
      <c r="I26" s="354" t="s">
        <v>152</v>
      </c>
      <c r="J26" s="361" t="s">
        <v>338</v>
      </c>
      <c r="K26" s="355">
        <v>42310</v>
      </c>
      <c r="L26" s="354" t="s">
        <v>152</v>
      </c>
      <c r="M26" s="552" t="s">
        <v>338</v>
      </c>
      <c r="N26" s="553"/>
      <c r="O26" s="329"/>
      <c r="P26" s="329"/>
      <c r="Q26" s="329"/>
      <c r="R26" s="329"/>
      <c r="S26" s="329"/>
      <c r="T26" s="329"/>
      <c r="U26" s="329"/>
      <c r="V26" s="329"/>
      <c r="W26" s="329"/>
      <c r="X26" s="329"/>
      <c r="Y26" s="236"/>
      <c r="Z26" s="236"/>
      <c r="AA26" s="236"/>
      <c r="AB26" s="236"/>
      <c r="AC26" s="236"/>
      <c r="AD26" s="236"/>
      <c r="AE26" s="236"/>
      <c r="AF26" s="236"/>
      <c r="AG26" s="236"/>
      <c r="AH26" s="237"/>
      <c r="AI26" s="237"/>
      <c r="AJ26" s="237"/>
      <c r="AK26" s="237"/>
      <c r="AL26" s="237"/>
      <c r="AM26" s="237"/>
      <c r="AN26" s="237"/>
      <c r="AO26" s="237"/>
    </row>
    <row r="27" spans="1:41" ht="45" customHeight="1">
      <c r="A27" s="235"/>
      <c r="B27" s="350">
        <f t="shared" si="0"/>
        <v>9</v>
      </c>
      <c r="C27" s="351" t="s">
        <v>156</v>
      </c>
      <c r="D27" s="351" t="s">
        <v>357</v>
      </c>
      <c r="E27" s="355">
        <v>42270</v>
      </c>
      <c r="F27" s="354" t="s">
        <v>152</v>
      </c>
      <c r="G27" s="361" t="s">
        <v>338</v>
      </c>
      <c r="H27" s="355">
        <v>42290</v>
      </c>
      <c r="I27" s="354" t="s">
        <v>152</v>
      </c>
      <c r="J27" s="361" t="s">
        <v>338</v>
      </c>
      <c r="K27" s="355">
        <v>42310</v>
      </c>
      <c r="L27" s="354" t="s">
        <v>152</v>
      </c>
      <c r="M27" s="552" t="s">
        <v>338</v>
      </c>
      <c r="N27" s="553"/>
      <c r="O27" s="329"/>
      <c r="P27" s="329"/>
      <c r="Q27" s="329"/>
      <c r="R27" s="329"/>
      <c r="S27" s="329"/>
      <c r="T27" s="329"/>
      <c r="U27" s="329"/>
      <c r="V27" s="329"/>
      <c r="W27" s="329"/>
      <c r="X27" s="329"/>
      <c r="Y27" s="236"/>
      <c r="Z27" s="236"/>
      <c r="AA27" s="236"/>
      <c r="AB27" s="236"/>
      <c r="AC27" s="236"/>
      <c r="AD27" s="236"/>
      <c r="AE27" s="236"/>
      <c r="AF27" s="236"/>
      <c r="AG27" s="236"/>
      <c r="AH27" s="237"/>
      <c r="AI27" s="237"/>
      <c r="AJ27" s="237"/>
      <c r="AK27" s="237"/>
      <c r="AL27" s="237"/>
      <c r="AM27" s="237"/>
      <c r="AN27" s="237"/>
      <c r="AO27" s="237"/>
    </row>
    <row r="28" spans="1:41" ht="45" customHeight="1">
      <c r="A28" s="235"/>
      <c r="B28" s="350">
        <f t="shared" si="0"/>
        <v>10</v>
      </c>
      <c r="C28" s="351" t="s">
        <v>156</v>
      </c>
      <c r="D28" s="351" t="s">
        <v>356</v>
      </c>
      <c r="E28" s="355">
        <v>42270</v>
      </c>
      <c r="F28" s="354" t="s">
        <v>152</v>
      </c>
      <c r="G28" s="361" t="s">
        <v>338</v>
      </c>
      <c r="H28" s="355">
        <v>42290</v>
      </c>
      <c r="I28" s="354" t="s">
        <v>152</v>
      </c>
      <c r="J28" s="361" t="s">
        <v>338</v>
      </c>
      <c r="K28" s="355">
        <v>42310</v>
      </c>
      <c r="L28" s="354" t="s">
        <v>152</v>
      </c>
      <c r="M28" s="552" t="s">
        <v>338</v>
      </c>
      <c r="N28" s="553"/>
      <c r="O28" s="329"/>
      <c r="P28" s="329"/>
      <c r="Q28" s="329"/>
      <c r="R28" s="329"/>
      <c r="S28" s="329"/>
      <c r="T28" s="329"/>
      <c r="U28" s="329"/>
      <c r="V28" s="329"/>
      <c r="W28" s="329"/>
      <c r="X28" s="329"/>
      <c r="Y28" s="236"/>
      <c r="Z28" s="236"/>
      <c r="AA28" s="236"/>
      <c r="AB28" s="236"/>
      <c r="AC28" s="236"/>
      <c r="AD28" s="236"/>
      <c r="AE28" s="236"/>
      <c r="AF28" s="236"/>
      <c r="AG28" s="236"/>
      <c r="AH28" s="237"/>
      <c r="AI28" s="237"/>
      <c r="AJ28" s="237"/>
      <c r="AK28" s="237"/>
      <c r="AL28" s="237"/>
      <c r="AM28" s="237"/>
      <c r="AN28" s="237"/>
      <c r="AO28" s="237"/>
    </row>
    <row r="29" spans="1:41" ht="45" customHeight="1">
      <c r="A29" s="235"/>
      <c r="B29" s="350">
        <f t="shared" si="0"/>
        <v>11</v>
      </c>
      <c r="C29" s="351" t="s">
        <v>156</v>
      </c>
      <c r="D29" s="351" t="s">
        <v>358</v>
      </c>
      <c r="E29" s="355">
        <v>42271</v>
      </c>
      <c r="F29" s="354" t="s">
        <v>152</v>
      </c>
      <c r="G29" s="361" t="s">
        <v>338</v>
      </c>
      <c r="H29" s="355">
        <v>42290</v>
      </c>
      <c r="I29" s="354" t="s">
        <v>152</v>
      </c>
      <c r="J29" s="361" t="s">
        <v>338</v>
      </c>
      <c r="K29" s="355">
        <v>42310</v>
      </c>
      <c r="L29" s="354" t="s">
        <v>152</v>
      </c>
      <c r="M29" s="552" t="s">
        <v>338</v>
      </c>
      <c r="N29" s="553"/>
      <c r="O29" s="329"/>
      <c r="P29" s="329"/>
      <c r="Q29" s="329"/>
      <c r="R29" s="329"/>
      <c r="S29" s="329"/>
      <c r="T29" s="329"/>
      <c r="U29" s="329"/>
      <c r="V29" s="329"/>
      <c r="W29" s="329"/>
      <c r="X29" s="329"/>
      <c r="Y29" s="236"/>
      <c r="Z29" s="236"/>
      <c r="AA29" s="236"/>
      <c r="AB29" s="236"/>
      <c r="AC29" s="236"/>
      <c r="AD29" s="236"/>
      <c r="AE29" s="236"/>
      <c r="AF29" s="236"/>
      <c r="AG29" s="236"/>
      <c r="AH29" s="237"/>
      <c r="AI29" s="237"/>
      <c r="AJ29" s="237"/>
      <c r="AK29" s="237"/>
      <c r="AL29" s="237"/>
      <c r="AM29" s="237"/>
      <c r="AN29" s="237"/>
      <c r="AO29" s="237"/>
    </row>
    <row r="30" spans="1:41" ht="60" customHeight="1">
      <c r="A30" s="235"/>
      <c r="B30" s="558" t="s">
        <v>292</v>
      </c>
      <c r="C30" s="558"/>
      <c r="D30" s="558"/>
      <c r="E30" s="559"/>
      <c r="F30" s="578"/>
      <c r="G30" s="578"/>
      <c r="H30" s="578"/>
      <c r="I30" s="578"/>
      <c r="J30" s="578"/>
      <c r="K30" s="578"/>
      <c r="L30" s="578"/>
      <c r="M30" s="578"/>
      <c r="N30" s="579"/>
      <c r="O30" s="329"/>
      <c r="P30" s="329"/>
      <c r="Q30" s="329"/>
      <c r="R30" s="329"/>
      <c r="S30" s="329"/>
      <c r="T30" s="329"/>
      <c r="U30" s="329"/>
      <c r="V30" s="329"/>
      <c r="W30" s="329"/>
      <c r="X30" s="329"/>
      <c r="Y30" s="236"/>
      <c r="Z30" s="236"/>
      <c r="AA30" s="236"/>
      <c r="AB30" s="236"/>
      <c r="AC30" s="236"/>
      <c r="AD30" s="236"/>
      <c r="AE30" s="236"/>
      <c r="AF30" s="236"/>
      <c r="AG30" s="236"/>
      <c r="AH30" s="237"/>
      <c r="AI30" s="237"/>
      <c r="AJ30" s="237"/>
      <c r="AK30" s="237"/>
      <c r="AL30" s="237"/>
      <c r="AM30" s="237"/>
      <c r="AN30" s="237"/>
      <c r="AO30" s="237"/>
    </row>
    <row r="31" spans="1:41" s="406" customFormat="1" ht="45" customHeight="1">
      <c r="A31" s="180"/>
      <c r="B31" s="404">
        <v>1</v>
      </c>
      <c r="C31" s="405" t="s">
        <v>157</v>
      </c>
      <c r="D31" s="405" t="s">
        <v>349</v>
      </c>
      <c r="E31" s="355">
        <v>42262</v>
      </c>
      <c r="F31" s="354" t="s">
        <v>152</v>
      </c>
      <c r="G31" s="361" t="s">
        <v>338</v>
      </c>
      <c r="H31" s="355">
        <v>42290</v>
      </c>
      <c r="I31" s="354" t="s">
        <v>152</v>
      </c>
      <c r="J31" s="361" t="s">
        <v>338</v>
      </c>
      <c r="K31" s="355">
        <v>42310</v>
      </c>
      <c r="L31" s="354" t="s">
        <v>152</v>
      </c>
      <c r="M31" s="552" t="s">
        <v>338</v>
      </c>
      <c r="N31" s="553"/>
      <c r="O31" s="268"/>
      <c r="P31" s="268"/>
      <c r="Q31" s="268"/>
      <c r="R31" s="268"/>
      <c r="S31" s="268"/>
      <c r="T31" s="268"/>
      <c r="U31" s="268"/>
      <c r="V31" s="268"/>
      <c r="W31" s="268"/>
      <c r="X31" s="268"/>
      <c r="Y31" s="10"/>
      <c r="Z31" s="10"/>
      <c r="AA31" s="10"/>
      <c r="AB31" s="10"/>
      <c r="AC31" s="10"/>
      <c r="AD31" s="10"/>
      <c r="AE31" s="10"/>
      <c r="AF31" s="10"/>
      <c r="AG31" s="10"/>
      <c r="AH31" s="12"/>
      <c r="AI31" s="12"/>
      <c r="AJ31" s="12"/>
      <c r="AK31" s="12"/>
      <c r="AL31" s="12"/>
      <c r="AM31" s="12"/>
      <c r="AN31" s="12"/>
      <c r="AO31" s="12"/>
    </row>
    <row r="32" spans="1:41" s="406" customFormat="1" ht="45" customHeight="1">
      <c r="A32" s="180"/>
      <c r="B32" s="404">
        <f>B31+1</f>
        <v>2</v>
      </c>
      <c r="C32" s="405" t="s">
        <v>157</v>
      </c>
      <c r="D32" s="405" t="s">
        <v>350</v>
      </c>
      <c r="E32" s="355">
        <v>42262</v>
      </c>
      <c r="F32" s="354" t="s">
        <v>152</v>
      </c>
      <c r="G32" s="361" t="s">
        <v>338</v>
      </c>
      <c r="H32" s="355">
        <v>42290</v>
      </c>
      <c r="I32" s="354" t="s">
        <v>152</v>
      </c>
      <c r="J32" s="361" t="s">
        <v>338</v>
      </c>
      <c r="K32" s="355">
        <v>42310</v>
      </c>
      <c r="L32" s="354" t="s">
        <v>152</v>
      </c>
      <c r="M32" s="552" t="s">
        <v>338</v>
      </c>
      <c r="N32" s="553"/>
      <c r="O32" s="268"/>
      <c r="P32" s="268"/>
      <c r="Q32" s="268"/>
      <c r="R32" s="268"/>
      <c r="S32" s="268"/>
      <c r="T32" s="268"/>
      <c r="U32" s="268"/>
      <c r="V32" s="268"/>
      <c r="W32" s="268"/>
      <c r="X32" s="268"/>
      <c r="Y32" s="10"/>
      <c r="Z32" s="10"/>
      <c r="AA32" s="10"/>
      <c r="AB32" s="10"/>
      <c r="AC32" s="10"/>
      <c r="AD32" s="10"/>
      <c r="AE32" s="10"/>
      <c r="AF32" s="10"/>
      <c r="AG32" s="10"/>
      <c r="AH32" s="12"/>
      <c r="AI32" s="12"/>
      <c r="AJ32" s="12"/>
      <c r="AK32" s="12"/>
      <c r="AL32" s="12"/>
      <c r="AM32" s="12"/>
      <c r="AN32" s="12"/>
      <c r="AO32" s="12"/>
    </row>
    <row r="33" spans="1:41" s="406" customFormat="1" ht="45" customHeight="1">
      <c r="A33" s="180"/>
      <c r="B33" s="404">
        <f t="shared" ref="B33:B41" si="1">B32+1</f>
        <v>3</v>
      </c>
      <c r="C33" s="405" t="s">
        <v>157</v>
      </c>
      <c r="D33" s="405" t="s">
        <v>351</v>
      </c>
      <c r="E33" s="355">
        <v>42262</v>
      </c>
      <c r="F33" s="354" t="s">
        <v>152</v>
      </c>
      <c r="G33" s="361" t="s">
        <v>338</v>
      </c>
      <c r="H33" s="355">
        <v>42290</v>
      </c>
      <c r="I33" s="354" t="s">
        <v>152</v>
      </c>
      <c r="J33" s="361" t="s">
        <v>338</v>
      </c>
      <c r="K33" s="355">
        <v>42310</v>
      </c>
      <c r="L33" s="354" t="s">
        <v>152</v>
      </c>
      <c r="M33" s="552" t="s">
        <v>338</v>
      </c>
      <c r="N33" s="553"/>
      <c r="O33" s="268"/>
      <c r="P33" s="268"/>
      <c r="Q33" s="268"/>
      <c r="R33" s="268"/>
      <c r="S33" s="268"/>
      <c r="T33" s="268"/>
      <c r="U33" s="268"/>
      <c r="V33" s="268"/>
      <c r="W33" s="268"/>
      <c r="X33" s="268"/>
      <c r="Y33" s="10"/>
      <c r="Z33" s="10"/>
      <c r="AA33" s="10"/>
      <c r="AB33" s="10"/>
      <c r="AC33" s="10"/>
      <c r="AD33" s="10"/>
      <c r="AE33" s="10"/>
      <c r="AF33" s="10"/>
      <c r="AG33" s="10"/>
      <c r="AH33" s="12"/>
      <c r="AI33" s="12"/>
      <c r="AJ33" s="12"/>
      <c r="AK33" s="12"/>
      <c r="AL33" s="12"/>
      <c r="AM33" s="12"/>
      <c r="AN33" s="12"/>
      <c r="AO33" s="12"/>
    </row>
    <row r="34" spans="1:41" s="406" customFormat="1" ht="45" customHeight="1">
      <c r="A34" s="180"/>
      <c r="B34" s="404">
        <f t="shared" si="1"/>
        <v>4</v>
      </c>
      <c r="C34" s="405" t="s">
        <v>157</v>
      </c>
      <c r="D34" s="405" t="s">
        <v>352</v>
      </c>
      <c r="E34" s="355">
        <v>42262</v>
      </c>
      <c r="F34" s="354" t="s">
        <v>152</v>
      </c>
      <c r="G34" s="361" t="s">
        <v>338</v>
      </c>
      <c r="H34" s="355">
        <v>42290</v>
      </c>
      <c r="I34" s="354" t="s">
        <v>152</v>
      </c>
      <c r="J34" s="361" t="s">
        <v>338</v>
      </c>
      <c r="K34" s="355">
        <v>42310</v>
      </c>
      <c r="L34" s="354" t="s">
        <v>152</v>
      </c>
      <c r="M34" s="552" t="s">
        <v>338</v>
      </c>
      <c r="N34" s="553"/>
      <c r="O34" s="268"/>
      <c r="P34" s="268"/>
      <c r="Q34" s="268"/>
      <c r="R34" s="268"/>
      <c r="S34" s="268"/>
      <c r="T34" s="268"/>
      <c r="U34" s="268"/>
      <c r="V34" s="268"/>
      <c r="W34" s="268"/>
      <c r="X34" s="268"/>
      <c r="Y34" s="10"/>
      <c r="Z34" s="10"/>
      <c r="AA34" s="10"/>
      <c r="AB34" s="10"/>
      <c r="AC34" s="10"/>
      <c r="AD34" s="10"/>
      <c r="AE34" s="10"/>
      <c r="AF34" s="10"/>
      <c r="AG34" s="10"/>
      <c r="AH34" s="12"/>
      <c r="AI34" s="12"/>
      <c r="AJ34" s="12"/>
      <c r="AK34" s="12"/>
      <c r="AL34" s="12"/>
      <c r="AM34" s="12"/>
      <c r="AN34" s="12"/>
      <c r="AO34" s="12"/>
    </row>
    <row r="35" spans="1:41" s="406" customFormat="1" ht="45" customHeight="1">
      <c r="A35" s="180"/>
      <c r="B35" s="404">
        <f t="shared" si="1"/>
        <v>5</v>
      </c>
      <c r="C35" s="405" t="s">
        <v>157</v>
      </c>
      <c r="D35" s="405" t="s">
        <v>353</v>
      </c>
      <c r="E35" s="355">
        <v>42262</v>
      </c>
      <c r="F35" s="354" t="s">
        <v>152</v>
      </c>
      <c r="G35" s="361" t="s">
        <v>338</v>
      </c>
      <c r="H35" s="355">
        <v>42290</v>
      </c>
      <c r="I35" s="354" t="s">
        <v>152</v>
      </c>
      <c r="J35" s="361" t="s">
        <v>338</v>
      </c>
      <c r="K35" s="355">
        <v>42310</v>
      </c>
      <c r="L35" s="354" t="s">
        <v>152</v>
      </c>
      <c r="M35" s="552" t="s">
        <v>338</v>
      </c>
      <c r="N35" s="553"/>
      <c r="O35" s="268"/>
      <c r="P35" s="268"/>
      <c r="Q35" s="268"/>
      <c r="R35" s="268"/>
      <c r="S35" s="268"/>
      <c r="T35" s="268"/>
      <c r="U35" s="268"/>
      <c r="V35" s="268"/>
      <c r="W35" s="268"/>
      <c r="X35" s="268"/>
      <c r="Y35" s="10"/>
      <c r="Z35" s="10"/>
      <c r="AA35" s="10"/>
      <c r="AB35" s="10"/>
      <c r="AC35" s="10"/>
      <c r="AD35" s="10"/>
      <c r="AE35" s="10"/>
      <c r="AF35" s="10"/>
      <c r="AG35" s="10"/>
      <c r="AH35" s="12"/>
      <c r="AI35" s="12"/>
      <c r="AJ35" s="12"/>
      <c r="AK35" s="12"/>
      <c r="AL35" s="12"/>
      <c r="AM35" s="12"/>
      <c r="AN35" s="12"/>
      <c r="AO35" s="12"/>
    </row>
    <row r="36" spans="1:41" s="406" customFormat="1" ht="45" customHeight="1">
      <c r="A36" s="180"/>
      <c r="B36" s="404">
        <f t="shared" si="1"/>
        <v>6</v>
      </c>
      <c r="C36" s="405" t="s">
        <v>156</v>
      </c>
      <c r="D36" s="351" t="s">
        <v>387</v>
      </c>
      <c r="E36" s="355">
        <v>42262</v>
      </c>
      <c r="F36" s="354" t="s">
        <v>152</v>
      </c>
      <c r="G36" s="361" t="s">
        <v>338</v>
      </c>
      <c r="H36" s="355">
        <v>42290</v>
      </c>
      <c r="I36" s="354" t="s">
        <v>152</v>
      </c>
      <c r="J36" s="361" t="s">
        <v>338</v>
      </c>
      <c r="K36" s="355">
        <v>42310</v>
      </c>
      <c r="L36" s="354" t="s">
        <v>152</v>
      </c>
      <c r="M36" s="552" t="s">
        <v>338</v>
      </c>
      <c r="N36" s="553"/>
      <c r="O36" s="268"/>
      <c r="P36" s="268"/>
      <c r="Q36" s="268"/>
      <c r="R36" s="268"/>
      <c r="S36" s="268"/>
      <c r="T36" s="268"/>
      <c r="U36" s="268"/>
      <c r="V36" s="268"/>
      <c r="W36" s="268"/>
      <c r="X36" s="268"/>
      <c r="Y36" s="10"/>
      <c r="Z36" s="10"/>
      <c r="AA36" s="10"/>
      <c r="AB36" s="10"/>
      <c r="AC36" s="10"/>
      <c r="AD36" s="10"/>
      <c r="AE36" s="10"/>
      <c r="AF36" s="10"/>
      <c r="AG36" s="10"/>
      <c r="AH36" s="12"/>
      <c r="AI36" s="12"/>
      <c r="AJ36" s="12"/>
      <c r="AK36" s="12"/>
      <c r="AL36" s="12"/>
      <c r="AM36" s="12"/>
      <c r="AN36" s="12"/>
      <c r="AO36" s="12"/>
    </row>
    <row r="37" spans="1:41" ht="45" customHeight="1">
      <c r="A37" s="235"/>
      <c r="B37" s="404">
        <f t="shared" si="1"/>
        <v>7</v>
      </c>
      <c r="C37" s="350" t="s">
        <v>156</v>
      </c>
      <c r="D37" s="351" t="s">
        <v>354</v>
      </c>
      <c r="E37" s="355">
        <v>42262</v>
      </c>
      <c r="F37" s="354" t="s">
        <v>152</v>
      </c>
      <c r="G37" s="361" t="s">
        <v>338</v>
      </c>
      <c r="H37" s="355">
        <v>42290</v>
      </c>
      <c r="I37" s="354" t="s">
        <v>152</v>
      </c>
      <c r="J37" s="361" t="s">
        <v>338</v>
      </c>
      <c r="K37" s="355">
        <v>42310</v>
      </c>
      <c r="L37" s="354" t="s">
        <v>152</v>
      </c>
      <c r="M37" s="552" t="s">
        <v>338</v>
      </c>
      <c r="N37" s="553"/>
      <c r="O37" s="329"/>
      <c r="P37" s="329"/>
      <c r="Q37" s="329"/>
      <c r="R37" s="329"/>
      <c r="S37" s="329"/>
      <c r="T37" s="329"/>
      <c r="U37" s="329"/>
      <c r="V37" s="329"/>
      <c r="W37" s="329"/>
      <c r="X37" s="329"/>
      <c r="Y37" s="236"/>
      <c r="Z37" s="236"/>
      <c r="AA37" s="236"/>
      <c r="AB37" s="236"/>
      <c r="AC37" s="236"/>
      <c r="AD37" s="236"/>
      <c r="AE37" s="236"/>
      <c r="AF37" s="236"/>
      <c r="AG37" s="236"/>
      <c r="AH37" s="237"/>
      <c r="AI37" s="237"/>
      <c r="AJ37" s="237"/>
      <c r="AK37" s="237"/>
      <c r="AL37" s="237"/>
      <c r="AM37" s="237"/>
      <c r="AN37" s="237"/>
      <c r="AO37" s="237"/>
    </row>
    <row r="38" spans="1:41" ht="45" customHeight="1">
      <c r="A38" s="235"/>
      <c r="B38" s="404">
        <f t="shared" si="1"/>
        <v>8</v>
      </c>
      <c r="C38" s="350" t="s">
        <v>156</v>
      </c>
      <c r="D38" s="351" t="s">
        <v>362</v>
      </c>
      <c r="E38" s="355">
        <v>42262</v>
      </c>
      <c r="F38" s="354" t="s">
        <v>152</v>
      </c>
      <c r="G38" s="361" t="s">
        <v>338</v>
      </c>
      <c r="H38" s="355">
        <v>42290</v>
      </c>
      <c r="I38" s="354" t="s">
        <v>152</v>
      </c>
      <c r="J38" s="361" t="s">
        <v>338</v>
      </c>
      <c r="K38" s="355">
        <v>42310</v>
      </c>
      <c r="L38" s="354" t="s">
        <v>152</v>
      </c>
      <c r="M38" s="552" t="s">
        <v>338</v>
      </c>
      <c r="N38" s="553"/>
      <c r="O38" s="329"/>
      <c r="P38" s="329"/>
      <c r="Q38" s="329"/>
      <c r="R38" s="329"/>
      <c r="S38" s="329"/>
      <c r="T38" s="329"/>
      <c r="U38" s="329"/>
      <c r="V38" s="329"/>
      <c r="W38" s="329"/>
      <c r="X38" s="329"/>
      <c r="Y38" s="236"/>
      <c r="Z38" s="236"/>
      <c r="AA38" s="236"/>
      <c r="AB38" s="236"/>
      <c r="AC38" s="236"/>
      <c r="AD38" s="236"/>
      <c r="AE38" s="236"/>
      <c r="AF38" s="236"/>
      <c r="AG38" s="236"/>
      <c r="AH38" s="237"/>
      <c r="AI38" s="237"/>
      <c r="AJ38" s="237"/>
      <c r="AK38" s="237"/>
      <c r="AL38" s="237"/>
      <c r="AM38" s="237"/>
      <c r="AN38" s="237"/>
      <c r="AO38" s="237"/>
    </row>
    <row r="39" spans="1:41" ht="45" customHeight="1">
      <c r="A39" s="235"/>
      <c r="B39" s="404">
        <f t="shared" si="1"/>
        <v>9</v>
      </c>
      <c r="C39" s="350" t="s">
        <v>156</v>
      </c>
      <c r="D39" s="351" t="s">
        <v>363</v>
      </c>
      <c r="E39" s="355">
        <v>42262</v>
      </c>
      <c r="F39" s="354" t="s">
        <v>152</v>
      </c>
      <c r="G39" s="361" t="s">
        <v>338</v>
      </c>
      <c r="H39" s="355">
        <v>42290</v>
      </c>
      <c r="I39" s="354" t="s">
        <v>152</v>
      </c>
      <c r="J39" s="361" t="s">
        <v>338</v>
      </c>
      <c r="K39" s="355">
        <v>42310</v>
      </c>
      <c r="L39" s="354" t="s">
        <v>152</v>
      </c>
      <c r="M39" s="552" t="s">
        <v>338</v>
      </c>
      <c r="N39" s="553"/>
      <c r="O39" s="329"/>
      <c r="P39" s="329"/>
      <c r="Q39" s="329"/>
      <c r="R39" s="329"/>
      <c r="S39" s="329"/>
      <c r="T39" s="329"/>
      <c r="U39" s="329"/>
      <c r="V39" s="329"/>
      <c r="W39" s="329"/>
      <c r="X39" s="329"/>
      <c r="Y39" s="236"/>
      <c r="Z39" s="236"/>
      <c r="AA39" s="236"/>
      <c r="AB39" s="236"/>
      <c r="AC39" s="236"/>
      <c r="AD39" s="236"/>
      <c r="AE39" s="236"/>
      <c r="AF39" s="236"/>
      <c r="AG39" s="236"/>
      <c r="AH39" s="237"/>
      <c r="AI39" s="237"/>
      <c r="AJ39" s="237"/>
      <c r="AK39" s="237"/>
      <c r="AL39" s="237"/>
      <c r="AM39" s="237"/>
      <c r="AN39" s="237"/>
      <c r="AO39" s="237"/>
    </row>
    <row r="40" spans="1:41" ht="45" customHeight="1">
      <c r="A40" s="235"/>
      <c r="B40" s="404">
        <f t="shared" si="1"/>
        <v>10</v>
      </c>
      <c r="C40" s="350" t="s">
        <v>156</v>
      </c>
      <c r="D40" s="351" t="s">
        <v>361</v>
      </c>
      <c r="E40" s="355">
        <v>42262</v>
      </c>
      <c r="F40" s="354" t="s">
        <v>152</v>
      </c>
      <c r="G40" s="409" t="s">
        <v>365</v>
      </c>
      <c r="H40" s="355">
        <v>42290</v>
      </c>
      <c r="I40" s="354" t="s">
        <v>152</v>
      </c>
      <c r="J40" s="409" t="s">
        <v>365</v>
      </c>
      <c r="K40" s="355">
        <v>42310</v>
      </c>
      <c r="L40" s="354" t="s">
        <v>152</v>
      </c>
      <c r="M40" s="552" t="s">
        <v>338</v>
      </c>
      <c r="N40" s="553"/>
      <c r="O40" s="329"/>
      <c r="P40" s="329"/>
      <c r="Q40" s="329"/>
      <c r="R40" s="329"/>
      <c r="S40" s="329"/>
      <c r="T40" s="329"/>
      <c r="U40" s="329"/>
      <c r="V40" s="329"/>
      <c r="W40" s="329"/>
      <c r="X40" s="329"/>
      <c r="Y40" s="236"/>
      <c r="Z40" s="236"/>
      <c r="AA40" s="236"/>
      <c r="AB40" s="236"/>
      <c r="AC40" s="236"/>
      <c r="AD40" s="236"/>
      <c r="AE40" s="236"/>
      <c r="AF40" s="236"/>
      <c r="AG40" s="236"/>
      <c r="AH40" s="237"/>
      <c r="AI40" s="237"/>
      <c r="AJ40" s="237"/>
      <c r="AK40" s="237"/>
      <c r="AL40" s="237"/>
      <c r="AM40" s="237"/>
      <c r="AN40" s="237"/>
      <c r="AO40" s="237"/>
    </row>
    <row r="41" spans="1:41" ht="45" customHeight="1">
      <c r="A41" s="235"/>
      <c r="B41" s="404">
        <f t="shared" si="1"/>
        <v>11</v>
      </c>
      <c r="C41" s="350" t="s">
        <v>156</v>
      </c>
      <c r="D41" s="351" t="s">
        <v>364</v>
      </c>
      <c r="E41" s="355">
        <v>42262</v>
      </c>
      <c r="F41" s="354" t="s">
        <v>152</v>
      </c>
      <c r="G41" s="409" t="s">
        <v>366</v>
      </c>
      <c r="H41" s="355">
        <v>42290</v>
      </c>
      <c r="I41" s="354" t="s">
        <v>152</v>
      </c>
      <c r="J41" s="409" t="s">
        <v>367</v>
      </c>
      <c r="K41" s="355">
        <v>42310</v>
      </c>
      <c r="L41" s="354" t="s">
        <v>152</v>
      </c>
      <c r="M41" s="552" t="s">
        <v>338</v>
      </c>
      <c r="N41" s="553"/>
      <c r="O41" s="329"/>
      <c r="P41" s="329"/>
      <c r="Q41" s="329"/>
      <c r="R41" s="329"/>
      <c r="S41" s="329"/>
      <c r="T41" s="329"/>
      <c r="U41" s="329"/>
      <c r="V41" s="329"/>
      <c r="W41" s="329"/>
      <c r="X41" s="329"/>
      <c r="Y41" s="236"/>
      <c r="Z41" s="236"/>
      <c r="AA41" s="236"/>
      <c r="AB41" s="236"/>
      <c r="AC41" s="236"/>
      <c r="AD41" s="236"/>
      <c r="AE41" s="236"/>
      <c r="AF41" s="236"/>
      <c r="AG41" s="236"/>
      <c r="AH41" s="237"/>
      <c r="AI41" s="237"/>
      <c r="AJ41" s="237"/>
      <c r="AK41" s="237"/>
      <c r="AL41" s="237"/>
      <c r="AM41" s="237"/>
      <c r="AN41" s="237"/>
      <c r="AO41" s="237"/>
    </row>
    <row r="42" spans="1:41" ht="60" customHeight="1">
      <c r="A42" s="235"/>
      <c r="B42" s="558" t="s">
        <v>329</v>
      </c>
      <c r="C42" s="558"/>
      <c r="D42" s="558"/>
      <c r="E42" s="559"/>
      <c r="F42" s="578"/>
      <c r="G42" s="578"/>
      <c r="H42" s="578"/>
      <c r="I42" s="578"/>
      <c r="J42" s="578"/>
      <c r="K42" s="578"/>
      <c r="L42" s="578"/>
      <c r="M42" s="578"/>
      <c r="N42" s="579"/>
      <c r="O42" s="329"/>
      <c r="P42" s="329"/>
      <c r="Q42" s="329"/>
      <c r="R42" s="329"/>
      <c r="S42" s="329"/>
      <c r="T42" s="329"/>
      <c r="U42" s="329"/>
      <c r="V42" s="329"/>
      <c r="W42" s="329"/>
      <c r="X42" s="329"/>
      <c r="Y42" s="236"/>
      <c r="Z42" s="236"/>
      <c r="AA42" s="236"/>
      <c r="AB42" s="236"/>
      <c r="AC42" s="236"/>
      <c r="AD42" s="236"/>
      <c r="AE42" s="236"/>
      <c r="AF42" s="236"/>
      <c r="AG42" s="236"/>
      <c r="AH42" s="237"/>
      <c r="AI42" s="237"/>
      <c r="AJ42" s="237"/>
      <c r="AK42" s="237"/>
      <c r="AL42" s="237"/>
      <c r="AM42" s="237"/>
      <c r="AN42" s="237"/>
      <c r="AO42" s="237"/>
    </row>
    <row r="43" spans="1:41" s="406" customFormat="1" ht="45" customHeight="1">
      <c r="A43" s="180"/>
      <c r="B43" s="404">
        <v>1</v>
      </c>
      <c r="C43" s="405" t="s">
        <v>157</v>
      </c>
      <c r="D43" s="405" t="s">
        <v>349</v>
      </c>
      <c r="E43" s="355">
        <v>42265</v>
      </c>
      <c r="F43" s="354" t="s">
        <v>152</v>
      </c>
      <c r="G43" s="361" t="s">
        <v>338</v>
      </c>
      <c r="H43" s="355">
        <v>42290</v>
      </c>
      <c r="I43" s="354" t="s">
        <v>152</v>
      </c>
      <c r="J43" s="361" t="s">
        <v>338</v>
      </c>
      <c r="K43" s="355">
        <v>42310</v>
      </c>
      <c r="L43" s="354" t="s">
        <v>152</v>
      </c>
      <c r="M43" s="552" t="s">
        <v>338</v>
      </c>
      <c r="N43" s="553"/>
      <c r="O43" s="268"/>
      <c r="P43" s="268"/>
      <c r="Q43" s="268"/>
      <c r="R43" s="268"/>
      <c r="S43" s="268"/>
      <c r="T43" s="268"/>
      <c r="U43" s="268"/>
      <c r="V43" s="268"/>
      <c r="W43" s="268"/>
      <c r="X43" s="268"/>
      <c r="Y43" s="10"/>
      <c r="Z43" s="10"/>
      <c r="AA43" s="10"/>
      <c r="AB43" s="10"/>
      <c r="AC43" s="10"/>
      <c r="AD43" s="10"/>
      <c r="AE43" s="10"/>
      <c r="AF43" s="10"/>
      <c r="AG43" s="10"/>
      <c r="AH43" s="12"/>
      <c r="AI43" s="12"/>
      <c r="AJ43" s="12"/>
      <c r="AK43" s="12"/>
      <c r="AL43" s="12"/>
      <c r="AM43" s="12"/>
      <c r="AN43" s="12"/>
      <c r="AO43" s="12"/>
    </row>
    <row r="44" spans="1:41" s="406" customFormat="1" ht="45" customHeight="1">
      <c r="A44" s="180"/>
      <c r="B44" s="404">
        <f>B43+1</f>
        <v>2</v>
      </c>
      <c r="C44" s="405" t="s">
        <v>157</v>
      </c>
      <c r="D44" s="405" t="s">
        <v>350</v>
      </c>
      <c r="E44" s="355">
        <v>42265</v>
      </c>
      <c r="F44" s="354" t="s">
        <v>152</v>
      </c>
      <c r="G44" s="361" t="s">
        <v>338</v>
      </c>
      <c r="H44" s="355">
        <v>42290</v>
      </c>
      <c r="I44" s="354" t="s">
        <v>152</v>
      </c>
      <c r="J44" s="361" t="s">
        <v>338</v>
      </c>
      <c r="K44" s="355">
        <v>42310</v>
      </c>
      <c r="L44" s="354" t="s">
        <v>152</v>
      </c>
      <c r="M44" s="552" t="s">
        <v>338</v>
      </c>
      <c r="N44" s="553"/>
      <c r="O44" s="268"/>
      <c r="P44" s="268"/>
      <c r="Q44" s="268"/>
      <c r="R44" s="268"/>
      <c r="S44" s="268"/>
      <c r="T44" s="268"/>
      <c r="U44" s="268"/>
      <c r="V44" s="268"/>
      <c r="W44" s="268"/>
      <c r="X44" s="268"/>
      <c r="Y44" s="10"/>
      <c r="Z44" s="10"/>
      <c r="AA44" s="10"/>
      <c r="AB44" s="10"/>
      <c r="AC44" s="10"/>
      <c r="AD44" s="10"/>
      <c r="AE44" s="10"/>
      <c r="AF44" s="10"/>
      <c r="AG44" s="10"/>
      <c r="AH44" s="12"/>
      <c r="AI44" s="12"/>
      <c r="AJ44" s="12"/>
      <c r="AK44" s="12"/>
      <c r="AL44" s="12"/>
      <c r="AM44" s="12"/>
      <c r="AN44" s="12"/>
      <c r="AO44" s="12"/>
    </row>
    <row r="45" spans="1:41" s="406" customFormat="1" ht="45" customHeight="1">
      <c r="A45" s="180"/>
      <c r="B45" s="404">
        <f t="shared" ref="B45:B51" si="2">B44+1</f>
        <v>3</v>
      </c>
      <c r="C45" s="405" t="s">
        <v>157</v>
      </c>
      <c r="D45" s="405" t="s">
        <v>351</v>
      </c>
      <c r="E45" s="355">
        <v>42265</v>
      </c>
      <c r="F45" s="354" t="s">
        <v>152</v>
      </c>
      <c r="G45" s="361" t="s">
        <v>338</v>
      </c>
      <c r="H45" s="355">
        <v>42290</v>
      </c>
      <c r="I45" s="354" t="s">
        <v>152</v>
      </c>
      <c r="J45" s="361" t="s">
        <v>338</v>
      </c>
      <c r="K45" s="355">
        <v>42310</v>
      </c>
      <c r="L45" s="354" t="s">
        <v>152</v>
      </c>
      <c r="M45" s="552" t="s">
        <v>338</v>
      </c>
      <c r="N45" s="553"/>
      <c r="O45" s="268"/>
      <c r="P45" s="268"/>
      <c r="Q45" s="268"/>
      <c r="R45" s="268"/>
      <c r="S45" s="268"/>
      <c r="T45" s="268"/>
      <c r="U45" s="268"/>
      <c r="V45" s="268"/>
      <c r="W45" s="268"/>
      <c r="X45" s="268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2"/>
      <c r="AO45" s="12"/>
    </row>
    <row r="46" spans="1:41" s="406" customFormat="1" ht="45" customHeight="1">
      <c r="A46" s="180"/>
      <c r="B46" s="404">
        <f t="shared" si="2"/>
        <v>4</v>
      </c>
      <c r="C46" s="405" t="s">
        <v>157</v>
      </c>
      <c r="D46" s="405" t="s">
        <v>352</v>
      </c>
      <c r="E46" s="355">
        <v>42265</v>
      </c>
      <c r="F46" s="354" t="s">
        <v>298</v>
      </c>
      <c r="G46" s="361" t="s">
        <v>377</v>
      </c>
      <c r="H46" s="355">
        <v>42290</v>
      </c>
      <c r="I46" s="354" t="s">
        <v>298</v>
      </c>
      <c r="J46" s="361" t="s">
        <v>377</v>
      </c>
      <c r="K46" s="355">
        <v>42310</v>
      </c>
      <c r="L46" s="354" t="s">
        <v>298</v>
      </c>
      <c r="M46" s="554" t="s">
        <v>377</v>
      </c>
      <c r="N46" s="555"/>
      <c r="O46" s="268"/>
      <c r="P46" s="268"/>
      <c r="Q46" s="268"/>
      <c r="R46" s="268"/>
      <c r="S46" s="268"/>
      <c r="T46" s="268"/>
      <c r="U46" s="268"/>
      <c r="V46" s="268"/>
      <c r="W46" s="268"/>
      <c r="X46" s="268"/>
      <c r="Y46" s="10"/>
      <c r="Z46" s="10"/>
      <c r="AA46" s="10"/>
      <c r="AB46" s="10"/>
      <c r="AC46" s="10"/>
      <c r="AD46" s="10"/>
      <c r="AE46" s="10"/>
      <c r="AF46" s="10"/>
      <c r="AG46" s="10"/>
      <c r="AH46" s="12"/>
      <c r="AI46" s="12"/>
      <c r="AJ46" s="12"/>
      <c r="AK46" s="12"/>
      <c r="AL46" s="12"/>
      <c r="AM46" s="12"/>
      <c r="AN46" s="12"/>
      <c r="AO46" s="12"/>
    </row>
    <row r="47" spans="1:41" s="406" customFormat="1" ht="45" customHeight="1">
      <c r="A47" s="180"/>
      <c r="B47" s="404">
        <f t="shared" si="2"/>
        <v>5</v>
      </c>
      <c r="C47" s="405" t="s">
        <v>157</v>
      </c>
      <c r="D47" s="405" t="s">
        <v>353</v>
      </c>
      <c r="E47" s="355">
        <v>42265</v>
      </c>
      <c r="F47" s="354" t="s">
        <v>152</v>
      </c>
      <c r="G47" s="361" t="s">
        <v>338</v>
      </c>
      <c r="H47" s="355">
        <v>42290</v>
      </c>
      <c r="I47" s="354" t="s">
        <v>152</v>
      </c>
      <c r="J47" s="361" t="s">
        <v>338</v>
      </c>
      <c r="K47" s="355">
        <v>42310</v>
      </c>
      <c r="L47" s="354" t="s">
        <v>152</v>
      </c>
      <c r="M47" s="552" t="s">
        <v>338</v>
      </c>
      <c r="N47" s="553"/>
      <c r="O47" s="268"/>
      <c r="P47" s="268"/>
      <c r="Q47" s="268"/>
      <c r="R47" s="268"/>
      <c r="S47" s="268"/>
      <c r="T47" s="268"/>
      <c r="U47" s="268"/>
      <c r="V47" s="268"/>
      <c r="W47" s="268"/>
      <c r="X47" s="268"/>
      <c r="Y47" s="10"/>
      <c r="Z47" s="10"/>
      <c r="AA47" s="10"/>
      <c r="AB47" s="10"/>
      <c r="AC47" s="10"/>
      <c r="AD47" s="10"/>
      <c r="AE47" s="10"/>
      <c r="AF47" s="10"/>
      <c r="AG47" s="10"/>
      <c r="AH47" s="12"/>
      <c r="AI47" s="12"/>
      <c r="AJ47" s="12"/>
      <c r="AK47" s="12"/>
      <c r="AL47" s="12"/>
      <c r="AM47" s="12"/>
      <c r="AN47" s="12"/>
      <c r="AO47" s="12"/>
    </row>
    <row r="48" spans="1:41" s="406" customFormat="1" ht="45" customHeight="1">
      <c r="A48" s="180"/>
      <c r="B48" s="404">
        <f t="shared" si="2"/>
        <v>6</v>
      </c>
      <c r="C48" s="405" t="s">
        <v>156</v>
      </c>
      <c r="D48" s="351" t="s">
        <v>387</v>
      </c>
      <c r="E48" s="355">
        <v>42265</v>
      </c>
      <c r="F48" s="354" t="s">
        <v>152</v>
      </c>
      <c r="G48" s="361" t="s">
        <v>338</v>
      </c>
      <c r="H48" s="355">
        <v>42290</v>
      </c>
      <c r="I48" s="354" t="s">
        <v>152</v>
      </c>
      <c r="J48" s="361" t="s">
        <v>338</v>
      </c>
      <c r="K48" s="355">
        <v>42310</v>
      </c>
      <c r="L48" s="354" t="s">
        <v>152</v>
      </c>
      <c r="M48" s="552" t="s">
        <v>338</v>
      </c>
      <c r="N48" s="553"/>
      <c r="O48" s="268"/>
      <c r="P48" s="268"/>
      <c r="Q48" s="268"/>
      <c r="R48" s="268"/>
      <c r="S48" s="268"/>
      <c r="T48" s="268"/>
      <c r="U48" s="268"/>
      <c r="V48" s="268"/>
      <c r="W48" s="268"/>
      <c r="X48" s="268"/>
      <c r="Y48" s="10"/>
      <c r="Z48" s="10"/>
      <c r="AA48" s="10"/>
      <c r="AB48" s="10"/>
      <c r="AC48" s="10"/>
      <c r="AD48" s="10"/>
      <c r="AE48" s="10"/>
      <c r="AF48" s="10"/>
      <c r="AG48" s="10"/>
      <c r="AH48" s="12"/>
      <c r="AI48" s="12"/>
      <c r="AJ48" s="12"/>
      <c r="AK48" s="12"/>
      <c r="AL48" s="12"/>
      <c r="AM48" s="12"/>
      <c r="AN48" s="12"/>
      <c r="AO48" s="12"/>
    </row>
    <row r="49" spans="1:41" ht="45" customHeight="1">
      <c r="A49" s="235"/>
      <c r="B49" s="404">
        <f t="shared" si="2"/>
        <v>7</v>
      </c>
      <c r="C49" s="350" t="s">
        <v>156</v>
      </c>
      <c r="D49" s="351" t="s">
        <v>368</v>
      </c>
      <c r="E49" s="355">
        <v>42265</v>
      </c>
      <c r="F49" s="354" t="s">
        <v>152</v>
      </c>
      <c r="G49" s="361" t="s">
        <v>338</v>
      </c>
      <c r="H49" s="355">
        <v>42290</v>
      </c>
      <c r="I49" s="354" t="s">
        <v>152</v>
      </c>
      <c r="J49" s="361" t="s">
        <v>338</v>
      </c>
      <c r="K49" s="355">
        <v>42310</v>
      </c>
      <c r="L49" s="354" t="s">
        <v>152</v>
      </c>
      <c r="M49" s="552" t="s">
        <v>338</v>
      </c>
      <c r="N49" s="553"/>
      <c r="O49" s="329"/>
      <c r="P49" s="329"/>
      <c r="Q49" s="329"/>
      <c r="R49" s="329"/>
      <c r="S49" s="329"/>
      <c r="T49" s="329"/>
      <c r="U49" s="329"/>
      <c r="V49" s="329"/>
      <c r="W49" s="329"/>
      <c r="X49" s="329"/>
      <c r="Y49" s="236"/>
      <c r="Z49" s="236"/>
      <c r="AA49" s="236"/>
      <c r="AB49" s="236"/>
      <c r="AC49" s="236"/>
      <c r="AD49" s="236"/>
      <c r="AE49" s="236"/>
      <c r="AF49" s="236"/>
      <c r="AG49" s="236"/>
      <c r="AH49" s="237"/>
      <c r="AI49" s="237"/>
      <c r="AJ49" s="237"/>
      <c r="AK49" s="237"/>
      <c r="AL49" s="237"/>
      <c r="AM49" s="237"/>
      <c r="AN49" s="237"/>
      <c r="AO49" s="237"/>
    </row>
    <row r="50" spans="1:41" ht="45" customHeight="1">
      <c r="A50" s="235"/>
      <c r="B50" s="404">
        <f t="shared" si="2"/>
        <v>8</v>
      </c>
      <c r="C50" s="350" t="s">
        <v>156</v>
      </c>
      <c r="D50" s="351" t="s">
        <v>369</v>
      </c>
      <c r="E50" s="355">
        <v>42265</v>
      </c>
      <c r="F50" s="354" t="s">
        <v>152</v>
      </c>
      <c r="G50" s="361" t="s">
        <v>338</v>
      </c>
      <c r="H50" s="355">
        <v>42290</v>
      </c>
      <c r="I50" s="354" t="s">
        <v>152</v>
      </c>
      <c r="J50" s="361" t="s">
        <v>338</v>
      </c>
      <c r="K50" s="355">
        <v>42310</v>
      </c>
      <c r="L50" s="354" t="s">
        <v>152</v>
      </c>
      <c r="M50" s="552" t="s">
        <v>338</v>
      </c>
      <c r="N50" s="553"/>
      <c r="O50" s="329"/>
      <c r="P50" s="329"/>
      <c r="Q50" s="329"/>
      <c r="R50" s="329"/>
      <c r="S50" s="329"/>
      <c r="T50" s="329"/>
      <c r="U50" s="329"/>
      <c r="V50" s="329"/>
      <c r="W50" s="329"/>
      <c r="X50" s="329"/>
      <c r="Y50" s="236"/>
      <c r="Z50" s="236"/>
      <c r="AA50" s="236"/>
      <c r="AB50" s="236"/>
      <c r="AC50" s="236"/>
      <c r="AD50" s="236"/>
      <c r="AE50" s="236"/>
      <c r="AF50" s="236"/>
      <c r="AG50" s="236"/>
      <c r="AH50" s="237"/>
      <c r="AI50" s="237"/>
      <c r="AJ50" s="237"/>
      <c r="AK50" s="237"/>
      <c r="AL50" s="237"/>
      <c r="AM50" s="237"/>
      <c r="AN50" s="237"/>
      <c r="AO50" s="237"/>
    </row>
    <row r="51" spans="1:41" ht="45" customHeight="1">
      <c r="A51" s="235"/>
      <c r="B51" s="404">
        <f t="shared" si="2"/>
        <v>9</v>
      </c>
      <c r="C51" s="350" t="s">
        <v>156</v>
      </c>
      <c r="D51" s="351" t="s">
        <v>354</v>
      </c>
      <c r="E51" s="355">
        <v>42265</v>
      </c>
      <c r="F51" s="354" t="s">
        <v>152</v>
      </c>
      <c r="G51" s="409" t="s">
        <v>370</v>
      </c>
      <c r="H51" s="355">
        <v>42290</v>
      </c>
      <c r="I51" s="354" t="s">
        <v>152</v>
      </c>
      <c r="J51" s="361" t="s">
        <v>338</v>
      </c>
      <c r="K51" s="355">
        <v>42310</v>
      </c>
      <c r="L51" s="354" t="s">
        <v>152</v>
      </c>
      <c r="M51" s="552" t="s">
        <v>338</v>
      </c>
      <c r="N51" s="553"/>
      <c r="O51" s="329"/>
      <c r="P51" s="329"/>
      <c r="Q51" s="329"/>
      <c r="R51" s="329"/>
      <c r="S51" s="329"/>
      <c r="T51" s="329"/>
      <c r="U51" s="329"/>
      <c r="V51" s="329"/>
      <c r="W51" s="329"/>
      <c r="X51" s="329"/>
      <c r="Y51" s="236"/>
      <c r="Z51" s="236"/>
      <c r="AA51" s="236"/>
      <c r="AB51" s="236"/>
      <c r="AC51" s="236"/>
      <c r="AD51" s="236"/>
      <c r="AE51" s="236"/>
      <c r="AF51" s="236"/>
      <c r="AG51" s="236"/>
      <c r="AH51" s="237"/>
      <c r="AI51" s="237"/>
      <c r="AJ51" s="237"/>
      <c r="AK51" s="237"/>
      <c r="AL51" s="237"/>
      <c r="AM51" s="237"/>
      <c r="AN51" s="237"/>
      <c r="AO51" s="237"/>
    </row>
    <row r="52" spans="1:41" ht="60" customHeight="1">
      <c r="A52" s="241"/>
      <c r="B52" s="558" t="s">
        <v>293</v>
      </c>
      <c r="C52" s="558"/>
      <c r="D52" s="558"/>
      <c r="E52" s="559"/>
      <c r="F52" s="578"/>
      <c r="G52" s="578"/>
      <c r="H52" s="578"/>
      <c r="I52" s="578"/>
      <c r="J52" s="578"/>
      <c r="K52" s="578"/>
      <c r="L52" s="578"/>
      <c r="M52" s="578"/>
      <c r="N52" s="579"/>
      <c r="O52" s="329"/>
      <c r="P52" s="329"/>
      <c r="Q52" s="329"/>
      <c r="R52" s="329"/>
      <c r="S52" s="329"/>
      <c r="T52" s="329"/>
      <c r="U52" s="329"/>
      <c r="V52" s="329"/>
      <c r="W52" s="329"/>
      <c r="X52" s="329"/>
      <c r="Y52" s="241"/>
      <c r="Z52" s="241"/>
      <c r="AA52" s="241"/>
      <c r="AB52" s="241"/>
      <c r="AC52" s="241"/>
      <c r="AD52" s="241"/>
      <c r="AE52" s="241"/>
      <c r="AF52" s="241"/>
      <c r="AG52" s="241"/>
      <c r="AH52" s="241"/>
      <c r="AI52" s="241"/>
      <c r="AJ52" s="241"/>
      <c r="AK52" s="241"/>
      <c r="AL52" s="241"/>
      <c r="AM52" s="241"/>
      <c r="AN52" s="241"/>
      <c r="AO52" s="241"/>
    </row>
    <row r="53" spans="1:41" s="406" customFormat="1" ht="45" customHeight="1">
      <c r="A53" s="180"/>
      <c r="B53" s="404">
        <v>1</v>
      </c>
      <c r="C53" s="405" t="s">
        <v>157</v>
      </c>
      <c r="D53" s="405" t="s">
        <v>349</v>
      </c>
      <c r="E53" s="355">
        <v>42263</v>
      </c>
      <c r="F53" s="354" t="s">
        <v>152</v>
      </c>
      <c r="G53" s="361" t="s">
        <v>338</v>
      </c>
      <c r="H53" s="355">
        <v>42291</v>
      </c>
      <c r="I53" s="354" t="s">
        <v>152</v>
      </c>
      <c r="J53" s="361" t="s">
        <v>338</v>
      </c>
      <c r="K53" s="355">
        <v>42311</v>
      </c>
      <c r="L53" s="354" t="s">
        <v>152</v>
      </c>
      <c r="M53" s="554" t="s">
        <v>338</v>
      </c>
      <c r="N53" s="555"/>
      <c r="O53" s="268"/>
      <c r="P53" s="268"/>
      <c r="Q53" s="268"/>
      <c r="R53" s="268"/>
      <c r="S53" s="268"/>
      <c r="T53" s="268"/>
      <c r="U53" s="268"/>
      <c r="V53" s="268"/>
      <c r="W53" s="268"/>
      <c r="X53" s="268"/>
      <c r="Y53" s="10"/>
      <c r="Z53" s="10"/>
      <c r="AA53" s="10"/>
      <c r="AB53" s="10"/>
      <c r="AC53" s="10"/>
      <c r="AD53" s="10"/>
      <c r="AE53" s="10"/>
      <c r="AF53" s="10"/>
      <c r="AG53" s="10"/>
      <c r="AH53" s="12"/>
      <c r="AI53" s="12"/>
      <c r="AJ53" s="12"/>
      <c r="AK53" s="12"/>
      <c r="AL53" s="12"/>
      <c r="AM53" s="12"/>
      <c r="AN53" s="12"/>
      <c r="AO53" s="12"/>
    </row>
    <row r="54" spans="1:41" s="406" customFormat="1" ht="45" customHeight="1">
      <c r="A54" s="180"/>
      <c r="B54" s="404">
        <f>B53+1</f>
        <v>2</v>
      </c>
      <c r="C54" s="405" t="s">
        <v>157</v>
      </c>
      <c r="D54" s="405" t="s">
        <v>350</v>
      </c>
      <c r="E54" s="355">
        <v>42263</v>
      </c>
      <c r="F54" s="354" t="s">
        <v>152</v>
      </c>
      <c r="G54" s="361" t="s">
        <v>338</v>
      </c>
      <c r="H54" s="355">
        <v>42291</v>
      </c>
      <c r="I54" s="354" t="s">
        <v>152</v>
      </c>
      <c r="J54" s="361" t="s">
        <v>338</v>
      </c>
      <c r="K54" s="355">
        <v>42311</v>
      </c>
      <c r="L54" s="354" t="s">
        <v>152</v>
      </c>
      <c r="M54" s="554" t="s">
        <v>338</v>
      </c>
      <c r="N54" s="555"/>
      <c r="O54" s="268"/>
      <c r="P54" s="268"/>
      <c r="Q54" s="268"/>
      <c r="R54" s="268"/>
      <c r="S54" s="268"/>
      <c r="T54" s="268"/>
      <c r="U54" s="268"/>
      <c r="V54" s="268"/>
      <c r="W54" s="268"/>
      <c r="X54" s="268"/>
      <c r="Y54" s="10"/>
      <c r="Z54" s="10"/>
      <c r="AA54" s="10"/>
      <c r="AB54" s="10"/>
      <c r="AC54" s="10"/>
      <c r="AD54" s="10"/>
      <c r="AE54" s="10"/>
      <c r="AF54" s="10"/>
      <c r="AG54" s="10"/>
      <c r="AH54" s="12"/>
      <c r="AI54" s="12"/>
      <c r="AJ54" s="12"/>
      <c r="AK54" s="12"/>
      <c r="AL54" s="12"/>
      <c r="AM54" s="12"/>
      <c r="AN54" s="12"/>
      <c r="AO54" s="12"/>
    </row>
    <row r="55" spans="1:41" s="406" customFormat="1" ht="45" customHeight="1">
      <c r="A55" s="180"/>
      <c r="B55" s="404">
        <f t="shared" ref="B55:B63" si="3">B54+1</f>
        <v>3</v>
      </c>
      <c r="C55" s="405" t="s">
        <v>157</v>
      </c>
      <c r="D55" s="405" t="s">
        <v>351</v>
      </c>
      <c r="E55" s="355">
        <v>42263</v>
      </c>
      <c r="F55" s="354" t="s">
        <v>152</v>
      </c>
      <c r="G55" s="361" t="s">
        <v>338</v>
      </c>
      <c r="H55" s="355">
        <v>42291</v>
      </c>
      <c r="I55" s="354" t="s">
        <v>152</v>
      </c>
      <c r="J55" s="361" t="s">
        <v>338</v>
      </c>
      <c r="K55" s="355">
        <v>42311</v>
      </c>
      <c r="L55" s="354" t="s">
        <v>152</v>
      </c>
      <c r="M55" s="554" t="s">
        <v>338</v>
      </c>
      <c r="N55" s="555"/>
      <c r="O55" s="268"/>
      <c r="P55" s="268"/>
      <c r="Q55" s="268"/>
      <c r="R55" s="268"/>
      <c r="S55" s="268"/>
      <c r="T55" s="268"/>
      <c r="U55" s="268"/>
      <c r="V55" s="268"/>
      <c r="W55" s="268"/>
      <c r="X55" s="268"/>
      <c r="Y55" s="10"/>
      <c r="Z55" s="10"/>
      <c r="AA55" s="10"/>
      <c r="AB55" s="10"/>
      <c r="AC55" s="10"/>
      <c r="AD55" s="10"/>
      <c r="AE55" s="10"/>
      <c r="AF55" s="10"/>
      <c r="AG55" s="10"/>
      <c r="AH55" s="12"/>
      <c r="AI55" s="12"/>
      <c r="AJ55" s="12"/>
      <c r="AK55" s="12"/>
      <c r="AL55" s="12"/>
      <c r="AM55" s="12"/>
      <c r="AN55" s="12"/>
      <c r="AO55" s="12"/>
    </row>
    <row r="56" spans="1:41" s="406" customFormat="1" ht="45" customHeight="1">
      <c r="A56" s="180"/>
      <c r="B56" s="404">
        <f t="shared" si="3"/>
        <v>4</v>
      </c>
      <c r="C56" s="405" t="s">
        <v>157</v>
      </c>
      <c r="D56" s="405" t="s">
        <v>352</v>
      </c>
      <c r="E56" s="355">
        <v>42263</v>
      </c>
      <c r="F56" s="354" t="s">
        <v>298</v>
      </c>
      <c r="G56" s="361" t="s">
        <v>377</v>
      </c>
      <c r="H56" s="355">
        <v>42291</v>
      </c>
      <c r="I56" s="354" t="s">
        <v>298</v>
      </c>
      <c r="J56" s="361" t="s">
        <v>377</v>
      </c>
      <c r="K56" s="355">
        <v>42311</v>
      </c>
      <c r="L56" s="354" t="s">
        <v>298</v>
      </c>
      <c r="M56" s="554" t="s">
        <v>377</v>
      </c>
      <c r="N56" s="555"/>
      <c r="O56" s="268"/>
      <c r="P56" s="268"/>
      <c r="Q56" s="268"/>
      <c r="R56" s="268"/>
      <c r="S56" s="268"/>
      <c r="T56" s="268"/>
      <c r="U56" s="268"/>
      <c r="V56" s="268"/>
      <c r="W56" s="268"/>
      <c r="X56" s="268"/>
      <c r="Y56" s="10"/>
      <c r="Z56" s="10"/>
      <c r="AA56" s="10"/>
      <c r="AB56" s="10"/>
      <c r="AC56" s="10"/>
      <c r="AD56" s="10"/>
      <c r="AE56" s="10"/>
      <c r="AF56" s="10"/>
      <c r="AG56" s="10"/>
      <c r="AH56" s="12"/>
      <c r="AI56" s="12"/>
      <c r="AJ56" s="12"/>
      <c r="AK56" s="12"/>
      <c r="AL56" s="12"/>
      <c r="AM56" s="12"/>
      <c r="AN56" s="12"/>
      <c r="AO56" s="12"/>
    </row>
    <row r="57" spans="1:41" s="406" customFormat="1" ht="45" customHeight="1">
      <c r="A57" s="180"/>
      <c r="B57" s="404">
        <f t="shared" si="3"/>
        <v>5</v>
      </c>
      <c r="C57" s="405" t="s">
        <v>157</v>
      </c>
      <c r="D57" s="405" t="s">
        <v>353</v>
      </c>
      <c r="E57" s="355">
        <v>42263</v>
      </c>
      <c r="F57" s="354" t="s">
        <v>152</v>
      </c>
      <c r="G57" s="361" t="s">
        <v>338</v>
      </c>
      <c r="H57" s="355">
        <v>42291</v>
      </c>
      <c r="I57" s="354" t="s">
        <v>152</v>
      </c>
      <c r="J57" s="361" t="s">
        <v>338</v>
      </c>
      <c r="K57" s="355">
        <v>42311</v>
      </c>
      <c r="L57" s="354" t="s">
        <v>152</v>
      </c>
      <c r="M57" s="554" t="s">
        <v>338</v>
      </c>
      <c r="N57" s="555"/>
      <c r="O57" s="268"/>
      <c r="P57" s="268"/>
      <c r="Q57" s="268"/>
      <c r="R57" s="268"/>
      <c r="S57" s="268"/>
      <c r="T57" s="268"/>
      <c r="U57" s="268"/>
      <c r="V57" s="268"/>
      <c r="W57" s="268"/>
      <c r="X57" s="268"/>
      <c r="Y57" s="10"/>
      <c r="Z57" s="10"/>
      <c r="AA57" s="10"/>
      <c r="AB57" s="10"/>
      <c r="AC57" s="10"/>
      <c r="AD57" s="10"/>
      <c r="AE57" s="10"/>
      <c r="AF57" s="10"/>
      <c r="AG57" s="10"/>
      <c r="AH57" s="12"/>
      <c r="AI57" s="12"/>
      <c r="AJ57" s="12"/>
      <c r="AK57" s="12"/>
      <c r="AL57" s="12"/>
      <c r="AM57" s="12"/>
      <c r="AN57" s="12"/>
      <c r="AO57" s="12"/>
    </row>
    <row r="58" spans="1:41" s="406" customFormat="1" ht="45" customHeight="1">
      <c r="A58" s="180"/>
      <c r="B58" s="404">
        <f t="shared" si="3"/>
        <v>6</v>
      </c>
      <c r="C58" s="405" t="s">
        <v>156</v>
      </c>
      <c r="D58" s="351" t="s">
        <v>387</v>
      </c>
      <c r="E58" s="355">
        <v>42264</v>
      </c>
      <c r="F58" s="354" t="s">
        <v>152</v>
      </c>
      <c r="G58" s="361" t="s">
        <v>338</v>
      </c>
      <c r="H58" s="355">
        <v>42291</v>
      </c>
      <c r="I58" s="354" t="s">
        <v>152</v>
      </c>
      <c r="J58" s="361" t="s">
        <v>338</v>
      </c>
      <c r="K58" s="355">
        <v>42311</v>
      </c>
      <c r="L58" s="354" t="s">
        <v>152</v>
      </c>
      <c r="M58" s="554" t="s">
        <v>338</v>
      </c>
      <c r="N58" s="555"/>
      <c r="O58" s="268"/>
      <c r="P58" s="268"/>
      <c r="Q58" s="268"/>
      <c r="R58" s="268"/>
      <c r="S58" s="268"/>
      <c r="T58" s="268"/>
      <c r="U58" s="268"/>
      <c r="V58" s="268"/>
      <c r="W58" s="268"/>
      <c r="X58" s="268"/>
      <c r="Y58" s="10"/>
      <c r="Z58" s="10"/>
      <c r="AA58" s="10"/>
      <c r="AB58" s="10"/>
      <c r="AC58" s="10"/>
      <c r="AD58" s="10"/>
      <c r="AE58" s="10"/>
      <c r="AF58" s="10"/>
      <c r="AG58" s="10"/>
      <c r="AH58" s="12"/>
      <c r="AI58" s="12"/>
      <c r="AJ58" s="12"/>
      <c r="AK58" s="12"/>
      <c r="AL58" s="12"/>
      <c r="AM58" s="12"/>
      <c r="AN58" s="12"/>
      <c r="AO58" s="12"/>
    </row>
    <row r="59" spans="1:41" ht="45" customHeight="1">
      <c r="A59" s="241"/>
      <c r="B59" s="404">
        <f t="shared" si="3"/>
        <v>7</v>
      </c>
      <c r="C59" s="350" t="s">
        <v>156</v>
      </c>
      <c r="D59" s="351" t="s">
        <v>354</v>
      </c>
      <c r="E59" s="355">
        <v>42264</v>
      </c>
      <c r="F59" s="354" t="s">
        <v>152</v>
      </c>
      <c r="G59" s="361" t="s">
        <v>338</v>
      </c>
      <c r="H59" s="355">
        <v>42291</v>
      </c>
      <c r="I59" s="354" t="s">
        <v>152</v>
      </c>
      <c r="J59" s="361" t="s">
        <v>338</v>
      </c>
      <c r="K59" s="355">
        <v>42311</v>
      </c>
      <c r="L59" s="354" t="s">
        <v>152</v>
      </c>
      <c r="M59" s="554" t="s">
        <v>338</v>
      </c>
      <c r="N59" s="555"/>
      <c r="O59" s="329"/>
      <c r="P59" s="329"/>
      <c r="Q59" s="329"/>
      <c r="R59" s="329"/>
      <c r="S59" s="329"/>
      <c r="T59" s="329"/>
      <c r="U59" s="329"/>
      <c r="V59" s="329"/>
      <c r="W59" s="329"/>
      <c r="X59" s="329"/>
      <c r="Y59" s="241"/>
      <c r="Z59" s="241"/>
      <c r="AA59" s="241"/>
      <c r="AB59" s="241"/>
      <c r="AC59" s="241"/>
      <c r="AD59" s="241"/>
      <c r="AE59" s="241"/>
      <c r="AF59" s="241"/>
      <c r="AG59" s="241"/>
      <c r="AH59" s="241"/>
      <c r="AI59" s="241"/>
      <c r="AJ59" s="241"/>
      <c r="AK59" s="241"/>
      <c r="AL59" s="241"/>
      <c r="AM59" s="241"/>
      <c r="AN59" s="241"/>
      <c r="AO59" s="241"/>
    </row>
    <row r="60" spans="1:41" ht="45" customHeight="1">
      <c r="A60" s="241"/>
      <c r="B60" s="404">
        <f t="shared" si="3"/>
        <v>8</v>
      </c>
      <c r="C60" s="350" t="s">
        <v>156</v>
      </c>
      <c r="D60" s="351" t="s">
        <v>372</v>
      </c>
      <c r="E60" s="355">
        <v>42264</v>
      </c>
      <c r="F60" s="354" t="s">
        <v>152</v>
      </c>
      <c r="G60" s="361" t="s">
        <v>338</v>
      </c>
      <c r="H60" s="355">
        <v>42291</v>
      </c>
      <c r="I60" s="354" t="s">
        <v>152</v>
      </c>
      <c r="J60" s="361" t="s">
        <v>338</v>
      </c>
      <c r="K60" s="355">
        <v>42311</v>
      </c>
      <c r="L60" s="354" t="s">
        <v>152</v>
      </c>
      <c r="M60" s="554" t="s">
        <v>338</v>
      </c>
      <c r="N60" s="555"/>
      <c r="O60" s="329"/>
      <c r="P60" s="329"/>
      <c r="Q60" s="329"/>
      <c r="R60" s="329"/>
      <c r="S60" s="329"/>
      <c r="T60" s="329"/>
      <c r="U60" s="329"/>
      <c r="V60" s="329"/>
      <c r="W60" s="329"/>
      <c r="X60" s="329"/>
      <c r="Y60" s="241"/>
      <c r="Z60" s="241"/>
      <c r="AA60" s="241"/>
      <c r="AB60" s="241"/>
      <c r="AC60" s="241"/>
      <c r="AD60" s="241"/>
      <c r="AE60" s="241"/>
      <c r="AF60" s="241"/>
      <c r="AG60" s="241"/>
      <c r="AH60" s="241"/>
      <c r="AI60" s="241"/>
      <c r="AJ60" s="241"/>
      <c r="AK60" s="241"/>
      <c r="AL60" s="241"/>
      <c r="AM60" s="241"/>
      <c r="AN60" s="241"/>
      <c r="AO60" s="241"/>
    </row>
    <row r="61" spans="1:41" ht="45" customHeight="1">
      <c r="A61" s="241"/>
      <c r="B61" s="404">
        <f t="shared" si="3"/>
        <v>9</v>
      </c>
      <c r="C61" s="350" t="s">
        <v>156</v>
      </c>
      <c r="D61" s="351" t="s">
        <v>371</v>
      </c>
      <c r="E61" s="355">
        <v>42264</v>
      </c>
      <c r="F61" s="354" t="s">
        <v>152</v>
      </c>
      <c r="G61" s="409" t="s">
        <v>373</v>
      </c>
      <c r="H61" s="355">
        <v>42291</v>
      </c>
      <c r="I61" s="354" t="s">
        <v>152</v>
      </c>
      <c r="J61" s="361" t="s">
        <v>338</v>
      </c>
      <c r="K61" s="355">
        <v>42311</v>
      </c>
      <c r="L61" s="354" t="s">
        <v>152</v>
      </c>
      <c r="M61" s="554" t="s">
        <v>338</v>
      </c>
      <c r="N61" s="555"/>
      <c r="O61" s="329"/>
      <c r="P61" s="329"/>
      <c r="Q61" s="329"/>
      <c r="R61" s="329"/>
      <c r="S61" s="329"/>
      <c r="T61" s="329"/>
      <c r="U61" s="329"/>
      <c r="V61" s="329"/>
      <c r="W61" s="329"/>
      <c r="X61" s="329"/>
      <c r="Y61" s="241"/>
      <c r="Z61" s="241"/>
      <c r="AA61" s="241"/>
      <c r="AB61" s="241"/>
      <c r="AC61" s="241"/>
      <c r="AD61" s="241"/>
      <c r="AE61" s="241"/>
      <c r="AF61" s="241"/>
      <c r="AG61" s="241"/>
      <c r="AH61" s="241"/>
      <c r="AI61" s="241"/>
      <c r="AJ61" s="241"/>
      <c r="AK61" s="241"/>
      <c r="AL61" s="241"/>
      <c r="AM61" s="241"/>
      <c r="AN61" s="241"/>
      <c r="AO61" s="241"/>
    </row>
    <row r="62" spans="1:41" ht="45" customHeight="1">
      <c r="A62" s="241"/>
      <c r="B62" s="404">
        <f t="shared" si="3"/>
        <v>10</v>
      </c>
      <c r="C62" s="350" t="s">
        <v>156</v>
      </c>
      <c r="D62" s="351" t="s">
        <v>374</v>
      </c>
      <c r="E62" s="355">
        <v>42264</v>
      </c>
      <c r="F62" s="354" t="s">
        <v>152</v>
      </c>
      <c r="G62" s="361" t="s">
        <v>378</v>
      </c>
      <c r="H62" s="355">
        <v>42291</v>
      </c>
      <c r="I62" s="354" t="s">
        <v>152</v>
      </c>
      <c r="J62" s="409" t="s">
        <v>375</v>
      </c>
      <c r="K62" s="355">
        <v>42311</v>
      </c>
      <c r="L62" s="354" t="s">
        <v>152</v>
      </c>
      <c r="M62" s="554" t="s">
        <v>338</v>
      </c>
      <c r="N62" s="555"/>
      <c r="O62" s="329"/>
      <c r="P62" s="329"/>
      <c r="Q62" s="329"/>
      <c r="R62" s="329"/>
      <c r="S62" s="329"/>
      <c r="T62" s="329"/>
      <c r="U62" s="329"/>
      <c r="V62" s="329"/>
      <c r="W62" s="329"/>
      <c r="X62" s="329"/>
      <c r="Y62" s="241"/>
      <c r="Z62" s="241"/>
      <c r="AA62" s="241"/>
      <c r="AB62" s="241"/>
      <c r="AC62" s="241"/>
      <c r="AD62" s="241"/>
      <c r="AE62" s="241"/>
      <c r="AF62" s="241"/>
      <c r="AG62" s="241"/>
      <c r="AH62" s="241"/>
      <c r="AI62" s="241"/>
      <c r="AJ62" s="241"/>
      <c r="AK62" s="241"/>
      <c r="AL62" s="241"/>
      <c r="AM62" s="241"/>
      <c r="AN62" s="241"/>
      <c r="AO62" s="241"/>
    </row>
    <row r="63" spans="1:41" ht="45" customHeight="1">
      <c r="A63" s="241"/>
      <c r="B63" s="404">
        <f t="shared" si="3"/>
        <v>11</v>
      </c>
      <c r="C63" s="350" t="s">
        <v>156</v>
      </c>
      <c r="D63" s="351" t="s">
        <v>376</v>
      </c>
      <c r="E63" s="355">
        <v>42264</v>
      </c>
      <c r="F63" s="354" t="s">
        <v>152</v>
      </c>
      <c r="G63" s="361" t="s">
        <v>338</v>
      </c>
      <c r="H63" s="355">
        <v>42291</v>
      </c>
      <c r="I63" s="354" t="s">
        <v>152</v>
      </c>
      <c r="J63" s="361" t="s">
        <v>338</v>
      </c>
      <c r="K63" s="355">
        <v>42311</v>
      </c>
      <c r="L63" s="354" t="s">
        <v>152</v>
      </c>
      <c r="M63" s="554" t="s">
        <v>338</v>
      </c>
      <c r="N63" s="555"/>
      <c r="O63" s="329"/>
      <c r="P63" s="329"/>
      <c r="Q63" s="329"/>
      <c r="R63" s="329"/>
      <c r="S63" s="329"/>
      <c r="T63" s="329"/>
      <c r="U63" s="329"/>
      <c r="V63" s="329"/>
      <c r="W63" s="329"/>
      <c r="X63" s="329"/>
      <c r="Y63" s="241"/>
      <c r="Z63" s="241"/>
      <c r="AA63" s="241"/>
      <c r="AB63" s="241"/>
      <c r="AC63" s="241"/>
      <c r="AD63" s="241"/>
      <c r="AE63" s="241"/>
      <c r="AF63" s="241"/>
      <c r="AG63" s="241"/>
      <c r="AH63" s="241"/>
      <c r="AI63" s="241"/>
      <c r="AJ63" s="241"/>
      <c r="AK63" s="241"/>
      <c r="AL63" s="241"/>
      <c r="AM63" s="241"/>
      <c r="AN63" s="241"/>
      <c r="AO63" s="241"/>
    </row>
    <row r="64" spans="1:41" ht="60" customHeight="1">
      <c r="A64" s="241"/>
      <c r="B64" s="558" t="s">
        <v>294</v>
      </c>
      <c r="C64" s="558"/>
      <c r="D64" s="558"/>
      <c r="E64" s="559"/>
      <c r="F64" s="578"/>
      <c r="G64" s="578"/>
      <c r="H64" s="578"/>
      <c r="I64" s="578"/>
      <c r="J64" s="578"/>
      <c r="K64" s="578"/>
      <c r="L64" s="578"/>
      <c r="M64" s="578"/>
      <c r="N64" s="579"/>
      <c r="O64" s="329"/>
      <c r="P64" s="329"/>
      <c r="Q64" s="329"/>
      <c r="R64" s="329"/>
      <c r="S64" s="329"/>
      <c r="T64" s="329"/>
      <c r="U64" s="329"/>
      <c r="V64" s="329"/>
      <c r="W64" s="329"/>
      <c r="X64" s="329"/>
      <c r="Y64" s="241"/>
      <c r="Z64" s="241"/>
      <c r="AA64" s="241"/>
      <c r="AB64" s="241"/>
      <c r="AC64" s="241"/>
      <c r="AD64" s="241"/>
      <c r="AE64" s="241"/>
      <c r="AF64" s="241"/>
      <c r="AG64" s="241"/>
      <c r="AH64" s="241"/>
      <c r="AI64" s="241"/>
      <c r="AJ64" s="241"/>
      <c r="AK64" s="241"/>
      <c r="AL64" s="241"/>
      <c r="AM64" s="241"/>
      <c r="AN64" s="241"/>
      <c r="AO64" s="241"/>
    </row>
    <row r="65" spans="1:41" s="406" customFormat="1" ht="45" customHeight="1">
      <c r="A65" s="180"/>
      <c r="B65" s="404">
        <v>1</v>
      </c>
      <c r="C65" s="405" t="s">
        <v>157</v>
      </c>
      <c r="D65" s="405" t="s">
        <v>349</v>
      </c>
      <c r="E65" s="355">
        <v>42272</v>
      </c>
      <c r="F65" s="354" t="s">
        <v>152</v>
      </c>
      <c r="G65" s="361" t="s">
        <v>338</v>
      </c>
      <c r="H65" s="355">
        <v>42291</v>
      </c>
      <c r="I65" s="354" t="s">
        <v>152</v>
      </c>
      <c r="J65" s="361" t="s">
        <v>338</v>
      </c>
      <c r="K65" s="355">
        <v>42311</v>
      </c>
      <c r="L65" s="354" t="s">
        <v>152</v>
      </c>
      <c r="M65" s="554" t="s">
        <v>338</v>
      </c>
      <c r="N65" s="555"/>
      <c r="O65" s="268"/>
      <c r="P65" s="268"/>
      <c r="Q65" s="268"/>
      <c r="R65" s="268"/>
      <c r="S65" s="268"/>
      <c r="T65" s="268"/>
      <c r="U65" s="268"/>
      <c r="V65" s="268"/>
      <c r="W65" s="268"/>
      <c r="X65" s="268"/>
      <c r="Y65" s="10"/>
      <c r="Z65" s="10"/>
      <c r="AA65" s="10"/>
      <c r="AB65" s="10"/>
      <c r="AC65" s="10"/>
      <c r="AD65" s="10"/>
      <c r="AE65" s="10"/>
      <c r="AF65" s="10"/>
      <c r="AG65" s="10"/>
      <c r="AH65" s="12"/>
      <c r="AI65" s="12"/>
      <c r="AJ65" s="12"/>
      <c r="AK65" s="12"/>
      <c r="AL65" s="12"/>
      <c r="AM65" s="12"/>
      <c r="AN65" s="12"/>
      <c r="AO65" s="12"/>
    </row>
    <row r="66" spans="1:41" s="406" customFormat="1" ht="45" customHeight="1">
      <c r="A66" s="180"/>
      <c r="B66" s="404">
        <f>B65+1</f>
        <v>2</v>
      </c>
      <c r="C66" s="405" t="s">
        <v>157</v>
      </c>
      <c r="D66" s="405" t="s">
        <v>350</v>
      </c>
      <c r="E66" s="355">
        <v>42272</v>
      </c>
      <c r="F66" s="354" t="s">
        <v>152</v>
      </c>
      <c r="G66" s="361" t="s">
        <v>338</v>
      </c>
      <c r="H66" s="355">
        <v>42291</v>
      </c>
      <c r="I66" s="354" t="s">
        <v>152</v>
      </c>
      <c r="J66" s="361" t="s">
        <v>338</v>
      </c>
      <c r="K66" s="355">
        <v>42311</v>
      </c>
      <c r="L66" s="354" t="s">
        <v>152</v>
      </c>
      <c r="M66" s="554" t="s">
        <v>338</v>
      </c>
      <c r="N66" s="555"/>
      <c r="O66" s="268"/>
      <c r="P66" s="268"/>
      <c r="Q66" s="268"/>
      <c r="R66" s="268"/>
      <c r="S66" s="268"/>
      <c r="T66" s="268"/>
      <c r="U66" s="268"/>
      <c r="V66" s="268"/>
      <c r="W66" s="268"/>
      <c r="X66" s="268"/>
      <c r="Y66" s="10"/>
      <c r="Z66" s="10"/>
      <c r="AA66" s="10"/>
      <c r="AB66" s="10"/>
      <c r="AC66" s="10"/>
      <c r="AD66" s="10"/>
      <c r="AE66" s="10"/>
      <c r="AF66" s="10"/>
      <c r="AG66" s="10"/>
      <c r="AH66" s="12"/>
      <c r="AI66" s="12"/>
      <c r="AJ66" s="12"/>
      <c r="AK66" s="12"/>
      <c r="AL66" s="12"/>
      <c r="AM66" s="12"/>
      <c r="AN66" s="12"/>
      <c r="AO66" s="12"/>
    </row>
    <row r="67" spans="1:41" s="406" customFormat="1" ht="45" customHeight="1">
      <c r="A67" s="180"/>
      <c r="B67" s="404">
        <f t="shared" ref="B67:B75" si="4">B66+1</f>
        <v>3</v>
      </c>
      <c r="C67" s="405" t="s">
        <v>157</v>
      </c>
      <c r="D67" s="405" t="s">
        <v>351</v>
      </c>
      <c r="E67" s="355">
        <v>42272</v>
      </c>
      <c r="F67" s="354" t="s">
        <v>152</v>
      </c>
      <c r="G67" s="361" t="s">
        <v>338</v>
      </c>
      <c r="H67" s="355">
        <v>42291</v>
      </c>
      <c r="I67" s="354" t="s">
        <v>152</v>
      </c>
      <c r="J67" s="361" t="s">
        <v>338</v>
      </c>
      <c r="K67" s="355">
        <v>42311</v>
      </c>
      <c r="L67" s="354" t="s">
        <v>152</v>
      </c>
      <c r="M67" s="554" t="s">
        <v>338</v>
      </c>
      <c r="N67" s="555"/>
      <c r="O67" s="268"/>
      <c r="P67" s="268"/>
      <c r="Q67" s="268"/>
      <c r="R67" s="268"/>
      <c r="S67" s="268"/>
      <c r="T67" s="268"/>
      <c r="U67" s="268"/>
      <c r="V67" s="268"/>
      <c r="W67" s="268"/>
      <c r="X67" s="268"/>
      <c r="Y67" s="10"/>
      <c r="Z67" s="10"/>
      <c r="AA67" s="10"/>
      <c r="AB67" s="10"/>
      <c r="AC67" s="10"/>
      <c r="AD67" s="10"/>
      <c r="AE67" s="10"/>
      <c r="AF67" s="10"/>
      <c r="AG67" s="10"/>
      <c r="AH67" s="12"/>
      <c r="AI67" s="12"/>
      <c r="AJ67" s="12"/>
      <c r="AK67" s="12"/>
      <c r="AL67" s="12"/>
      <c r="AM67" s="12"/>
      <c r="AN67" s="12"/>
      <c r="AO67" s="12"/>
    </row>
    <row r="68" spans="1:41" s="406" customFormat="1" ht="45" customHeight="1">
      <c r="A68" s="180"/>
      <c r="B68" s="404">
        <f t="shared" si="4"/>
        <v>4</v>
      </c>
      <c r="C68" s="405" t="s">
        <v>157</v>
      </c>
      <c r="D68" s="405" t="s">
        <v>352</v>
      </c>
      <c r="E68" s="355">
        <v>42272</v>
      </c>
      <c r="F68" s="354" t="s">
        <v>152</v>
      </c>
      <c r="G68" s="361" t="s">
        <v>338</v>
      </c>
      <c r="H68" s="355">
        <v>42291</v>
      </c>
      <c r="I68" s="354" t="s">
        <v>152</v>
      </c>
      <c r="J68" s="361" t="s">
        <v>338</v>
      </c>
      <c r="K68" s="355">
        <v>42311</v>
      </c>
      <c r="L68" s="354" t="s">
        <v>152</v>
      </c>
      <c r="M68" s="554" t="s">
        <v>338</v>
      </c>
      <c r="N68" s="555"/>
      <c r="O68" s="268"/>
      <c r="P68" s="268"/>
      <c r="Q68" s="268"/>
      <c r="R68" s="268"/>
      <c r="S68" s="268"/>
      <c r="T68" s="268"/>
      <c r="U68" s="268"/>
      <c r="V68" s="268"/>
      <c r="W68" s="268"/>
      <c r="X68" s="268"/>
      <c r="Y68" s="10"/>
      <c r="Z68" s="10"/>
      <c r="AA68" s="10"/>
      <c r="AB68" s="10"/>
      <c r="AC68" s="10"/>
      <c r="AD68" s="10"/>
      <c r="AE68" s="10"/>
      <c r="AF68" s="10"/>
      <c r="AG68" s="10"/>
      <c r="AH68" s="12"/>
      <c r="AI68" s="12"/>
      <c r="AJ68" s="12"/>
      <c r="AK68" s="12"/>
      <c r="AL68" s="12"/>
      <c r="AM68" s="12"/>
      <c r="AN68" s="12"/>
      <c r="AO68" s="12"/>
    </row>
    <row r="69" spans="1:41" s="406" customFormat="1" ht="45" customHeight="1">
      <c r="A69" s="180"/>
      <c r="B69" s="404">
        <f t="shared" si="4"/>
        <v>5</v>
      </c>
      <c r="C69" s="405" t="s">
        <v>157</v>
      </c>
      <c r="D69" s="405" t="s">
        <v>353</v>
      </c>
      <c r="E69" s="355">
        <v>42272</v>
      </c>
      <c r="F69" s="354" t="s">
        <v>152</v>
      </c>
      <c r="G69" s="361" t="s">
        <v>338</v>
      </c>
      <c r="H69" s="355">
        <v>42291</v>
      </c>
      <c r="I69" s="354" t="s">
        <v>152</v>
      </c>
      <c r="J69" s="361" t="s">
        <v>338</v>
      </c>
      <c r="K69" s="355">
        <v>42311</v>
      </c>
      <c r="L69" s="354" t="s">
        <v>152</v>
      </c>
      <c r="M69" s="554" t="s">
        <v>338</v>
      </c>
      <c r="N69" s="555"/>
      <c r="O69" s="268"/>
      <c r="P69" s="268"/>
      <c r="Q69" s="268"/>
      <c r="R69" s="268"/>
      <c r="S69" s="268"/>
      <c r="T69" s="268"/>
      <c r="U69" s="268"/>
      <c r="V69" s="268"/>
      <c r="W69" s="268"/>
      <c r="X69" s="268"/>
      <c r="Y69" s="10"/>
      <c r="Z69" s="10"/>
      <c r="AA69" s="10"/>
      <c r="AB69" s="10"/>
      <c r="AC69" s="10"/>
      <c r="AD69" s="10"/>
      <c r="AE69" s="10"/>
      <c r="AF69" s="10"/>
      <c r="AG69" s="10"/>
      <c r="AH69" s="12"/>
      <c r="AI69" s="12"/>
      <c r="AJ69" s="12"/>
      <c r="AK69" s="12"/>
      <c r="AL69" s="12"/>
      <c r="AM69" s="12"/>
      <c r="AN69" s="12"/>
      <c r="AO69" s="12"/>
    </row>
    <row r="70" spans="1:41" ht="45" customHeight="1">
      <c r="A70" s="241"/>
      <c r="B70" s="404">
        <f t="shared" si="4"/>
        <v>6</v>
      </c>
      <c r="C70" s="350" t="s">
        <v>156</v>
      </c>
      <c r="D70" s="351" t="s">
        <v>354</v>
      </c>
      <c r="E70" s="355">
        <v>42273</v>
      </c>
      <c r="F70" s="354" t="s">
        <v>152</v>
      </c>
      <c r="G70" s="361" t="s">
        <v>338</v>
      </c>
      <c r="H70" s="355">
        <v>42291</v>
      </c>
      <c r="I70" s="354" t="s">
        <v>152</v>
      </c>
      <c r="J70" s="361" t="s">
        <v>338</v>
      </c>
      <c r="K70" s="355">
        <v>42311</v>
      </c>
      <c r="L70" s="354" t="s">
        <v>152</v>
      </c>
      <c r="M70" s="554" t="s">
        <v>338</v>
      </c>
      <c r="N70" s="555"/>
      <c r="O70" s="329"/>
      <c r="P70" s="329"/>
      <c r="Q70" s="329"/>
      <c r="R70" s="329"/>
      <c r="S70" s="329"/>
      <c r="T70" s="329"/>
      <c r="U70" s="329"/>
      <c r="V70" s="329"/>
      <c r="W70" s="329"/>
      <c r="X70" s="329"/>
      <c r="Y70" s="241"/>
      <c r="Z70" s="241"/>
      <c r="AA70" s="241"/>
      <c r="AB70" s="241"/>
      <c r="AC70" s="241"/>
      <c r="AD70" s="241"/>
      <c r="AE70" s="241"/>
      <c r="AF70" s="241"/>
      <c r="AG70" s="241"/>
      <c r="AH70" s="241"/>
      <c r="AI70" s="241"/>
      <c r="AJ70" s="241"/>
      <c r="AK70" s="241"/>
      <c r="AL70" s="241"/>
      <c r="AM70" s="241"/>
      <c r="AN70" s="241"/>
      <c r="AO70" s="241"/>
    </row>
    <row r="71" spans="1:41" s="406" customFormat="1" ht="45" customHeight="1">
      <c r="A71" s="180"/>
      <c r="B71" s="404">
        <f t="shared" si="4"/>
        <v>7</v>
      </c>
      <c r="C71" s="405" t="s">
        <v>156</v>
      </c>
      <c r="D71" s="351" t="s">
        <v>387</v>
      </c>
      <c r="E71" s="355">
        <v>42273</v>
      </c>
      <c r="F71" s="354" t="s">
        <v>152</v>
      </c>
      <c r="G71" s="361" t="s">
        <v>338</v>
      </c>
      <c r="H71" s="355">
        <v>42291</v>
      </c>
      <c r="I71" s="354" t="s">
        <v>152</v>
      </c>
      <c r="J71" s="361" t="s">
        <v>338</v>
      </c>
      <c r="K71" s="355">
        <v>42311</v>
      </c>
      <c r="L71" s="354" t="s">
        <v>152</v>
      </c>
      <c r="M71" s="554" t="s">
        <v>338</v>
      </c>
      <c r="N71" s="555"/>
      <c r="O71" s="268"/>
      <c r="P71" s="268"/>
      <c r="Q71" s="268"/>
      <c r="R71" s="268"/>
      <c r="S71" s="268"/>
      <c r="T71" s="268"/>
      <c r="U71" s="268"/>
      <c r="V71" s="268"/>
      <c r="W71" s="268"/>
      <c r="X71" s="268"/>
      <c r="Y71" s="10"/>
      <c r="Z71" s="10"/>
      <c r="AA71" s="10"/>
      <c r="AB71" s="10"/>
      <c r="AC71" s="10"/>
      <c r="AD71" s="10"/>
      <c r="AE71" s="10"/>
      <c r="AF71" s="10"/>
      <c r="AG71" s="10"/>
      <c r="AH71" s="12"/>
      <c r="AI71" s="12"/>
      <c r="AJ71" s="12"/>
      <c r="AK71" s="12"/>
      <c r="AL71" s="12"/>
      <c r="AM71" s="12"/>
      <c r="AN71" s="12"/>
      <c r="AO71" s="12"/>
    </row>
    <row r="72" spans="1:41" ht="45" customHeight="1">
      <c r="A72" s="241"/>
      <c r="B72" s="404">
        <f t="shared" si="4"/>
        <v>8</v>
      </c>
      <c r="C72" s="350" t="s">
        <v>156</v>
      </c>
      <c r="D72" s="351" t="s">
        <v>380</v>
      </c>
      <c r="E72" s="355">
        <v>42273</v>
      </c>
      <c r="F72" s="354" t="s">
        <v>152</v>
      </c>
      <c r="G72" s="361" t="s">
        <v>338</v>
      </c>
      <c r="H72" s="355">
        <v>42291</v>
      </c>
      <c r="I72" s="354" t="s">
        <v>152</v>
      </c>
      <c r="J72" s="361" t="s">
        <v>338</v>
      </c>
      <c r="K72" s="355">
        <v>42311</v>
      </c>
      <c r="L72" s="354" t="s">
        <v>152</v>
      </c>
      <c r="M72" s="554" t="s">
        <v>338</v>
      </c>
      <c r="N72" s="555"/>
      <c r="O72" s="329"/>
      <c r="P72" s="329"/>
      <c r="Q72" s="329"/>
      <c r="R72" s="329"/>
      <c r="S72" s="329"/>
      <c r="T72" s="329"/>
      <c r="U72" s="329"/>
      <c r="V72" s="329"/>
      <c r="W72" s="329"/>
      <c r="X72" s="329"/>
      <c r="Y72" s="241"/>
      <c r="Z72" s="241"/>
      <c r="AA72" s="241"/>
      <c r="AB72" s="241"/>
      <c r="AC72" s="241"/>
      <c r="AD72" s="241"/>
      <c r="AE72" s="241"/>
      <c r="AF72" s="241"/>
      <c r="AG72" s="241"/>
      <c r="AH72" s="241"/>
      <c r="AI72" s="241"/>
      <c r="AJ72" s="241"/>
      <c r="AK72" s="241"/>
      <c r="AL72" s="241"/>
      <c r="AM72" s="241"/>
      <c r="AN72" s="241"/>
      <c r="AO72" s="241"/>
    </row>
    <row r="73" spans="1:41" ht="45" customHeight="1">
      <c r="A73" s="241"/>
      <c r="B73" s="404">
        <f t="shared" si="4"/>
        <v>9</v>
      </c>
      <c r="C73" s="350" t="s">
        <v>156</v>
      </c>
      <c r="D73" s="351" t="s">
        <v>379</v>
      </c>
      <c r="E73" s="355">
        <v>42273</v>
      </c>
      <c r="F73" s="354" t="s">
        <v>152</v>
      </c>
      <c r="G73" s="361" t="s">
        <v>338</v>
      </c>
      <c r="H73" s="355">
        <v>42291</v>
      </c>
      <c r="I73" s="354" t="s">
        <v>152</v>
      </c>
      <c r="J73" s="361" t="s">
        <v>338</v>
      </c>
      <c r="K73" s="355">
        <v>42311</v>
      </c>
      <c r="L73" s="354" t="s">
        <v>152</v>
      </c>
      <c r="M73" s="554" t="s">
        <v>338</v>
      </c>
      <c r="N73" s="555"/>
      <c r="O73" s="329"/>
      <c r="P73" s="329"/>
      <c r="Q73" s="329"/>
      <c r="R73" s="329"/>
      <c r="S73" s="329"/>
      <c r="T73" s="329"/>
      <c r="U73" s="329"/>
      <c r="V73" s="329"/>
      <c r="W73" s="329"/>
      <c r="X73" s="329"/>
      <c r="Y73" s="241"/>
      <c r="Z73" s="241"/>
      <c r="AA73" s="241"/>
      <c r="AB73" s="241"/>
      <c r="AC73" s="241"/>
      <c r="AD73" s="241"/>
      <c r="AE73" s="241"/>
      <c r="AF73" s="241"/>
      <c r="AG73" s="241"/>
      <c r="AH73" s="241"/>
      <c r="AI73" s="241"/>
      <c r="AJ73" s="241"/>
      <c r="AK73" s="241"/>
      <c r="AL73" s="241"/>
      <c r="AM73" s="241"/>
      <c r="AN73" s="241"/>
      <c r="AO73" s="241"/>
    </row>
    <row r="74" spans="1:41" ht="45" customHeight="1">
      <c r="A74" s="241"/>
      <c r="B74" s="404">
        <f t="shared" si="4"/>
        <v>10</v>
      </c>
      <c r="C74" s="350" t="s">
        <v>156</v>
      </c>
      <c r="D74" s="351" t="s">
        <v>381</v>
      </c>
      <c r="E74" s="355">
        <v>42274</v>
      </c>
      <c r="F74" s="354" t="s">
        <v>152</v>
      </c>
      <c r="G74" s="409" t="s">
        <v>382</v>
      </c>
      <c r="H74" s="355">
        <v>42291</v>
      </c>
      <c r="I74" s="354" t="s">
        <v>152</v>
      </c>
      <c r="J74" s="409" t="s">
        <v>382</v>
      </c>
      <c r="K74" s="355">
        <v>42311</v>
      </c>
      <c r="L74" s="354" t="s">
        <v>152</v>
      </c>
      <c r="M74" s="554" t="s">
        <v>338</v>
      </c>
      <c r="N74" s="555"/>
      <c r="O74" s="329"/>
      <c r="P74" s="329"/>
      <c r="Q74" s="329"/>
      <c r="R74" s="329"/>
      <c r="S74" s="329"/>
      <c r="T74" s="329"/>
      <c r="U74" s="329"/>
      <c r="V74" s="329"/>
      <c r="W74" s="329"/>
      <c r="X74" s="329"/>
      <c r="Y74" s="241"/>
      <c r="Z74" s="241"/>
      <c r="AA74" s="241"/>
      <c r="AB74" s="241"/>
      <c r="AC74" s="241"/>
      <c r="AD74" s="241"/>
      <c r="AE74" s="241"/>
      <c r="AF74" s="241"/>
      <c r="AG74" s="241"/>
      <c r="AH74" s="241"/>
      <c r="AI74" s="241"/>
      <c r="AJ74" s="241"/>
      <c r="AK74" s="241"/>
      <c r="AL74" s="241"/>
      <c r="AM74" s="241"/>
      <c r="AN74" s="241"/>
      <c r="AO74" s="241"/>
    </row>
    <row r="75" spans="1:41" ht="45" customHeight="1">
      <c r="A75" s="241"/>
      <c r="B75" s="404">
        <f t="shared" si="4"/>
        <v>11</v>
      </c>
      <c r="C75" s="350" t="s">
        <v>156</v>
      </c>
      <c r="D75" s="351" t="s">
        <v>383</v>
      </c>
      <c r="E75" s="355">
        <v>42274</v>
      </c>
      <c r="F75" s="354" t="s">
        <v>152</v>
      </c>
      <c r="G75" s="361" t="s">
        <v>338</v>
      </c>
      <c r="H75" s="355">
        <v>42291</v>
      </c>
      <c r="I75" s="354" t="s">
        <v>152</v>
      </c>
      <c r="J75" s="361" t="s">
        <v>338</v>
      </c>
      <c r="K75" s="355">
        <v>42311</v>
      </c>
      <c r="L75" s="354" t="s">
        <v>152</v>
      </c>
      <c r="M75" s="554" t="s">
        <v>338</v>
      </c>
      <c r="N75" s="555"/>
      <c r="O75" s="329"/>
      <c r="P75" s="329"/>
      <c r="Q75" s="329"/>
      <c r="R75" s="329"/>
      <c r="S75" s="329"/>
      <c r="T75" s="329"/>
      <c r="U75" s="329"/>
      <c r="V75" s="329"/>
      <c r="W75" s="329"/>
      <c r="X75" s="329"/>
      <c r="Y75" s="241"/>
      <c r="Z75" s="241"/>
      <c r="AA75" s="241"/>
      <c r="AB75" s="241"/>
      <c r="AC75" s="241"/>
      <c r="AD75" s="241"/>
      <c r="AE75" s="241"/>
      <c r="AF75" s="241"/>
      <c r="AG75" s="241"/>
      <c r="AH75" s="241"/>
      <c r="AI75" s="241"/>
      <c r="AJ75" s="241"/>
      <c r="AK75" s="241"/>
      <c r="AL75" s="241"/>
      <c r="AM75" s="241"/>
      <c r="AN75" s="241"/>
      <c r="AO75" s="241"/>
    </row>
    <row r="76" spans="1:41" ht="60" customHeight="1">
      <c r="B76" s="558" t="s">
        <v>328</v>
      </c>
      <c r="C76" s="558"/>
      <c r="D76" s="558"/>
      <c r="E76" s="559"/>
      <c r="F76" s="578"/>
      <c r="G76" s="578"/>
      <c r="H76" s="578"/>
      <c r="I76" s="578"/>
      <c r="J76" s="578"/>
      <c r="K76" s="578"/>
      <c r="L76" s="578"/>
      <c r="M76" s="578"/>
      <c r="N76" s="579"/>
      <c r="O76" s="329"/>
      <c r="P76" s="329"/>
      <c r="Q76" s="329"/>
      <c r="R76" s="329"/>
      <c r="S76" s="329"/>
      <c r="T76" s="329"/>
      <c r="U76" s="329"/>
      <c r="V76" s="329"/>
      <c r="W76" s="329"/>
      <c r="X76" s="329"/>
    </row>
    <row r="77" spans="1:41" s="406" customFormat="1" ht="45" customHeight="1">
      <c r="A77" s="180"/>
      <c r="B77" s="404">
        <v>1</v>
      </c>
      <c r="C77" s="405" t="s">
        <v>157</v>
      </c>
      <c r="D77" s="405" t="s">
        <v>349</v>
      </c>
      <c r="E77" s="355">
        <v>42275</v>
      </c>
      <c r="F77" s="354" t="s">
        <v>152</v>
      </c>
      <c r="G77" s="361" t="s">
        <v>338</v>
      </c>
      <c r="H77" s="355">
        <v>42291</v>
      </c>
      <c r="I77" s="354" t="s">
        <v>152</v>
      </c>
      <c r="J77" s="361" t="s">
        <v>338</v>
      </c>
      <c r="K77" s="355">
        <v>42311</v>
      </c>
      <c r="L77" s="354" t="s">
        <v>152</v>
      </c>
      <c r="M77" s="554" t="s">
        <v>338</v>
      </c>
      <c r="N77" s="555"/>
      <c r="O77" s="268"/>
      <c r="P77" s="268"/>
      <c r="Q77" s="268"/>
      <c r="R77" s="268"/>
      <c r="S77" s="268"/>
      <c r="T77" s="268"/>
      <c r="U77" s="268"/>
      <c r="V77" s="268"/>
      <c r="W77" s="268"/>
      <c r="X77" s="268"/>
      <c r="Y77" s="10"/>
      <c r="Z77" s="10"/>
      <c r="AA77" s="10"/>
      <c r="AB77" s="10"/>
      <c r="AC77" s="10"/>
      <c r="AD77" s="10"/>
      <c r="AE77" s="10"/>
      <c r="AF77" s="10"/>
      <c r="AG77" s="10"/>
      <c r="AH77" s="12"/>
      <c r="AI77" s="12"/>
      <c r="AJ77" s="12"/>
      <c r="AK77" s="12"/>
      <c r="AL77" s="12"/>
      <c r="AM77" s="12"/>
      <c r="AN77" s="12"/>
      <c r="AO77" s="12"/>
    </row>
    <row r="78" spans="1:41" s="406" customFormat="1" ht="45" customHeight="1">
      <c r="A78" s="180"/>
      <c r="B78" s="404">
        <f>B77+1</f>
        <v>2</v>
      </c>
      <c r="C78" s="405" t="s">
        <v>157</v>
      </c>
      <c r="D78" s="405" t="s">
        <v>350</v>
      </c>
      <c r="E78" s="355">
        <v>42275</v>
      </c>
      <c r="F78" s="354" t="s">
        <v>152</v>
      </c>
      <c r="G78" s="361" t="s">
        <v>338</v>
      </c>
      <c r="H78" s="355">
        <v>42291</v>
      </c>
      <c r="I78" s="354" t="s">
        <v>152</v>
      </c>
      <c r="J78" s="361" t="s">
        <v>338</v>
      </c>
      <c r="K78" s="355">
        <v>42311</v>
      </c>
      <c r="L78" s="354" t="s">
        <v>152</v>
      </c>
      <c r="M78" s="554" t="s">
        <v>338</v>
      </c>
      <c r="N78" s="555"/>
      <c r="O78" s="268"/>
      <c r="P78" s="268"/>
      <c r="Q78" s="268"/>
      <c r="R78" s="268"/>
      <c r="S78" s="268"/>
      <c r="T78" s="268"/>
      <c r="U78" s="268"/>
      <c r="V78" s="268"/>
      <c r="W78" s="268"/>
      <c r="X78" s="268"/>
      <c r="Y78" s="10"/>
      <c r="Z78" s="10"/>
      <c r="AA78" s="10"/>
      <c r="AB78" s="10"/>
      <c r="AC78" s="10"/>
      <c r="AD78" s="10"/>
      <c r="AE78" s="10"/>
      <c r="AF78" s="10"/>
      <c r="AG78" s="10"/>
      <c r="AH78" s="12"/>
      <c r="AI78" s="12"/>
      <c r="AJ78" s="12"/>
      <c r="AK78" s="12"/>
      <c r="AL78" s="12"/>
      <c r="AM78" s="12"/>
      <c r="AN78" s="12"/>
      <c r="AO78" s="12"/>
    </row>
    <row r="79" spans="1:41" s="406" customFormat="1" ht="45" customHeight="1">
      <c r="A79" s="180"/>
      <c r="B79" s="404">
        <f t="shared" ref="B79:B85" si="5">B78+1</f>
        <v>3</v>
      </c>
      <c r="C79" s="405" t="s">
        <v>157</v>
      </c>
      <c r="D79" s="405" t="s">
        <v>351</v>
      </c>
      <c r="E79" s="355">
        <v>42275</v>
      </c>
      <c r="F79" s="354" t="s">
        <v>152</v>
      </c>
      <c r="G79" s="361" t="s">
        <v>338</v>
      </c>
      <c r="H79" s="355">
        <v>42291</v>
      </c>
      <c r="I79" s="354" t="s">
        <v>152</v>
      </c>
      <c r="J79" s="361" t="s">
        <v>338</v>
      </c>
      <c r="K79" s="355">
        <v>42311</v>
      </c>
      <c r="L79" s="354" t="s">
        <v>152</v>
      </c>
      <c r="M79" s="554" t="s">
        <v>338</v>
      </c>
      <c r="N79" s="555"/>
      <c r="O79" s="268"/>
      <c r="P79" s="268"/>
      <c r="Q79" s="268"/>
      <c r="R79" s="268"/>
      <c r="S79" s="268"/>
      <c r="T79" s="268"/>
      <c r="U79" s="268"/>
      <c r="V79" s="268"/>
      <c r="W79" s="268"/>
      <c r="X79" s="268"/>
      <c r="Y79" s="10"/>
      <c r="Z79" s="10"/>
      <c r="AA79" s="10"/>
      <c r="AB79" s="10"/>
      <c r="AC79" s="10"/>
      <c r="AD79" s="10"/>
      <c r="AE79" s="10"/>
      <c r="AF79" s="10"/>
      <c r="AG79" s="10"/>
      <c r="AH79" s="12"/>
      <c r="AI79" s="12"/>
      <c r="AJ79" s="12"/>
      <c r="AK79" s="12"/>
      <c r="AL79" s="12"/>
      <c r="AM79" s="12"/>
      <c r="AN79" s="12"/>
      <c r="AO79" s="12"/>
    </row>
    <row r="80" spans="1:41" s="406" customFormat="1" ht="45" customHeight="1">
      <c r="A80" s="180"/>
      <c r="B80" s="404">
        <f t="shared" si="5"/>
        <v>4</v>
      </c>
      <c r="C80" s="405" t="s">
        <v>157</v>
      </c>
      <c r="D80" s="405" t="s">
        <v>352</v>
      </c>
      <c r="E80" s="355">
        <v>42275</v>
      </c>
      <c r="F80" s="354" t="s">
        <v>298</v>
      </c>
      <c r="G80" s="361" t="s">
        <v>377</v>
      </c>
      <c r="H80" s="355">
        <v>42291</v>
      </c>
      <c r="I80" s="354" t="s">
        <v>298</v>
      </c>
      <c r="J80" s="361" t="s">
        <v>377</v>
      </c>
      <c r="K80" s="355">
        <v>42311</v>
      </c>
      <c r="L80" s="354" t="s">
        <v>298</v>
      </c>
      <c r="M80" s="554" t="s">
        <v>377</v>
      </c>
      <c r="N80" s="555"/>
      <c r="O80" s="268"/>
      <c r="P80" s="268"/>
      <c r="Q80" s="268"/>
      <c r="R80" s="268"/>
      <c r="S80" s="268"/>
      <c r="T80" s="268"/>
      <c r="U80" s="268"/>
      <c r="V80" s="268"/>
      <c r="W80" s="268"/>
      <c r="X80" s="268"/>
      <c r="Y80" s="10"/>
      <c r="Z80" s="10"/>
      <c r="AA80" s="10"/>
      <c r="AB80" s="10"/>
      <c r="AC80" s="10"/>
      <c r="AD80" s="10"/>
      <c r="AE80" s="10"/>
      <c r="AF80" s="10"/>
      <c r="AG80" s="10"/>
      <c r="AH80" s="12"/>
      <c r="AI80" s="12"/>
      <c r="AJ80" s="12"/>
      <c r="AK80" s="12"/>
      <c r="AL80" s="12"/>
      <c r="AM80" s="12"/>
      <c r="AN80" s="12"/>
      <c r="AO80" s="12"/>
    </row>
    <row r="81" spans="1:41" s="406" customFormat="1" ht="45" customHeight="1">
      <c r="A81" s="180"/>
      <c r="B81" s="404">
        <f t="shared" si="5"/>
        <v>5</v>
      </c>
      <c r="C81" s="405" t="s">
        <v>157</v>
      </c>
      <c r="D81" s="405" t="s">
        <v>353</v>
      </c>
      <c r="E81" s="355">
        <v>42275</v>
      </c>
      <c r="F81" s="354" t="s">
        <v>152</v>
      </c>
      <c r="G81" s="361" t="s">
        <v>338</v>
      </c>
      <c r="H81" s="355">
        <v>42291</v>
      </c>
      <c r="I81" s="354" t="s">
        <v>152</v>
      </c>
      <c r="J81" s="361" t="s">
        <v>338</v>
      </c>
      <c r="K81" s="355">
        <v>42311</v>
      </c>
      <c r="L81" s="354" t="s">
        <v>152</v>
      </c>
      <c r="M81" s="554" t="s">
        <v>338</v>
      </c>
      <c r="N81" s="555"/>
      <c r="O81" s="268"/>
      <c r="P81" s="268"/>
      <c r="Q81" s="268"/>
      <c r="R81" s="268"/>
      <c r="S81" s="268"/>
      <c r="T81" s="268"/>
      <c r="U81" s="268"/>
      <c r="V81" s="268"/>
      <c r="W81" s="268"/>
      <c r="X81" s="268"/>
      <c r="Y81" s="10"/>
      <c r="Z81" s="10"/>
      <c r="AA81" s="10"/>
      <c r="AB81" s="10"/>
      <c r="AC81" s="10"/>
      <c r="AD81" s="10"/>
      <c r="AE81" s="10"/>
      <c r="AF81" s="10"/>
      <c r="AG81" s="10"/>
      <c r="AH81" s="12"/>
      <c r="AI81" s="12"/>
      <c r="AJ81" s="12"/>
      <c r="AK81" s="12"/>
      <c r="AL81" s="12"/>
      <c r="AM81" s="12"/>
      <c r="AN81" s="12"/>
      <c r="AO81" s="12"/>
    </row>
    <row r="82" spans="1:41" s="406" customFormat="1" ht="45" customHeight="1">
      <c r="A82" s="180"/>
      <c r="B82" s="404">
        <f t="shared" si="5"/>
        <v>6</v>
      </c>
      <c r="C82" s="405" t="s">
        <v>156</v>
      </c>
      <c r="D82" s="351" t="s">
        <v>387</v>
      </c>
      <c r="E82" s="355">
        <v>42275</v>
      </c>
      <c r="F82" s="354" t="s">
        <v>152</v>
      </c>
      <c r="G82" s="361" t="s">
        <v>338</v>
      </c>
      <c r="H82" s="355">
        <v>42291</v>
      </c>
      <c r="I82" s="354" t="s">
        <v>152</v>
      </c>
      <c r="J82" s="361" t="s">
        <v>338</v>
      </c>
      <c r="K82" s="355">
        <v>42311</v>
      </c>
      <c r="L82" s="354" t="s">
        <v>152</v>
      </c>
      <c r="M82" s="554" t="s">
        <v>338</v>
      </c>
      <c r="N82" s="555"/>
      <c r="O82" s="268"/>
      <c r="P82" s="268"/>
      <c r="Q82" s="268"/>
      <c r="R82" s="268"/>
      <c r="S82" s="268"/>
      <c r="T82" s="268"/>
      <c r="U82" s="268"/>
      <c r="V82" s="268"/>
      <c r="W82" s="268"/>
      <c r="X82" s="268"/>
      <c r="Y82" s="10"/>
      <c r="Z82" s="10"/>
      <c r="AA82" s="10"/>
      <c r="AB82" s="10"/>
      <c r="AC82" s="10"/>
      <c r="AD82" s="10"/>
      <c r="AE82" s="10"/>
      <c r="AF82" s="10"/>
      <c r="AG82" s="10"/>
      <c r="AH82" s="12"/>
      <c r="AI82" s="12"/>
      <c r="AJ82" s="12"/>
      <c r="AK82" s="12"/>
      <c r="AL82" s="12"/>
      <c r="AM82" s="12"/>
      <c r="AN82" s="12"/>
      <c r="AO82" s="12"/>
    </row>
    <row r="83" spans="1:41" ht="45" customHeight="1">
      <c r="B83" s="404">
        <f t="shared" si="5"/>
        <v>7</v>
      </c>
      <c r="C83" s="350" t="s">
        <v>156</v>
      </c>
      <c r="D83" s="351" t="s">
        <v>368</v>
      </c>
      <c r="E83" s="355">
        <v>42275</v>
      </c>
      <c r="F83" s="354" t="s">
        <v>298</v>
      </c>
      <c r="G83" s="361" t="s">
        <v>384</v>
      </c>
      <c r="H83" s="355">
        <v>42291</v>
      </c>
      <c r="I83" s="354" t="s">
        <v>298</v>
      </c>
      <c r="J83" s="361" t="s">
        <v>384</v>
      </c>
      <c r="K83" s="355">
        <v>42311</v>
      </c>
      <c r="L83" s="354" t="s">
        <v>298</v>
      </c>
      <c r="M83" s="554" t="s">
        <v>384</v>
      </c>
      <c r="N83" s="555"/>
      <c r="O83" s="329"/>
      <c r="P83" s="329"/>
      <c r="Q83" s="329"/>
      <c r="R83" s="329"/>
      <c r="S83" s="329"/>
      <c r="T83" s="329"/>
      <c r="U83" s="329"/>
      <c r="V83" s="329"/>
      <c r="W83" s="329"/>
      <c r="X83" s="329"/>
    </row>
    <row r="84" spans="1:41" ht="45" customHeight="1">
      <c r="B84" s="404">
        <f t="shared" si="5"/>
        <v>8</v>
      </c>
      <c r="C84" s="350" t="s">
        <v>156</v>
      </c>
      <c r="D84" s="351" t="s">
        <v>369</v>
      </c>
      <c r="E84" s="355">
        <v>42275</v>
      </c>
      <c r="F84" s="354" t="s">
        <v>298</v>
      </c>
      <c r="G84" s="361" t="s">
        <v>384</v>
      </c>
      <c r="H84" s="355">
        <v>42291</v>
      </c>
      <c r="I84" s="354" t="s">
        <v>298</v>
      </c>
      <c r="J84" s="361" t="s">
        <v>384</v>
      </c>
      <c r="K84" s="355">
        <v>42311</v>
      </c>
      <c r="L84" s="354" t="s">
        <v>298</v>
      </c>
      <c r="M84" s="554" t="s">
        <v>384</v>
      </c>
      <c r="N84" s="555"/>
      <c r="O84" s="329"/>
      <c r="P84" s="329"/>
      <c r="Q84" s="329"/>
      <c r="R84" s="329"/>
      <c r="S84" s="329"/>
      <c r="T84" s="329"/>
      <c r="U84" s="329"/>
      <c r="V84" s="329"/>
      <c r="W84" s="329"/>
      <c r="X84" s="329"/>
    </row>
    <row r="85" spans="1:41" ht="45" customHeight="1">
      <c r="B85" s="404">
        <f t="shared" si="5"/>
        <v>9</v>
      </c>
      <c r="C85" s="350" t="s">
        <v>156</v>
      </c>
      <c r="D85" s="351" t="s">
        <v>354</v>
      </c>
      <c r="E85" s="355">
        <v>42275</v>
      </c>
      <c r="F85" s="354" t="s">
        <v>298</v>
      </c>
      <c r="G85" s="361" t="s">
        <v>384</v>
      </c>
      <c r="H85" s="355">
        <v>42291</v>
      </c>
      <c r="I85" s="354" t="s">
        <v>298</v>
      </c>
      <c r="J85" s="361" t="s">
        <v>384</v>
      </c>
      <c r="K85" s="355">
        <v>42311</v>
      </c>
      <c r="L85" s="354" t="s">
        <v>298</v>
      </c>
      <c r="M85" s="554" t="s">
        <v>384</v>
      </c>
      <c r="N85" s="555"/>
      <c r="O85" s="329"/>
      <c r="P85" s="329"/>
      <c r="Q85" s="329"/>
      <c r="R85" s="329"/>
      <c r="S85" s="329"/>
      <c r="T85" s="329"/>
      <c r="U85" s="329"/>
      <c r="V85" s="329"/>
      <c r="W85" s="329"/>
      <c r="X85" s="329"/>
    </row>
    <row r="86" spans="1:41" ht="60" customHeight="1">
      <c r="B86" s="558" t="s">
        <v>327</v>
      </c>
      <c r="C86" s="558"/>
      <c r="D86" s="558"/>
      <c r="E86" s="559"/>
      <c r="F86" s="578"/>
      <c r="G86" s="578"/>
      <c r="H86" s="578"/>
      <c r="I86" s="578"/>
      <c r="J86" s="578"/>
      <c r="K86" s="578"/>
      <c r="L86" s="578"/>
      <c r="M86" s="578"/>
      <c r="N86" s="579"/>
      <c r="O86" s="329"/>
      <c r="P86" s="329"/>
      <c r="Q86" s="329"/>
      <c r="R86" s="329"/>
      <c r="S86" s="329"/>
      <c r="T86" s="329"/>
      <c r="U86" s="329"/>
      <c r="V86" s="329"/>
      <c r="W86" s="329"/>
      <c r="X86" s="329"/>
    </row>
    <row r="87" spans="1:41" s="406" customFormat="1" ht="45" customHeight="1">
      <c r="A87" s="180"/>
      <c r="B87" s="404">
        <v>1</v>
      </c>
      <c r="C87" s="405" t="s">
        <v>157</v>
      </c>
      <c r="D87" s="405" t="s">
        <v>349</v>
      </c>
      <c r="E87" s="355">
        <v>42276</v>
      </c>
      <c r="F87" s="354" t="s">
        <v>152</v>
      </c>
      <c r="G87" s="361" t="s">
        <v>338</v>
      </c>
      <c r="H87" s="355">
        <v>42291</v>
      </c>
      <c r="I87" s="354" t="s">
        <v>152</v>
      </c>
      <c r="J87" s="361" t="s">
        <v>338</v>
      </c>
      <c r="K87" s="355">
        <v>42311</v>
      </c>
      <c r="L87" s="354" t="s">
        <v>152</v>
      </c>
      <c r="M87" s="554" t="s">
        <v>338</v>
      </c>
      <c r="N87" s="555"/>
      <c r="O87" s="268"/>
      <c r="P87" s="268"/>
      <c r="Q87" s="268"/>
      <c r="R87" s="268"/>
      <c r="S87" s="268"/>
      <c r="T87" s="268"/>
      <c r="U87" s="268"/>
      <c r="V87" s="268"/>
      <c r="W87" s="268"/>
      <c r="X87" s="268"/>
      <c r="Y87" s="10"/>
      <c r="Z87" s="10"/>
      <c r="AA87" s="10"/>
      <c r="AB87" s="10"/>
      <c r="AC87" s="10"/>
      <c r="AD87" s="10"/>
      <c r="AE87" s="10"/>
      <c r="AF87" s="10"/>
      <c r="AG87" s="10"/>
      <c r="AH87" s="12"/>
      <c r="AI87" s="12"/>
      <c r="AJ87" s="12"/>
      <c r="AK87" s="12"/>
      <c r="AL87" s="12"/>
      <c r="AM87" s="12"/>
      <c r="AN87" s="12"/>
      <c r="AO87" s="12"/>
    </row>
    <row r="88" spans="1:41" s="406" customFormat="1" ht="45" customHeight="1">
      <c r="A88" s="180"/>
      <c r="B88" s="404">
        <f>B87+1</f>
        <v>2</v>
      </c>
      <c r="C88" s="405" t="s">
        <v>157</v>
      </c>
      <c r="D88" s="405" t="s">
        <v>350</v>
      </c>
      <c r="E88" s="355">
        <v>42276</v>
      </c>
      <c r="F88" s="354" t="s">
        <v>152</v>
      </c>
      <c r="G88" s="361" t="s">
        <v>338</v>
      </c>
      <c r="H88" s="355">
        <v>42291</v>
      </c>
      <c r="I88" s="354" t="s">
        <v>152</v>
      </c>
      <c r="J88" s="361" t="s">
        <v>338</v>
      </c>
      <c r="K88" s="355">
        <v>42311</v>
      </c>
      <c r="L88" s="354" t="s">
        <v>152</v>
      </c>
      <c r="M88" s="554" t="s">
        <v>338</v>
      </c>
      <c r="N88" s="555"/>
      <c r="O88" s="268"/>
      <c r="P88" s="268"/>
      <c r="Q88" s="268"/>
      <c r="R88" s="268"/>
      <c r="S88" s="268"/>
      <c r="T88" s="268"/>
      <c r="U88" s="268"/>
      <c r="V88" s="268"/>
      <c r="W88" s="268"/>
      <c r="X88" s="268"/>
      <c r="Y88" s="10"/>
      <c r="Z88" s="10"/>
      <c r="AA88" s="10"/>
      <c r="AB88" s="10"/>
      <c r="AC88" s="10"/>
      <c r="AD88" s="10"/>
      <c r="AE88" s="10"/>
      <c r="AF88" s="10"/>
      <c r="AG88" s="10"/>
      <c r="AH88" s="12"/>
      <c r="AI88" s="12"/>
      <c r="AJ88" s="12"/>
      <c r="AK88" s="12"/>
      <c r="AL88" s="12"/>
      <c r="AM88" s="12"/>
      <c r="AN88" s="12"/>
      <c r="AO88" s="12"/>
    </row>
    <row r="89" spans="1:41" s="406" customFormat="1" ht="45" customHeight="1">
      <c r="A89" s="180"/>
      <c r="B89" s="404">
        <f t="shared" ref="B89:B95" si="6">B88+1</f>
        <v>3</v>
      </c>
      <c r="C89" s="405" t="s">
        <v>157</v>
      </c>
      <c r="D89" s="405" t="s">
        <v>351</v>
      </c>
      <c r="E89" s="355">
        <v>42276</v>
      </c>
      <c r="F89" s="354" t="s">
        <v>152</v>
      </c>
      <c r="G89" s="361" t="s">
        <v>338</v>
      </c>
      <c r="H89" s="355">
        <v>42291</v>
      </c>
      <c r="I89" s="354" t="s">
        <v>152</v>
      </c>
      <c r="J89" s="361" t="s">
        <v>338</v>
      </c>
      <c r="K89" s="355">
        <v>42311</v>
      </c>
      <c r="L89" s="354" t="s">
        <v>152</v>
      </c>
      <c r="M89" s="554" t="s">
        <v>338</v>
      </c>
      <c r="N89" s="555"/>
      <c r="O89" s="268"/>
      <c r="P89" s="268"/>
      <c r="Q89" s="268"/>
      <c r="R89" s="268"/>
      <c r="S89" s="268"/>
      <c r="T89" s="268"/>
      <c r="U89" s="268"/>
      <c r="V89" s="268"/>
      <c r="W89" s="268"/>
      <c r="X89" s="268"/>
      <c r="Y89" s="10"/>
      <c r="Z89" s="10"/>
      <c r="AA89" s="10"/>
      <c r="AB89" s="10"/>
      <c r="AC89" s="10"/>
      <c r="AD89" s="10"/>
      <c r="AE89" s="10"/>
      <c r="AF89" s="10"/>
      <c r="AG89" s="10"/>
      <c r="AH89" s="12"/>
      <c r="AI89" s="12"/>
      <c r="AJ89" s="12"/>
      <c r="AK89" s="12"/>
      <c r="AL89" s="12"/>
      <c r="AM89" s="12"/>
      <c r="AN89" s="12"/>
      <c r="AO89" s="12"/>
    </row>
    <row r="90" spans="1:41" s="406" customFormat="1" ht="45" customHeight="1">
      <c r="A90" s="180"/>
      <c r="B90" s="404">
        <f t="shared" si="6"/>
        <v>4</v>
      </c>
      <c r="C90" s="405" t="s">
        <v>157</v>
      </c>
      <c r="D90" s="405" t="s">
        <v>352</v>
      </c>
      <c r="E90" s="355">
        <v>42276</v>
      </c>
      <c r="F90" s="354" t="s">
        <v>298</v>
      </c>
      <c r="G90" s="361" t="s">
        <v>377</v>
      </c>
      <c r="H90" s="355">
        <v>42291</v>
      </c>
      <c r="I90" s="354" t="s">
        <v>298</v>
      </c>
      <c r="J90" s="361" t="s">
        <v>377</v>
      </c>
      <c r="K90" s="355">
        <v>42311</v>
      </c>
      <c r="L90" s="354" t="s">
        <v>298</v>
      </c>
      <c r="M90" s="554" t="s">
        <v>338</v>
      </c>
      <c r="N90" s="555"/>
      <c r="O90" s="268"/>
      <c r="P90" s="268"/>
      <c r="Q90" s="268"/>
      <c r="R90" s="268"/>
      <c r="S90" s="268"/>
      <c r="T90" s="268"/>
      <c r="U90" s="268"/>
      <c r="V90" s="268"/>
      <c r="W90" s="268"/>
      <c r="X90" s="268"/>
      <c r="Y90" s="10"/>
      <c r="Z90" s="10"/>
      <c r="AA90" s="10"/>
      <c r="AB90" s="10"/>
      <c r="AC90" s="10"/>
      <c r="AD90" s="10"/>
      <c r="AE90" s="10"/>
      <c r="AF90" s="10"/>
      <c r="AG90" s="10"/>
      <c r="AH90" s="12"/>
      <c r="AI90" s="12"/>
      <c r="AJ90" s="12"/>
      <c r="AK90" s="12"/>
      <c r="AL90" s="12"/>
      <c r="AM90" s="12"/>
      <c r="AN90" s="12"/>
      <c r="AO90" s="12"/>
    </row>
    <row r="91" spans="1:41" s="406" customFormat="1" ht="45" customHeight="1">
      <c r="A91" s="180"/>
      <c r="B91" s="404">
        <f t="shared" si="6"/>
        <v>5</v>
      </c>
      <c r="C91" s="405" t="s">
        <v>157</v>
      </c>
      <c r="D91" s="405" t="s">
        <v>353</v>
      </c>
      <c r="E91" s="355">
        <v>42276</v>
      </c>
      <c r="F91" s="354" t="s">
        <v>152</v>
      </c>
      <c r="G91" s="361" t="s">
        <v>338</v>
      </c>
      <c r="H91" s="355">
        <v>42291</v>
      </c>
      <c r="I91" s="354" t="s">
        <v>152</v>
      </c>
      <c r="J91" s="361" t="s">
        <v>338</v>
      </c>
      <c r="K91" s="355">
        <v>42311</v>
      </c>
      <c r="L91" s="354" t="s">
        <v>152</v>
      </c>
      <c r="M91" s="554" t="s">
        <v>338</v>
      </c>
      <c r="N91" s="555"/>
      <c r="O91" s="268"/>
      <c r="P91" s="268"/>
      <c r="Q91" s="268"/>
      <c r="R91" s="268"/>
      <c r="S91" s="268"/>
      <c r="T91" s="268"/>
      <c r="U91" s="268"/>
      <c r="V91" s="268"/>
      <c r="W91" s="268"/>
      <c r="X91" s="268"/>
      <c r="Y91" s="10"/>
      <c r="Z91" s="10"/>
      <c r="AA91" s="10"/>
      <c r="AB91" s="10"/>
      <c r="AC91" s="10"/>
      <c r="AD91" s="10"/>
      <c r="AE91" s="10"/>
      <c r="AF91" s="10"/>
      <c r="AG91" s="10"/>
      <c r="AH91" s="12"/>
      <c r="AI91" s="12"/>
      <c r="AJ91" s="12"/>
      <c r="AK91" s="12"/>
      <c r="AL91" s="12"/>
      <c r="AM91" s="12"/>
      <c r="AN91" s="12"/>
      <c r="AO91" s="12"/>
    </row>
    <row r="92" spans="1:41" s="406" customFormat="1" ht="45" customHeight="1">
      <c r="A92" s="180"/>
      <c r="B92" s="404">
        <f t="shared" si="6"/>
        <v>6</v>
      </c>
      <c r="C92" s="405" t="s">
        <v>156</v>
      </c>
      <c r="D92" s="351" t="s">
        <v>387</v>
      </c>
      <c r="E92" s="355">
        <v>42276</v>
      </c>
      <c r="F92" s="354" t="s">
        <v>152</v>
      </c>
      <c r="G92" s="361" t="s">
        <v>338</v>
      </c>
      <c r="H92" s="355">
        <v>42291</v>
      </c>
      <c r="I92" s="354" t="s">
        <v>152</v>
      </c>
      <c r="J92" s="361" t="s">
        <v>338</v>
      </c>
      <c r="K92" s="355">
        <v>42311</v>
      </c>
      <c r="L92" s="354" t="s">
        <v>152</v>
      </c>
      <c r="M92" s="554" t="s">
        <v>338</v>
      </c>
      <c r="N92" s="555"/>
      <c r="O92" s="268"/>
      <c r="P92" s="268"/>
      <c r="Q92" s="268"/>
      <c r="R92" s="268"/>
      <c r="S92" s="268"/>
      <c r="T92" s="268"/>
      <c r="U92" s="268"/>
      <c r="V92" s="268"/>
      <c r="W92" s="268"/>
      <c r="X92" s="268"/>
      <c r="Y92" s="10"/>
      <c r="Z92" s="10"/>
      <c r="AA92" s="10"/>
      <c r="AB92" s="10"/>
      <c r="AC92" s="10"/>
      <c r="AD92" s="10"/>
      <c r="AE92" s="10"/>
      <c r="AF92" s="10"/>
      <c r="AG92" s="10"/>
      <c r="AH92" s="12"/>
      <c r="AI92" s="12"/>
      <c r="AJ92" s="12"/>
      <c r="AK92" s="12"/>
      <c r="AL92" s="12"/>
      <c r="AM92" s="12"/>
      <c r="AN92" s="12"/>
      <c r="AO92" s="12"/>
    </row>
    <row r="93" spans="1:41" ht="45" customHeight="1">
      <c r="B93" s="404">
        <f t="shared" si="6"/>
        <v>7</v>
      </c>
      <c r="C93" s="350" t="s">
        <v>156</v>
      </c>
      <c r="D93" s="351" t="s">
        <v>385</v>
      </c>
      <c r="E93" s="355">
        <v>42276</v>
      </c>
      <c r="F93" s="354" t="s">
        <v>152</v>
      </c>
      <c r="G93" s="361" t="s">
        <v>338</v>
      </c>
      <c r="H93" s="355">
        <v>42291</v>
      </c>
      <c r="I93" s="354" t="s">
        <v>152</v>
      </c>
      <c r="J93" s="361" t="s">
        <v>338</v>
      </c>
      <c r="K93" s="355">
        <v>42311</v>
      </c>
      <c r="L93" s="354" t="s">
        <v>152</v>
      </c>
      <c r="M93" s="552" t="s">
        <v>338</v>
      </c>
      <c r="N93" s="553"/>
      <c r="O93" s="329"/>
      <c r="P93" s="329"/>
      <c r="Q93" s="329"/>
      <c r="R93" s="329"/>
      <c r="S93" s="329"/>
      <c r="T93" s="329"/>
      <c r="U93" s="329"/>
      <c r="V93" s="329"/>
      <c r="W93" s="329"/>
      <c r="X93" s="329"/>
    </row>
    <row r="94" spans="1:41" ht="45" customHeight="1">
      <c r="B94" s="404">
        <f t="shared" si="6"/>
        <v>8</v>
      </c>
      <c r="C94" s="350" t="s">
        <v>156</v>
      </c>
      <c r="D94" s="351" t="s">
        <v>386</v>
      </c>
      <c r="E94" s="355">
        <v>42276</v>
      </c>
      <c r="F94" s="354" t="s">
        <v>298</v>
      </c>
      <c r="G94" s="361" t="s">
        <v>384</v>
      </c>
      <c r="H94" s="355">
        <v>42291</v>
      </c>
      <c r="I94" s="354" t="s">
        <v>298</v>
      </c>
      <c r="J94" s="361" t="s">
        <v>384</v>
      </c>
      <c r="K94" s="355">
        <v>42311</v>
      </c>
      <c r="L94" s="354" t="s">
        <v>298</v>
      </c>
      <c r="M94" s="552" t="s">
        <v>384</v>
      </c>
      <c r="N94" s="553"/>
      <c r="O94" s="329"/>
      <c r="P94" s="329"/>
      <c r="Q94" s="329"/>
      <c r="R94" s="329"/>
      <c r="S94" s="329"/>
      <c r="T94" s="329"/>
      <c r="U94" s="329"/>
      <c r="V94" s="329"/>
      <c r="W94" s="329"/>
      <c r="X94" s="329"/>
    </row>
    <row r="95" spans="1:41" ht="45" customHeight="1">
      <c r="B95" s="404">
        <f t="shared" si="6"/>
        <v>9</v>
      </c>
      <c r="C95" s="350" t="s">
        <v>156</v>
      </c>
      <c r="D95" s="351" t="s">
        <v>354</v>
      </c>
      <c r="E95" s="355">
        <v>42276</v>
      </c>
      <c r="F95" s="584" t="s">
        <v>298</v>
      </c>
      <c r="G95" s="586" t="s">
        <v>384</v>
      </c>
      <c r="H95" s="585">
        <v>42291</v>
      </c>
      <c r="I95" s="584" t="s">
        <v>298</v>
      </c>
      <c r="J95" s="586" t="s">
        <v>384</v>
      </c>
      <c r="K95" s="585">
        <v>42311</v>
      </c>
      <c r="L95" s="584" t="s">
        <v>298</v>
      </c>
      <c r="M95" s="587" t="s">
        <v>384</v>
      </c>
      <c r="N95" s="588"/>
      <c r="O95" s="329"/>
      <c r="P95" s="329"/>
      <c r="Q95" s="329"/>
      <c r="R95" s="329"/>
      <c r="S95" s="329"/>
      <c r="T95" s="329"/>
      <c r="U95" s="329"/>
      <c r="V95" s="329"/>
      <c r="W95" s="329"/>
      <c r="X95" s="329"/>
    </row>
    <row r="96" spans="1:41" ht="20.100000000000001" customHeight="1">
      <c r="B96" s="571" t="s">
        <v>295</v>
      </c>
      <c r="C96" s="572"/>
      <c r="D96" s="572"/>
      <c r="E96" s="572"/>
      <c r="F96" s="597"/>
      <c r="G96" s="363"/>
      <c r="H96" s="363"/>
      <c r="I96" s="363"/>
      <c r="J96" s="363"/>
      <c r="K96" s="363"/>
      <c r="L96" s="363"/>
      <c r="M96" s="363"/>
      <c r="N96" s="594"/>
      <c r="O96" s="329"/>
      <c r="P96" s="329"/>
      <c r="Q96" s="329"/>
      <c r="R96" s="329"/>
      <c r="S96" s="329"/>
      <c r="T96" s="329"/>
      <c r="U96" s="329"/>
      <c r="V96" s="329"/>
      <c r="W96" s="329"/>
      <c r="X96" s="329"/>
    </row>
    <row r="97" spans="1:41" ht="60" customHeight="1">
      <c r="B97" s="558" t="s">
        <v>309</v>
      </c>
      <c r="C97" s="558"/>
      <c r="D97" s="558"/>
      <c r="E97" s="559"/>
      <c r="F97" s="591"/>
      <c r="G97" s="591"/>
      <c r="H97" s="591"/>
      <c r="I97" s="591"/>
      <c r="J97" s="591"/>
      <c r="K97" s="591"/>
      <c r="L97" s="591"/>
      <c r="M97" s="591"/>
      <c r="N97" s="592"/>
      <c r="O97" s="329"/>
      <c r="P97" s="329"/>
      <c r="Q97" s="329"/>
      <c r="R97" s="329"/>
      <c r="S97" s="329"/>
      <c r="T97" s="329"/>
      <c r="U97" s="329"/>
      <c r="V97" s="329"/>
      <c r="W97" s="329"/>
      <c r="X97" s="329"/>
    </row>
    <row r="98" spans="1:41" s="406" customFormat="1" ht="45" customHeight="1">
      <c r="A98" s="180"/>
      <c r="B98" s="404">
        <v>1</v>
      </c>
      <c r="C98" s="405" t="s">
        <v>157</v>
      </c>
      <c r="D98" s="405" t="s">
        <v>349</v>
      </c>
      <c r="E98" s="354" t="s">
        <v>336</v>
      </c>
      <c r="F98" s="354" t="s">
        <v>298</v>
      </c>
      <c r="G98" s="351" t="s">
        <v>337</v>
      </c>
      <c r="H98" s="355">
        <v>42292</v>
      </c>
      <c r="I98" s="354" t="s">
        <v>152</v>
      </c>
      <c r="J98" s="361" t="s">
        <v>338</v>
      </c>
      <c r="K98" s="355">
        <v>42312</v>
      </c>
      <c r="L98" s="354" t="s">
        <v>152</v>
      </c>
      <c r="M98" s="554" t="s">
        <v>338</v>
      </c>
      <c r="N98" s="555"/>
      <c r="O98" s="268"/>
      <c r="P98" s="268"/>
      <c r="Q98" s="268"/>
      <c r="R98" s="268"/>
      <c r="S98" s="268"/>
      <c r="T98" s="268"/>
      <c r="U98" s="268"/>
      <c r="V98" s="268"/>
      <c r="W98" s="268"/>
      <c r="X98" s="268"/>
      <c r="Y98" s="10"/>
      <c r="Z98" s="10"/>
      <c r="AA98" s="10"/>
      <c r="AB98" s="10"/>
      <c r="AC98" s="10"/>
      <c r="AD98" s="10"/>
      <c r="AE98" s="10"/>
      <c r="AF98" s="10"/>
      <c r="AG98" s="10"/>
      <c r="AH98" s="12"/>
      <c r="AI98" s="12"/>
      <c r="AJ98" s="12"/>
      <c r="AK98" s="12"/>
      <c r="AL98" s="12"/>
      <c r="AM98" s="12"/>
      <c r="AN98" s="12"/>
      <c r="AO98" s="12"/>
    </row>
    <row r="99" spans="1:41" s="406" customFormat="1" ht="45" customHeight="1">
      <c r="A99" s="180"/>
      <c r="B99" s="404">
        <f>B98+1</f>
        <v>2</v>
      </c>
      <c r="C99" s="405" t="s">
        <v>157</v>
      </c>
      <c r="D99" s="405" t="s">
        <v>350</v>
      </c>
      <c r="E99" s="354" t="s">
        <v>336</v>
      </c>
      <c r="F99" s="354" t="s">
        <v>298</v>
      </c>
      <c r="G99" s="351" t="s">
        <v>337</v>
      </c>
      <c r="H99" s="355">
        <v>42292</v>
      </c>
      <c r="I99" s="354" t="s">
        <v>152</v>
      </c>
      <c r="J99" s="361" t="s">
        <v>338</v>
      </c>
      <c r="K99" s="355">
        <v>42312</v>
      </c>
      <c r="L99" s="354" t="s">
        <v>152</v>
      </c>
      <c r="M99" s="554" t="s">
        <v>338</v>
      </c>
      <c r="N99" s="555"/>
      <c r="O99" s="268"/>
      <c r="P99" s="268"/>
      <c r="Q99" s="268"/>
      <c r="R99" s="268"/>
      <c r="S99" s="268"/>
      <c r="T99" s="268"/>
      <c r="U99" s="268"/>
      <c r="V99" s="268"/>
      <c r="W99" s="268"/>
      <c r="X99" s="268"/>
      <c r="Y99" s="10"/>
      <c r="Z99" s="10"/>
      <c r="AA99" s="10"/>
      <c r="AB99" s="10"/>
      <c r="AC99" s="10"/>
      <c r="AD99" s="10"/>
      <c r="AE99" s="10"/>
      <c r="AF99" s="10"/>
      <c r="AG99" s="10"/>
      <c r="AH99" s="12"/>
      <c r="AI99" s="12"/>
      <c r="AJ99" s="12"/>
      <c r="AK99" s="12"/>
      <c r="AL99" s="12"/>
      <c r="AM99" s="12"/>
      <c r="AN99" s="12"/>
      <c r="AO99" s="12"/>
    </row>
    <row r="100" spans="1:41" s="406" customFormat="1" ht="45" customHeight="1">
      <c r="A100" s="180"/>
      <c r="B100" s="404">
        <f t="shared" ref="B100:B108" si="7">B99+1</f>
        <v>3</v>
      </c>
      <c r="C100" s="405" t="s">
        <v>157</v>
      </c>
      <c r="D100" s="405" t="s">
        <v>351</v>
      </c>
      <c r="E100" s="354" t="s">
        <v>336</v>
      </c>
      <c r="F100" s="354" t="s">
        <v>298</v>
      </c>
      <c r="G100" s="351" t="s">
        <v>337</v>
      </c>
      <c r="H100" s="355">
        <v>42292</v>
      </c>
      <c r="I100" s="354" t="s">
        <v>152</v>
      </c>
      <c r="J100" s="361" t="s">
        <v>338</v>
      </c>
      <c r="K100" s="355">
        <v>42312</v>
      </c>
      <c r="L100" s="354" t="s">
        <v>152</v>
      </c>
      <c r="M100" s="554" t="s">
        <v>338</v>
      </c>
      <c r="N100" s="555"/>
      <c r="O100" s="268"/>
      <c r="P100" s="268"/>
      <c r="Q100" s="268"/>
      <c r="R100" s="268"/>
      <c r="S100" s="268"/>
      <c r="T100" s="268"/>
      <c r="U100" s="268"/>
      <c r="V100" s="268"/>
      <c r="W100" s="268"/>
      <c r="X100" s="268"/>
      <c r="Y100" s="10"/>
      <c r="Z100" s="10"/>
      <c r="AA100" s="10"/>
      <c r="AB100" s="10"/>
      <c r="AC100" s="10"/>
      <c r="AD100" s="10"/>
      <c r="AE100" s="10"/>
      <c r="AF100" s="10"/>
      <c r="AG100" s="10"/>
      <c r="AH100" s="12"/>
      <c r="AI100" s="12"/>
      <c r="AJ100" s="12"/>
      <c r="AK100" s="12"/>
      <c r="AL100" s="12"/>
      <c r="AM100" s="12"/>
      <c r="AN100" s="12"/>
      <c r="AO100" s="12"/>
    </row>
    <row r="101" spans="1:41" s="406" customFormat="1" ht="45" customHeight="1">
      <c r="A101" s="180"/>
      <c r="B101" s="404">
        <f t="shared" si="7"/>
        <v>4</v>
      </c>
      <c r="C101" s="405" t="s">
        <v>157</v>
      </c>
      <c r="D101" s="405" t="s">
        <v>352</v>
      </c>
      <c r="E101" s="354" t="s">
        <v>336</v>
      </c>
      <c r="F101" s="354" t="s">
        <v>298</v>
      </c>
      <c r="G101" s="351" t="s">
        <v>337</v>
      </c>
      <c r="H101" s="355">
        <v>42292</v>
      </c>
      <c r="I101" s="354" t="s">
        <v>152</v>
      </c>
      <c r="J101" s="361" t="s">
        <v>338</v>
      </c>
      <c r="K101" s="355">
        <v>42312</v>
      </c>
      <c r="L101" s="354" t="s">
        <v>152</v>
      </c>
      <c r="M101" s="554" t="s">
        <v>338</v>
      </c>
      <c r="N101" s="555"/>
      <c r="O101" s="268"/>
      <c r="P101" s="268"/>
      <c r="Q101" s="268"/>
      <c r="R101" s="268"/>
      <c r="S101" s="268"/>
      <c r="T101" s="268"/>
      <c r="U101" s="268"/>
      <c r="V101" s="268"/>
      <c r="W101" s="268"/>
      <c r="X101" s="268"/>
      <c r="Y101" s="10"/>
      <c r="Z101" s="10"/>
      <c r="AA101" s="10"/>
      <c r="AB101" s="10"/>
      <c r="AC101" s="10"/>
      <c r="AD101" s="10"/>
      <c r="AE101" s="10"/>
      <c r="AF101" s="10"/>
      <c r="AG101" s="10"/>
      <c r="AH101" s="12"/>
      <c r="AI101" s="12"/>
      <c r="AJ101" s="12"/>
      <c r="AK101" s="12"/>
      <c r="AL101" s="12"/>
      <c r="AM101" s="12"/>
      <c r="AN101" s="12"/>
      <c r="AO101" s="12"/>
    </row>
    <row r="102" spans="1:41" s="406" customFormat="1" ht="45" customHeight="1">
      <c r="A102" s="180"/>
      <c r="B102" s="404">
        <f t="shared" si="7"/>
        <v>5</v>
      </c>
      <c r="C102" s="405" t="s">
        <v>157</v>
      </c>
      <c r="D102" s="405" t="s">
        <v>353</v>
      </c>
      <c r="E102" s="354" t="s">
        <v>336</v>
      </c>
      <c r="F102" s="354" t="s">
        <v>298</v>
      </c>
      <c r="G102" s="351" t="s">
        <v>337</v>
      </c>
      <c r="H102" s="355">
        <v>42292</v>
      </c>
      <c r="I102" s="354" t="s">
        <v>152</v>
      </c>
      <c r="J102" s="409" t="s">
        <v>389</v>
      </c>
      <c r="K102" s="355">
        <v>42312</v>
      </c>
      <c r="L102" s="354" t="s">
        <v>152</v>
      </c>
      <c r="M102" s="554" t="s">
        <v>338</v>
      </c>
      <c r="N102" s="555"/>
      <c r="O102" s="268"/>
      <c r="P102" s="268"/>
      <c r="Q102" s="268"/>
      <c r="R102" s="268"/>
      <c r="S102" s="268"/>
      <c r="T102" s="268"/>
      <c r="U102" s="268"/>
      <c r="V102" s="268"/>
      <c r="W102" s="268"/>
      <c r="X102" s="268"/>
      <c r="Y102" s="10"/>
      <c r="Z102" s="10"/>
      <c r="AA102" s="10"/>
      <c r="AB102" s="10"/>
      <c r="AC102" s="10"/>
      <c r="AD102" s="10"/>
      <c r="AE102" s="10"/>
      <c r="AF102" s="10"/>
      <c r="AG102" s="10"/>
      <c r="AH102" s="12"/>
      <c r="AI102" s="12"/>
      <c r="AJ102" s="12"/>
      <c r="AK102" s="12"/>
      <c r="AL102" s="12"/>
      <c r="AM102" s="12"/>
      <c r="AN102" s="12"/>
      <c r="AO102" s="12"/>
    </row>
    <row r="103" spans="1:41" ht="45" customHeight="1">
      <c r="B103" s="404">
        <f t="shared" si="7"/>
        <v>6</v>
      </c>
      <c r="C103" s="350" t="s">
        <v>156</v>
      </c>
      <c r="D103" s="351" t="s">
        <v>387</v>
      </c>
      <c r="E103" s="354" t="s">
        <v>336</v>
      </c>
      <c r="F103" s="354" t="s">
        <v>298</v>
      </c>
      <c r="G103" s="351" t="s">
        <v>337</v>
      </c>
      <c r="H103" s="355">
        <v>42292</v>
      </c>
      <c r="I103" s="354" t="s">
        <v>152</v>
      </c>
      <c r="J103" s="361" t="s">
        <v>338</v>
      </c>
      <c r="K103" s="355">
        <v>42312</v>
      </c>
      <c r="L103" s="354" t="s">
        <v>152</v>
      </c>
      <c r="M103" s="554" t="s">
        <v>338</v>
      </c>
      <c r="N103" s="555"/>
      <c r="O103" s="329"/>
      <c r="P103" s="329"/>
      <c r="Q103" s="329"/>
      <c r="R103" s="329"/>
      <c r="S103" s="329"/>
      <c r="T103" s="329"/>
      <c r="U103" s="329"/>
      <c r="V103" s="329"/>
      <c r="W103" s="329"/>
      <c r="X103" s="329"/>
    </row>
    <row r="104" spans="1:41" ht="45" customHeight="1">
      <c r="B104" s="404">
        <f t="shared" si="7"/>
        <v>7</v>
      </c>
      <c r="C104" s="350" t="s">
        <v>156</v>
      </c>
      <c r="D104" s="351" t="s">
        <v>354</v>
      </c>
      <c r="E104" s="354" t="s">
        <v>336</v>
      </c>
      <c r="F104" s="354" t="s">
        <v>298</v>
      </c>
      <c r="G104" s="351" t="s">
        <v>337</v>
      </c>
      <c r="H104" s="355">
        <v>42292</v>
      </c>
      <c r="I104" s="354" t="s">
        <v>152</v>
      </c>
      <c r="J104" s="361" t="s">
        <v>338</v>
      </c>
      <c r="K104" s="355">
        <v>42312</v>
      </c>
      <c r="L104" s="354" t="s">
        <v>152</v>
      </c>
      <c r="M104" s="554" t="s">
        <v>338</v>
      </c>
      <c r="N104" s="555"/>
      <c r="O104" s="329"/>
      <c r="P104" s="329"/>
      <c r="Q104" s="329"/>
      <c r="R104" s="329"/>
      <c r="S104" s="329"/>
      <c r="T104" s="329"/>
      <c r="U104" s="329"/>
      <c r="V104" s="329"/>
      <c r="W104" s="329"/>
      <c r="X104" s="329"/>
    </row>
    <row r="105" spans="1:41" ht="45" customHeight="1">
      <c r="B105" s="404">
        <f t="shared" si="7"/>
        <v>8</v>
      </c>
      <c r="C105" s="350" t="s">
        <v>156</v>
      </c>
      <c r="D105" s="351" t="s">
        <v>355</v>
      </c>
      <c r="E105" s="354" t="s">
        <v>336</v>
      </c>
      <c r="F105" s="354" t="s">
        <v>298</v>
      </c>
      <c r="G105" s="351" t="s">
        <v>337</v>
      </c>
      <c r="H105" s="355">
        <v>42292</v>
      </c>
      <c r="I105" s="354" t="s">
        <v>152</v>
      </c>
      <c r="J105" s="361" t="s">
        <v>338</v>
      </c>
      <c r="K105" s="355">
        <v>42312</v>
      </c>
      <c r="L105" s="354" t="s">
        <v>152</v>
      </c>
      <c r="M105" s="554" t="s">
        <v>338</v>
      </c>
      <c r="N105" s="555"/>
      <c r="O105" s="329"/>
      <c r="P105" s="329"/>
      <c r="Q105" s="329"/>
      <c r="R105" s="329"/>
      <c r="S105" s="329"/>
      <c r="T105" s="329"/>
      <c r="U105" s="329"/>
      <c r="V105" s="329"/>
      <c r="W105" s="329"/>
      <c r="X105" s="329"/>
    </row>
    <row r="106" spans="1:41" ht="45" customHeight="1">
      <c r="B106" s="404">
        <f t="shared" si="7"/>
        <v>9</v>
      </c>
      <c r="C106" s="350" t="s">
        <v>156</v>
      </c>
      <c r="D106" s="351" t="s">
        <v>357</v>
      </c>
      <c r="E106" s="354" t="s">
        <v>336</v>
      </c>
      <c r="F106" s="354" t="s">
        <v>298</v>
      </c>
      <c r="G106" s="351" t="s">
        <v>337</v>
      </c>
      <c r="H106" s="355">
        <v>42292</v>
      </c>
      <c r="I106" s="354" t="s">
        <v>152</v>
      </c>
      <c r="J106" s="361" t="s">
        <v>338</v>
      </c>
      <c r="K106" s="355">
        <v>42312</v>
      </c>
      <c r="L106" s="354" t="s">
        <v>152</v>
      </c>
      <c r="M106" s="554" t="s">
        <v>338</v>
      </c>
      <c r="N106" s="555"/>
      <c r="O106" s="329"/>
      <c r="P106" s="329"/>
      <c r="Q106" s="329"/>
      <c r="R106" s="329"/>
      <c r="S106" s="329"/>
      <c r="T106" s="329"/>
      <c r="U106" s="329"/>
      <c r="V106" s="329"/>
      <c r="W106" s="329"/>
      <c r="X106" s="329"/>
    </row>
    <row r="107" spans="1:41" ht="45" customHeight="1">
      <c r="B107" s="404">
        <f t="shared" si="7"/>
        <v>10</v>
      </c>
      <c r="C107" s="350" t="s">
        <v>156</v>
      </c>
      <c r="D107" s="351" t="s">
        <v>388</v>
      </c>
      <c r="E107" s="354" t="s">
        <v>336</v>
      </c>
      <c r="F107" s="354" t="s">
        <v>298</v>
      </c>
      <c r="G107" s="351" t="s">
        <v>337</v>
      </c>
      <c r="H107" s="355">
        <v>42292</v>
      </c>
      <c r="I107" s="354" t="s">
        <v>152</v>
      </c>
      <c r="J107" s="361" t="s">
        <v>338</v>
      </c>
      <c r="K107" s="355">
        <v>42312</v>
      </c>
      <c r="L107" s="354" t="s">
        <v>152</v>
      </c>
      <c r="M107" s="554" t="s">
        <v>338</v>
      </c>
      <c r="N107" s="555"/>
      <c r="O107" s="329"/>
      <c r="P107" s="329"/>
      <c r="Q107" s="329"/>
      <c r="R107" s="329"/>
      <c r="S107" s="329"/>
      <c r="T107" s="329"/>
      <c r="U107" s="329"/>
      <c r="V107" s="329"/>
      <c r="W107" s="329"/>
      <c r="X107" s="329"/>
    </row>
    <row r="108" spans="1:41" ht="45" customHeight="1">
      <c r="B108" s="404">
        <f t="shared" si="7"/>
        <v>11</v>
      </c>
      <c r="C108" s="350" t="s">
        <v>156</v>
      </c>
      <c r="D108" s="351" t="s">
        <v>358</v>
      </c>
      <c r="E108" s="354" t="s">
        <v>336</v>
      </c>
      <c r="F108" s="354" t="s">
        <v>298</v>
      </c>
      <c r="G108" s="351" t="s">
        <v>337</v>
      </c>
      <c r="H108" s="355">
        <v>42292</v>
      </c>
      <c r="I108" s="354" t="s">
        <v>152</v>
      </c>
      <c r="J108" s="361" t="s">
        <v>338</v>
      </c>
      <c r="K108" s="355">
        <v>42312</v>
      </c>
      <c r="L108" s="354" t="s">
        <v>152</v>
      </c>
      <c r="M108" s="554" t="s">
        <v>338</v>
      </c>
      <c r="N108" s="555"/>
      <c r="O108" s="329"/>
      <c r="P108" s="329"/>
      <c r="Q108" s="329"/>
      <c r="R108" s="329"/>
      <c r="S108" s="329"/>
      <c r="T108" s="329"/>
      <c r="U108" s="329"/>
      <c r="V108" s="329"/>
      <c r="W108" s="329"/>
      <c r="X108" s="329"/>
    </row>
    <row r="109" spans="1:41" ht="60" customHeight="1">
      <c r="B109" s="558" t="s">
        <v>308</v>
      </c>
      <c r="C109" s="558"/>
      <c r="D109" s="558"/>
      <c r="E109" s="559"/>
      <c r="F109" s="578"/>
      <c r="G109" s="578"/>
      <c r="H109" s="578"/>
      <c r="I109" s="578"/>
      <c r="J109" s="578"/>
      <c r="K109" s="578"/>
      <c r="L109" s="578"/>
      <c r="M109" s="578"/>
      <c r="N109" s="579"/>
      <c r="O109" s="329"/>
      <c r="P109" s="329"/>
      <c r="Q109" s="329"/>
      <c r="R109" s="329"/>
      <c r="S109" s="329"/>
      <c r="T109" s="329"/>
      <c r="U109" s="329"/>
      <c r="V109" s="329"/>
      <c r="W109" s="329"/>
      <c r="X109" s="329"/>
    </row>
    <row r="110" spans="1:41" s="406" customFormat="1" ht="45" customHeight="1">
      <c r="A110" s="180"/>
      <c r="B110" s="404">
        <v>1</v>
      </c>
      <c r="C110" s="405" t="s">
        <v>157</v>
      </c>
      <c r="D110" s="405" t="s">
        <v>349</v>
      </c>
      <c r="E110" s="410" t="s">
        <v>336</v>
      </c>
      <c r="F110" s="410" t="s">
        <v>298</v>
      </c>
      <c r="G110" s="405" t="s">
        <v>337</v>
      </c>
      <c r="H110" s="355">
        <v>42292</v>
      </c>
      <c r="I110" s="354" t="s">
        <v>152</v>
      </c>
      <c r="J110" s="361" t="s">
        <v>338</v>
      </c>
      <c r="K110" s="355">
        <v>42312</v>
      </c>
      <c r="L110" s="354" t="s">
        <v>152</v>
      </c>
      <c r="M110" s="554" t="s">
        <v>338</v>
      </c>
      <c r="N110" s="555"/>
      <c r="O110" s="268"/>
      <c r="P110" s="268"/>
      <c r="Q110" s="268"/>
      <c r="R110" s="268"/>
      <c r="S110" s="268"/>
      <c r="T110" s="268"/>
      <c r="U110" s="268"/>
      <c r="V110" s="268"/>
      <c r="W110" s="268"/>
      <c r="X110" s="268"/>
      <c r="Y110" s="10"/>
      <c r="Z110" s="10"/>
      <c r="AA110" s="10"/>
      <c r="AB110" s="10"/>
      <c r="AC110" s="10"/>
      <c r="AD110" s="10"/>
      <c r="AE110" s="10"/>
      <c r="AF110" s="10"/>
      <c r="AG110" s="10"/>
      <c r="AH110" s="12"/>
      <c r="AI110" s="12"/>
      <c r="AJ110" s="12"/>
      <c r="AK110" s="12"/>
      <c r="AL110" s="12"/>
      <c r="AM110" s="12"/>
      <c r="AN110" s="12"/>
      <c r="AO110" s="12"/>
    </row>
    <row r="111" spans="1:41" s="406" customFormat="1" ht="45" customHeight="1">
      <c r="A111" s="180"/>
      <c r="B111" s="404">
        <f>B110+1</f>
        <v>2</v>
      </c>
      <c r="C111" s="405" t="s">
        <v>157</v>
      </c>
      <c r="D111" s="405" t="s">
        <v>350</v>
      </c>
      <c r="E111" s="354" t="s">
        <v>336</v>
      </c>
      <c r="F111" s="354" t="s">
        <v>298</v>
      </c>
      <c r="G111" s="351" t="s">
        <v>337</v>
      </c>
      <c r="H111" s="355">
        <v>42292</v>
      </c>
      <c r="I111" s="354" t="s">
        <v>152</v>
      </c>
      <c r="J111" s="361" t="s">
        <v>338</v>
      </c>
      <c r="K111" s="355">
        <v>42312</v>
      </c>
      <c r="L111" s="354" t="s">
        <v>152</v>
      </c>
      <c r="M111" s="554" t="s">
        <v>338</v>
      </c>
      <c r="N111" s="555"/>
      <c r="O111" s="268"/>
      <c r="P111" s="268"/>
      <c r="Q111" s="268"/>
      <c r="R111" s="268"/>
      <c r="S111" s="268"/>
      <c r="T111" s="268"/>
      <c r="U111" s="268"/>
      <c r="V111" s="268"/>
      <c r="W111" s="268"/>
      <c r="X111" s="268"/>
      <c r="Y111" s="10"/>
      <c r="Z111" s="10"/>
      <c r="AA111" s="10"/>
      <c r="AB111" s="10"/>
      <c r="AC111" s="10"/>
      <c r="AD111" s="10"/>
      <c r="AE111" s="10"/>
      <c r="AF111" s="10"/>
      <c r="AG111" s="10"/>
      <c r="AH111" s="12"/>
      <c r="AI111" s="12"/>
      <c r="AJ111" s="12"/>
      <c r="AK111" s="12"/>
      <c r="AL111" s="12"/>
      <c r="AM111" s="12"/>
      <c r="AN111" s="12"/>
      <c r="AO111" s="12"/>
    </row>
    <row r="112" spans="1:41" s="406" customFormat="1" ht="45" customHeight="1">
      <c r="A112" s="180"/>
      <c r="B112" s="404">
        <f t="shared" ref="B112:B120" si="8">B111+1</f>
        <v>3</v>
      </c>
      <c r="C112" s="405" t="s">
        <v>157</v>
      </c>
      <c r="D112" s="405" t="s">
        <v>351</v>
      </c>
      <c r="E112" s="354" t="s">
        <v>336</v>
      </c>
      <c r="F112" s="354" t="s">
        <v>298</v>
      </c>
      <c r="G112" s="351" t="s">
        <v>337</v>
      </c>
      <c r="H112" s="355">
        <v>42292</v>
      </c>
      <c r="I112" s="354" t="s">
        <v>152</v>
      </c>
      <c r="J112" s="361" t="s">
        <v>338</v>
      </c>
      <c r="K112" s="355">
        <v>42312</v>
      </c>
      <c r="L112" s="354" t="s">
        <v>152</v>
      </c>
      <c r="M112" s="554" t="s">
        <v>338</v>
      </c>
      <c r="N112" s="555"/>
      <c r="O112" s="268"/>
      <c r="P112" s="268"/>
      <c r="Q112" s="268"/>
      <c r="R112" s="268"/>
      <c r="S112" s="268"/>
      <c r="T112" s="268"/>
      <c r="U112" s="268"/>
      <c r="V112" s="268"/>
      <c r="W112" s="268"/>
      <c r="X112" s="268"/>
      <c r="Y112" s="10"/>
      <c r="Z112" s="10"/>
      <c r="AA112" s="10"/>
      <c r="AB112" s="10"/>
      <c r="AC112" s="10"/>
      <c r="AD112" s="10"/>
      <c r="AE112" s="10"/>
      <c r="AF112" s="10"/>
      <c r="AG112" s="10"/>
      <c r="AH112" s="12"/>
      <c r="AI112" s="12"/>
      <c r="AJ112" s="12"/>
      <c r="AK112" s="12"/>
      <c r="AL112" s="12"/>
      <c r="AM112" s="12"/>
      <c r="AN112" s="12"/>
      <c r="AO112" s="12"/>
    </row>
    <row r="113" spans="1:41" s="406" customFormat="1" ht="45" customHeight="1">
      <c r="A113" s="180"/>
      <c r="B113" s="404">
        <f t="shared" si="8"/>
        <v>4</v>
      </c>
      <c r="C113" s="405" t="s">
        <v>157</v>
      </c>
      <c r="D113" s="405" t="s">
        <v>352</v>
      </c>
      <c r="E113" s="354" t="s">
        <v>336</v>
      </c>
      <c r="F113" s="354" t="s">
        <v>298</v>
      </c>
      <c r="G113" s="351" t="s">
        <v>337</v>
      </c>
      <c r="H113" s="355">
        <v>42292</v>
      </c>
      <c r="I113" s="354" t="s">
        <v>152</v>
      </c>
      <c r="J113" s="361" t="s">
        <v>338</v>
      </c>
      <c r="K113" s="355">
        <v>42312</v>
      </c>
      <c r="L113" s="354" t="s">
        <v>152</v>
      </c>
      <c r="M113" s="554" t="s">
        <v>338</v>
      </c>
      <c r="N113" s="555"/>
      <c r="O113" s="268"/>
      <c r="P113" s="268"/>
      <c r="Q113" s="268"/>
      <c r="R113" s="268"/>
      <c r="S113" s="268"/>
      <c r="T113" s="268"/>
      <c r="U113" s="268"/>
      <c r="V113" s="268"/>
      <c r="W113" s="268"/>
      <c r="X113" s="268"/>
      <c r="Y113" s="10"/>
      <c r="Z113" s="10"/>
      <c r="AA113" s="10"/>
      <c r="AB113" s="10"/>
      <c r="AC113" s="10"/>
      <c r="AD113" s="10"/>
      <c r="AE113" s="10"/>
      <c r="AF113" s="10"/>
      <c r="AG113" s="10"/>
      <c r="AH113" s="12"/>
      <c r="AI113" s="12"/>
      <c r="AJ113" s="12"/>
      <c r="AK113" s="12"/>
      <c r="AL113" s="12"/>
      <c r="AM113" s="12"/>
      <c r="AN113" s="12"/>
      <c r="AO113" s="12"/>
    </row>
    <row r="114" spans="1:41" s="406" customFormat="1" ht="45" customHeight="1">
      <c r="A114" s="180"/>
      <c r="B114" s="404">
        <f t="shared" si="8"/>
        <v>5</v>
      </c>
      <c r="C114" s="405" t="s">
        <v>157</v>
      </c>
      <c r="D114" s="405" t="s">
        <v>353</v>
      </c>
      <c r="E114" s="354" t="s">
        <v>336</v>
      </c>
      <c r="F114" s="354" t="s">
        <v>298</v>
      </c>
      <c r="G114" s="351" t="s">
        <v>337</v>
      </c>
      <c r="H114" s="355">
        <v>42292</v>
      </c>
      <c r="I114" s="354" t="s">
        <v>152</v>
      </c>
      <c r="J114" s="361" t="s">
        <v>338</v>
      </c>
      <c r="K114" s="355">
        <v>42312</v>
      </c>
      <c r="L114" s="354" t="s">
        <v>152</v>
      </c>
      <c r="M114" s="554" t="s">
        <v>338</v>
      </c>
      <c r="N114" s="555"/>
      <c r="O114" s="268"/>
      <c r="P114" s="268"/>
      <c r="Q114" s="268"/>
      <c r="R114" s="268"/>
      <c r="S114" s="268"/>
      <c r="T114" s="268"/>
      <c r="U114" s="268"/>
      <c r="V114" s="268"/>
      <c r="W114" s="268"/>
      <c r="X114" s="268"/>
      <c r="Y114" s="10"/>
      <c r="Z114" s="10"/>
      <c r="AA114" s="10"/>
      <c r="AB114" s="10"/>
      <c r="AC114" s="10"/>
      <c r="AD114" s="10"/>
      <c r="AE114" s="10"/>
      <c r="AF114" s="10"/>
      <c r="AG114" s="10"/>
      <c r="AH114" s="12"/>
      <c r="AI114" s="12"/>
      <c r="AJ114" s="12"/>
      <c r="AK114" s="12"/>
      <c r="AL114" s="12"/>
      <c r="AM114" s="12"/>
      <c r="AN114" s="12"/>
      <c r="AO114" s="12"/>
    </row>
    <row r="115" spans="1:41" ht="45" customHeight="1">
      <c r="B115" s="404">
        <f t="shared" si="8"/>
        <v>6</v>
      </c>
      <c r="C115" s="350" t="s">
        <v>156</v>
      </c>
      <c r="D115" s="351" t="s">
        <v>387</v>
      </c>
      <c r="E115" s="354" t="s">
        <v>336</v>
      </c>
      <c r="F115" s="354" t="s">
        <v>298</v>
      </c>
      <c r="G115" s="351" t="s">
        <v>337</v>
      </c>
      <c r="H115" s="355">
        <v>42292</v>
      </c>
      <c r="I115" s="354" t="s">
        <v>152</v>
      </c>
      <c r="J115" s="361" t="s">
        <v>338</v>
      </c>
      <c r="K115" s="355">
        <v>42312</v>
      </c>
      <c r="L115" s="354" t="s">
        <v>152</v>
      </c>
      <c r="M115" s="554" t="s">
        <v>338</v>
      </c>
      <c r="N115" s="555"/>
      <c r="O115" s="329"/>
      <c r="P115" s="329"/>
      <c r="Q115" s="329"/>
      <c r="R115" s="329"/>
      <c r="S115" s="329"/>
      <c r="T115" s="329"/>
      <c r="U115" s="329"/>
      <c r="V115" s="329"/>
      <c r="W115" s="329"/>
      <c r="X115" s="329"/>
    </row>
    <row r="116" spans="1:41" ht="45" customHeight="1">
      <c r="B116" s="404">
        <f t="shared" si="8"/>
        <v>7</v>
      </c>
      <c r="C116" s="350" t="s">
        <v>156</v>
      </c>
      <c r="D116" s="351" t="s">
        <v>354</v>
      </c>
      <c r="E116" s="354" t="s">
        <v>336</v>
      </c>
      <c r="F116" s="354" t="s">
        <v>298</v>
      </c>
      <c r="G116" s="351" t="s">
        <v>337</v>
      </c>
      <c r="H116" s="355">
        <v>42292</v>
      </c>
      <c r="I116" s="354" t="s">
        <v>152</v>
      </c>
      <c r="J116" s="361" t="s">
        <v>338</v>
      </c>
      <c r="K116" s="355">
        <v>42312</v>
      </c>
      <c r="L116" s="354" t="s">
        <v>152</v>
      </c>
      <c r="M116" s="554" t="s">
        <v>338</v>
      </c>
      <c r="N116" s="555"/>
      <c r="O116" s="329"/>
      <c r="P116" s="329"/>
      <c r="Q116" s="329"/>
      <c r="R116" s="329"/>
      <c r="S116" s="329"/>
      <c r="T116" s="329"/>
      <c r="U116" s="329"/>
      <c r="V116" s="329"/>
      <c r="W116" s="329"/>
      <c r="X116" s="329"/>
    </row>
    <row r="117" spans="1:41" ht="45" customHeight="1">
      <c r="B117" s="404">
        <f t="shared" si="8"/>
        <v>8</v>
      </c>
      <c r="C117" s="350" t="s">
        <v>156</v>
      </c>
      <c r="D117" s="351" t="s">
        <v>391</v>
      </c>
      <c r="E117" s="354" t="s">
        <v>336</v>
      </c>
      <c r="F117" s="354" t="s">
        <v>298</v>
      </c>
      <c r="G117" s="351" t="s">
        <v>337</v>
      </c>
      <c r="H117" s="355">
        <v>42292</v>
      </c>
      <c r="I117" s="354" t="s">
        <v>152</v>
      </c>
      <c r="J117" s="361" t="s">
        <v>338</v>
      </c>
      <c r="K117" s="355">
        <v>42312</v>
      </c>
      <c r="L117" s="354" t="s">
        <v>152</v>
      </c>
      <c r="M117" s="554" t="s">
        <v>338</v>
      </c>
      <c r="N117" s="555"/>
      <c r="O117" s="329"/>
      <c r="P117" s="329"/>
      <c r="Q117" s="329"/>
      <c r="R117" s="329"/>
      <c r="S117" s="329"/>
      <c r="T117" s="329"/>
      <c r="U117" s="329"/>
      <c r="V117" s="329"/>
      <c r="W117" s="329"/>
      <c r="X117" s="329"/>
    </row>
    <row r="118" spans="1:41" ht="45" customHeight="1">
      <c r="B118" s="404">
        <f t="shared" si="8"/>
        <v>9</v>
      </c>
      <c r="C118" s="350" t="s">
        <v>156</v>
      </c>
      <c r="D118" s="351" t="s">
        <v>392</v>
      </c>
      <c r="E118" s="354" t="s">
        <v>336</v>
      </c>
      <c r="F118" s="354" t="s">
        <v>298</v>
      </c>
      <c r="G118" s="351" t="s">
        <v>337</v>
      </c>
      <c r="H118" s="355">
        <v>42292</v>
      </c>
      <c r="I118" s="354" t="s">
        <v>152</v>
      </c>
      <c r="J118" s="361" t="s">
        <v>338</v>
      </c>
      <c r="K118" s="355">
        <v>42312</v>
      </c>
      <c r="L118" s="354" t="s">
        <v>152</v>
      </c>
      <c r="M118" s="554" t="s">
        <v>338</v>
      </c>
      <c r="N118" s="555"/>
      <c r="O118" s="329"/>
      <c r="P118" s="329"/>
      <c r="Q118" s="329"/>
      <c r="R118" s="329"/>
      <c r="S118" s="329"/>
      <c r="T118" s="329"/>
      <c r="U118" s="329"/>
      <c r="V118" s="329"/>
      <c r="W118" s="329"/>
      <c r="X118" s="329"/>
    </row>
    <row r="119" spans="1:41" ht="45" customHeight="1">
      <c r="B119" s="404">
        <f t="shared" si="8"/>
        <v>10</v>
      </c>
      <c r="C119" s="350" t="s">
        <v>156</v>
      </c>
      <c r="D119" s="351" t="s">
        <v>393</v>
      </c>
      <c r="E119" s="354" t="s">
        <v>336</v>
      </c>
      <c r="F119" s="354" t="s">
        <v>298</v>
      </c>
      <c r="G119" s="351" t="s">
        <v>337</v>
      </c>
      <c r="H119" s="355">
        <v>42292</v>
      </c>
      <c r="I119" s="354" t="s">
        <v>152</v>
      </c>
      <c r="J119" s="361" t="s">
        <v>338</v>
      </c>
      <c r="K119" s="355">
        <v>42312</v>
      </c>
      <c r="L119" s="354" t="s">
        <v>152</v>
      </c>
      <c r="M119" s="554" t="s">
        <v>338</v>
      </c>
      <c r="N119" s="555"/>
      <c r="O119" s="329"/>
      <c r="P119" s="329"/>
      <c r="Q119" s="329"/>
      <c r="R119" s="329"/>
      <c r="S119" s="329"/>
      <c r="T119" s="329"/>
      <c r="U119" s="329"/>
      <c r="V119" s="329"/>
      <c r="W119" s="329"/>
      <c r="X119" s="329"/>
    </row>
    <row r="120" spans="1:41" ht="45" customHeight="1">
      <c r="B120" s="404">
        <f t="shared" si="8"/>
        <v>11</v>
      </c>
      <c r="C120" s="350" t="s">
        <v>156</v>
      </c>
      <c r="D120" s="351" t="s">
        <v>390</v>
      </c>
      <c r="E120" s="354" t="s">
        <v>336</v>
      </c>
      <c r="F120" s="354" t="s">
        <v>298</v>
      </c>
      <c r="G120" s="351" t="s">
        <v>337</v>
      </c>
      <c r="H120" s="355">
        <v>42292</v>
      </c>
      <c r="I120" s="354" t="s">
        <v>152</v>
      </c>
      <c r="J120" s="409" t="s">
        <v>394</v>
      </c>
      <c r="K120" s="355">
        <v>42312</v>
      </c>
      <c r="L120" s="354" t="s">
        <v>152</v>
      </c>
      <c r="M120" s="554" t="s">
        <v>338</v>
      </c>
      <c r="N120" s="555"/>
      <c r="O120" s="329"/>
      <c r="P120" s="329"/>
      <c r="Q120" s="329"/>
      <c r="R120" s="329"/>
      <c r="S120" s="329"/>
      <c r="T120" s="329"/>
      <c r="U120" s="329"/>
      <c r="V120" s="329"/>
      <c r="W120" s="329"/>
      <c r="X120" s="329"/>
    </row>
    <row r="121" spans="1:41" ht="60" customHeight="1">
      <c r="B121" s="558" t="s">
        <v>307</v>
      </c>
      <c r="C121" s="558"/>
      <c r="D121" s="558"/>
      <c r="E121" s="559"/>
      <c r="F121" s="578"/>
      <c r="G121" s="578"/>
      <c r="H121" s="578"/>
      <c r="I121" s="578"/>
      <c r="J121" s="578"/>
      <c r="K121" s="578"/>
      <c r="L121" s="578"/>
      <c r="M121" s="578"/>
      <c r="N121" s="579"/>
      <c r="O121" s="329"/>
      <c r="P121" s="329"/>
      <c r="Q121" s="329"/>
      <c r="R121" s="329"/>
      <c r="S121" s="329"/>
      <c r="T121" s="329"/>
      <c r="U121" s="329"/>
      <c r="V121" s="329"/>
      <c r="W121" s="329"/>
      <c r="X121" s="329"/>
    </row>
    <row r="122" spans="1:41" s="406" customFormat="1" ht="45" customHeight="1">
      <c r="A122" s="180"/>
      <c r="B122" s="404">
        <v>1</v>
      </c>
      <c r="C122" s="405" t="s">
        <v>157</v>
      </c>
      <c r="D122" s="405" t="s">
        <v>349</v>
      </c>
      <c r="E122" s="354" t="s">
        <v>336</v>
      </c>
      <c r="F122" s="354" t="s">
        <v>298</v>
      </c>
      <c r="G122" s="351" t="s">
        <v>337</v>
      </c>
      <c r="H122" s="355">
        <v>42292</v>
      </c>
      <c r="I122" s="354" t="s">
        <v>152</v>
      </c>
      <c r="J122" s="361" t="s">
        <v>338</v>
      </c>
      <c r="K122" s="355">
        <v>42322</v>
      </c>
      <c r="L122" s="354"/>
      <c r="M122" s="554"/>
      <c r="N122" s="555"/>
      <c r="O122" s="268"/>
      <c r="P122" s="268"/>
      <c r="Q122" s="268"/>
      <c r="R122" s="268"/>
      <c r="S122" s="268"/>
      <c r="T122" s="268"/>
      <c r="U122" s="268"/>
      <c r="V122" s="268"/>
      <c r="W122" s="268"/>
      <c r="X122" s="268"/>
      <c r="Y122" s="10"/>
      <c r="Z122" s="10"/>
      <c r="AA122" s="10"/>
      <c r="AB122" s="10"/>
      <c r="AC122" s="10"/>
      <c r="AD122" s="10"/>
      <c r="AE122" s="10"/>
      <c r="AF122" s="10"/>
      <c r="AG122" s="10"/>
      <c r="AH122" s="12"/>
      <c r="AI122" s="12"/>
      <c r="AJ122" s="12"/>
      <c r="AK122" s="12"/>
      <c r="AL122" s="12"/>
      <c r="AM122" s="12"/>
      <c r="AN122" s="12"/>
      <c r="AO122" s="12"/>
    </row>
    <row r="123" spans="1:41" s="406" customFormat="1" ht="45" customHeight="1">
      <c r="A123" s="180"/>
      <c r="B123" s="404">
        <f>B122+1</f>
        <v>2</v>
      </c>
      <c r="C123" s="405" t="s">
        <v>157</v>
      </c>
      <c r="D123" s="405" t="s">
        <v>350</v>
      </c>
      <c r="E123" s="354" t="s">
        <v>336</v>
      </c>
      <c r="F123" s="354" t="s">
        <v>298</v>
      </c>
      <c r="G123" s="351" t="s">
        <v>337</v>
      </c>
      <c r="H123" s="355">
        <v>42292</v>
      </c>
      <c r="I123" s="354" t="s">
        <v>152</v>
      </c>
      <c r="J123" s="361" t="s">
        <v>338</v>
      </c>
      <c r="K123" s="355">
        <v>42322</v>
      </c>
      <c r="L123" s="354"/>
      <c r="M123" s="554"/>
      <c r="N123" s="555"/>
      <c r="O123" s="268"/>
      <c r="P123" s="268"/>
      <c r="Q123" s="268"/>
      <c r="R123" s="268"/>
      <c r="S123" s="268"/>
      <c r="T123" s="268"/>
      <c r="U123" s="268"/>
      <c r="V123" s="268"/>
      <c r="W123" s="268"/>
      <c r="X123" s="268"/>
      <c r="Y123" s="10"/>
      <c r="Z123" s="10"/>
      <c r="AA123" s="10"/>
      <c r="AB123" s="10"/>
      <c r="AC123" s="10"/>
      <c r="AD123" s="10"/>
      <c r="AE123" s="10"/>
      <c r="AF123" s="10"/>
      <c r="AG123" s="10"/>
      <c r="AH123" s="12"/>
      <c r="AI123" s="12"/>
      <c r="AJ123" s="12"/>
      <c r="AK123" s="12"/>
      <c r="AL123" s="12"/>
      <c r="AM123" s="12"/>
      <c r="AN123" s="12"/>
      <c r="AO123" s="12"/>
    </row>
    <row r="124" spans="1:41" s="406" customFormat="1" ht="45" customHeight="1">
      <c r="A124" s="180"/>
      <c r="B124" s="404">
        <f t="shared" ref="B124:B131" si="9">B123+1</f>
        <v>3</v>
      </c>
      <c r="C124" s="405" t="s">
        <v>157</v>
      </c>
      <c r="D124" s="405" t="s">
        <v>351</v>
      </c>
      <c r="E124" s="354" t="s">
        <v>336</v>
      </c>
      <c r="F124" s="354" t="s">
        <v>298</v>
      </c>
      <c r="G124" s="351" t="s">
        <v>337</v>
      </c>
      <c r="H124" s="355">
        <v>42292</v>
      </c>
      <c r="I124" s="354" t="s">
        <v>152</v>
      </c>
      <c r="J124" s="361" t="s">
        <v>338</v>
      </c>
      <c r="K124" s="355">
        <v>42322</v>
      </c>
      <c r="L124" s="354"/>
      <c r="M124" s="554"/>
      <c r="N124" s="555"/>
      <c r="O124" s="268"/>
      <c r="P124" s="268"/>
      <c r="Q124" s="268"/>
      <c r="R124" s="268"/>
      <c r="S124" s="268"/>
      <c r="T124" s="268"/>
      <c r="U124" s="268"/>
      <c r="V124" s="268"/>
      <c r="W124" s="268"/>
      <c r="X124" s="268"/>
      <c r="Y124" s="10"/>
      <c r="Z124" s="10"/>
      <c r="AA124" s="10"/>
      <c r="AB124" s="10"/>
      <c r="AC124" s="10"/>
      <c r="AD124" s="10"/>
      <c r="AE124" s="10"/>
      <c r="AF124" s="10"/>
      <c r="AG124" s="10"/>
      <c r="AH124" s="12"/>
      <c r="AI124" s="12"/>
      <c r="AJ124" s="12"/>
      <c r="AK124" s="12"/>
      <c r="AL124" s="12"/>
      <c r="AM124" s="12"/>
      <c r="AN124" s="12"/>
      <c r="AO124" s="12"/>
    </row>
    <row r="125" spans="1:41" s="406" customFormat="1" ht="45" customHeight="1">
      <c r="A125" s="180"/>
      <c r="B125" s="404">
        <f t="shared" si="9"/>
        <v>4</v>
      </c>
      <c r="C125" s="405" t="s">
        <v>157</v>
      </c>
      <c r="D125" s="405" t="s">
        <v>352</v>
      </c>
      <c r="E125" s="354" t="s">
        <v>336</v>
      </c>
      <c r="F125" s="354" t="s">
        <v>298</v>
      </c>
      <c r="G125" s="351" t="s">
        <v>337</v>
      </c>
      <c r="H125" s="355">
        <v>42292</v>
      </c>
      <c r="I125" s="354" t="s">
        <v>152</v>
      </c>
      <c r="J125" s="361" t="s">
        <v>338</v>
      </c>
      <c r="K125" s="355">
        <v>42322</v>
      </c>
      <c r="L125" s="354"/>
      <c r="M125" s="554"/>
      <c r="N125" s="555"/>
      <c r="O125" s="268"/>
      <c r="P125" s="268"/>
      <c r="Q125" s="268"/>
      <c r="R125" s="268"/>
      <c r="S125" s="268"/>
      <c r="T125" s="268"/>
      <c r="U125" s="268"/>
      <c r="V125" s="268"/>
      <c r="W125" s="268"/>
      <c r="X125" s="268"/>
      <c r="Y125" s="10"/>
      <c r="Z125" s="10"/>
      <c r="AA125" s="10"/>
      <c r="AB125" s="10"/>
      <c r="AC125" s="10"/>
      <c r="AD125" s="10"/>
      <c r="AE125" s="10"/>
      <c r="AF125" s="10"/>
      <c r="AG125" s="10"/>
      <c r="AH125" s="12"/>
      <c r="AI125" s="12"/>
      <c r="AJ125" s="12"/>
      <c r="AK125" s="12"/>
      <c r="AL125" s="12"/>
      <c r="AM125" s="12"/>
      <c r="AN125" s="12"/>
      <c r="AO125" s="12"/>
    </row>
    <row r="126" spans="1:41" s="406" customFormat="1" ht="45" customHeight="1">
      <c r="A126" s="180"/>
      <c r="B126" s="404">
        <f t="shared" si="9"/>
        <v>5</v>
      </c>
      <c r="C126" s="405" t="s">
        <v>157</v>
      </c>
      <c r="D126" s="405" t="s">
        <v>353</v>
      </c>
      <c r="E126" s="354" t="s">
        <v>336</v>
      </c>
      <c r="F126" s="354" t="s">
        <v>298</v>
      </c>
      <c r="G126" s="351" t="s">
        <v>337</v>
      </c>
      <c r="H126" s="355">
        <v>42292</v>
      </c>
      <c r="I126" s="354" t="s">
        <v>152</v>
      </c>
      <c r="J126" s="361" t="s">
        <v>338</v>
      </c>
      <c r="K126" s="355">
        <v>42322</v>
      </c>
      <c r="L126" s="354"/>
      <c r="M126" s="554"/>
      <c r="N126" s="555"/>
      <c r="O126" s="268"/>
      <c r="P126" s="268"/>
      <c r="Q126" s="268"/>
      <c r="R126" s="268"/>
      <c r="S126" s="268"/>
      <c r="T126" s="268"/>
      <c r="U126" s="268"/>
      <c r="V126" s="268"/>
      <c r="W126" s="268"/>
      <c r="X126" s="268"/>
      <c r="Y126" s="10"/>
      <c r="Z126" s="10"/>
      <c r="AA126" s="10"/>
      <c r="AB126" s="10"/>
      <c r="AC126" s="10"/>
      <c r="AD126" s="10"/>
      <c r="AE126" s="10"/>
      <c r="AF126" s="10"/>
      <c r="AG126" s="10"/>
      <c r="AH126" s="12"/>
      <c r="AI126" s="12"/>
      <c r="AJ126" s="12"/>
      <c r="AK126" s="12"/>
      <c r="AL126" s="12"/>
      <c r="AM126" s="12"/>
      <c r="AN126" s="12"/>
      <c r="AO126" s="12"/>
    </row>
    <row r="127" spans="1:41" ht="45" customHeight="1">
      <c r="B127" s="404">
        <f t="shared" si="9"/>
        <v>6</v>
      </c>
      <c r="C127" s="350" t="s">
        <v>156</v>
      </c>
      <c r="D127" s="351" t="s">
        <v>387</v>
      </c>
      <c r="E127" s="354" t="s">
        <v>336</v>
      </c>
      <c r="F127" s="354" t="s">
        <v>298</v>
      </c>
      <c r="G127" s="351" t="s">
        <v>337</v>
      </c>
      <c r="H127" s="355">
        <v>42292</v>
      </c>
      <c r="I127" s="354" t="s">
        <v>152</v>
      </c>
      <c r="J127" s="361" t="s">
        <v>338</v>
      </c>
      <c r="K127" s="355">
        <v>42322</v>
      </c>
      <c r="L127" s="354"/>
      <c r="M127" s="554"/>
      <c r="N127" s="555"/>
      <c r="O127" s="329"/>
      <c r="P127" s="329"/>
      <c r="Q127" s="329"/>
      <c r="R127" s="329"/>
      <c r="S127" s="329"/>
      <c r="T127" s="329"/>
      <c r="U127" s="329"/>
      <c r="V127" s="329"/>
      <c r="W127" s="329"/>
      <c r="X127" s="329"/>
    </row>
    <row r="128" spans="1:41" ht="45" customHeight="1">
      <c r="B128" s="404">
        <f t="shared" si="9"/>
        <v>7</v>
      </c>
      <c r="C128" s="350" t="s">
        <v>156</v>
      </c>
      <c r="D128" s="351" t="s">
        <v>354</v>
      </c>
      <c r="E128" s="354" t="s">
        <v>336</v>
      </c>
      <c r="F128" s="354" t="s">
        <v>298</v>
      </c>
      <c r="G128" s="351" t="s">
        <v>337</v>
      </c>
      <c r="H128" s="355">
        <v>42292</v>
      </c>
      <c r="I128" s="354" t="s">
        <v>152</v>
      </c>
      <c r="J128" s="361" t="s">
        <v>338</v>
      </c>
      <c r="K128" s="355">
        <v>42322</v>
      </c>
      <c r="L128" s="354"/>
      <c r="M128" s="554"/>
      <c r="N128" s="555"/>
      <c r="O128" s="329"/>
      <c r="P128" s="329"/>
      <c r="Q128" s="329"/>
      <c r="R128" s="329"/>
      <c r="S128" s="329"/>
      <c r="T128" s="329"/>
      <c r="U128" s="329"/>
      <c r="V128" s="329"/>
      <c r="W128" s="329"/>
      <c r="X128" s="329"/>
    </row>
    <row r="129" spans="1:41" ht="45" customHeight="1">
      <c r="B129" s="404">
        <f t="shared" si="9"/>
        <v>8</v>
      </c>
      <c r="C129" s="350" t="s">
        <v>156</v>
      </c>
      <c r="D129" s="351" t="s">
        <v>395</v>
      </c>
      <c r="E129" s="354" t="s">
        <v>336</v>
      </c>
      <c r="F129" s="354" t="s">
        <v>298</v>
      </c>
      <c r="G129" s="351" t="s">
        <v>337</v>
      </c>
      <c r="H129" s="355">
        <v>42292</v>
      </c>
      <c r="I129" s="354" t="s">
        <v>152</v>
      </c>
      <c r="J129" s="361" t="s">
        <v>338</v>
      </c>
      <c r="K129" s="355">
        <v>42322</v>
      </c>
      <c r="L129" s="354"/>
      <c r="M129" s="554"/>
      <c r="N129" s="555"/>
      <c r="O129" s="329"/>
      <c r="P129" s="329"/>
      <c r="Q129" s="329"/>
      <c r="R129" s="329"/>
      <c r="S129" s="329"/>
      <c r="T129" s="329"/>
      <c r="U129" s="329"/>
      <c r="V129" s="329"/>
      <c r="W129" s="329"/>
      <c r="X129" s="329"/>
    </row>
    <row r="130" spans="1:41" ht="45" customHeight="1">
      <c r="B130" s="404">
        <f t="shared" si="9"/>
        <v>9</v>
      </c>
      <c r="C130" s="350" t="s">
        <v>156</v>
      </c>
      <c r="D130" s="351" t="s">
        <v>396</v>
      </c>
      <c r="E130" s="354" t="s">
        <v>336</v>
      </c>
      <c r="F130" s="354" t="s">
        <v>298</v>
      </c>
      <c r="G130" s="351" t="s">
        <v>337</v>
      </c>
      <c r="H130" s="355">
        <v>42292</v>
      </c>
      <c r="I130" s="354" t="s">
        <v>152</v>
      </c>
      <c r="J130" s="409" t="s">
        <v>394</v>
      </c>
      <c r="K130" s="355">
        <v>42322</v>
      </c>
      <c r="L130" s="354"/>
      <c r="M130" s="554"/>
      <c r="N130" s="555"/>
      <c r="O130" s="329"/>
      <c r="P130" s="329"/>
      <c r="Q130" s="329"/>
      <c r="R130" s="329"/>
      <c r="S130" s="329"/>
      <c r="T130" s="329"/>
      <c r="U130" s="329"/>
      <c r="V130" s="329"/>
      <c r="W130" s="329"/>
      <c r="X130" s="329"/>
    </row>
    <row r="131" spans="1:41" ht="45" customHeight="1">
      <c r="B131" s="404">
        <f t="shared" si="9"/>
        <v>10</v>
      </c>
      <c r="C131" s="350" t="s">
        <v>156</v>
      </c>
      <c r="D131" s="351" t="s">
        <v>390</v>
      </c>
      <c r="E131" s="354" t="s">
        <v>336</v>
      </c>
      <c r="F131" s="354" t="s">
        <v>298</v>
      </c>
      <c r="G131" s="351" t="s">
        <v>337</v>
      </c>
      <c r="H131" s="355">
        <v>42292</v>
      </c>
      <c r="I131" s="354" t="s">
        <v>152</v>
      </c>
      <c r="J131" s="361" t="s">
        <v>338</v>
      </c>
      <c r="K131" s="355">
        <v>42322</v>
      </c>
      <c r="L131" s="354"/>
      <c r="M131" s="554"/>
      <c r="N131" s="555"/>
      <c r="O131" s="329"/>
      <c r="P131" s="329"/>
      <c r="Q131" s="329"/>
      <c r="R131" s="329"/>
      <c r="S131" s="329"/>
      <c r="T131" s="329"/>
      <c r="U131" s="329"/>
      <c r="V131" s="329"/>
      <c r="W131" s="329"/>
      <c r="X131" s="329"/>
    </row>
    <row r="132" spans="1:41" ht="60" customHeight="1">
      <c r="B132" s="558" t="s">
        <v>306</v>
      </c>
      <c r="C132" s="558"/>
      <c r="D132" s="558"/>
      <c r="E132" s="559"/>
      <c r="F132" s="578"/>
      <c r="G132" s="578"/>
      <c r="H132" s="578"/>
      <c r="I132" s="578"/>
      <c r="J132" s="578"/>
      <c r="K132" s="578"/>
      <c r="L132" s="578"/>
      <c r="M132" s="578"/>
      <c r="N132" s="579"/>
      <c r="O132" s="329"/>
      <c r="P132" s="329"/>
      <c r="Q132" s="329"/>
      <c r="R132" s="329"/>
      <c r="S132" s="329"/>
      <c r="T132" s="329"/>
      <c r="U132" s="329"/>
      <c r="V132" s="329"/>
      <c r="W132" s="329"/>
      <c r="X132" s="329"/>
    </row>
    <row r="133" spans="1:41" s="406" customFormat="1" ht="45" customHeight="1">
      <c r="A133" s="180"/>
      <c r="B133" s="404">
        <v>1</v>
      </c>
      <c r="C133" s="405" t="s">
        <v>157</v>
      </c>
      <c r="D133" s="405" t="s">
        <v>349</v>
      </c>
      <c r="E133" s="354" t="s">
        <v>336</v>
      </c>
      <c r="F133" s="354" t="s">
        <v>298</v>
      </c>
      <c r="G133" s="351" t="s">
        <v>337</v>
      </c>
      <c r="H133" s="355">
        <v>42292</v>
      </c>
      <c r="I133" s="354" t="s">
        <v>152</v>
      </c>
      <c r="J133" s="361" t="s">
        <v>338</v>
      </c>
      <c r="K133" s="355">
        <v>42312</v>
      </c>
      <c r="L133" s="354" t="s">
        <v>152</v>
      </c>
      <c r="M133" s="554" t="s">
        <v>338</v>
      </c>
      <c r="N133" s="555"/>
      <c r="O133" s="268"/>
      <c r="P133" s="268"/>
      <c r="Q133" s="268"/>
      <c r="R133" s="268"/>
      <c r="S133" s="268"/>
      <c r="T133" s="268"/>
      <c r="U133" s="268"/>
      <c r="V133" s="268"/>
      <c r="W133" s="268"/>
      <c r="X133" s="268"/>
      <c r="Y133" s="10"/>
      <c r="Z133" s="10"/>
      <c r="AA133" s="10"/>
      <c r="AB133" s="10"/>
      <c r="AC133" s="10"/>
      <c r="AD133" s="10"/>
      <c r="AE133" s="10"/>
      <c r="AF133" s="10"/>
      <c r="AG133" s="10"/>
      <c r="AH133" s="12"/>
      <c r="AI133" s="12"/>
      <c r="AJ133" s="12"/>
      <c r="AK133" s="12"/>
      <c r="AL133" s="12"/>
      <c r="AM133" s="12"/>
      <c r="AN133" s="12"/>
      <c r="AO133" s="12"/>
    </row>
    <row r="134" spans="1:41" s="406" customFormat="1" ht="45" customHeight="1">
      <c r="A134" s="180"/>
      <c r="B134" s="404">
        <f>B133+1</f>
        <v>2</v>
      </c>
      <c r="C134" s="405" t="s">
        <v>157</v>
      </c>
      <c r="D134" s="405" t="s">
        <v>350</v>
      </c>
      <c r="E134" s="354" t="s">
        <v>336</v>
      </c>
      <c r="F134" s="354" t="s">
        <v>298</v>
      </c>
      <c r="G134" s="351" t="s">
        <v>337</v>
      </c>
      <c r="H134" s="355">
        <v>42292</v>
      </c>
      <c r="I134" s="354" t="s">
        <v>152</v>
      </c>
      <c r="J134" s="361" t="s">
        <v>338</v>
      </c>
      <c r="K134" s="355">
        <v>42312</v>
      </c>
      <c r="L134" s="354" t="s">
        <v>152</v>
      </c>
      <c r="M134" s="554" t="s">
        <v>338</v>
      </c>
      <c r="N134" s="555"/>
      <c r="O134" s="268"/>
      <c r="P134" s="268"/>
      <c r="Q134" s="268"/>
      <c r="R134" s="268"/>
      <c r="S134" s="268"/>
      <c r="T134" s="268"/>
      <c r="U134" s="268"/>
      <c r="V134" s="268"/>
      <c r="W134" s="268"/>
      <c r="X134" s="268"/>
      <c r="Y134" s="10"/>
      <c r="Z134" s="10"/>
      <c r="AA134" s="10"/>
      <c r="AB134" s="10"/>
      <c r="AC134" s="10"/>
      <c r="AD134" s="10"/>
      <c r="AE134" s="10"/>
      <c r="AF134" s="10"/>
      <c r="AG134" s="10"/>
      <c r="AH134" s="12"/>
      <c r="AI134" s="12"/>
      <c r="AJ134" s="12"/>
      <c r="AK134" s="12"/>
      <c r="AL134" s="12"/>
      <c r="AM134" s="12"/>
      <c r="AN134" s="12"/>
      <c r="AO134" s="12"/>
    </row>
    <row r="135" spans="1:41" s="406" customFormat="1" ht="45" customHeight="1">
      <c r="A135" s="180"/>
      <c r="B135" s="404">
        <f t="shared" ref="B135:B142" si="10">B134+1</f>
        <v>3</v>
      </c>
      <c r="C135" s="405" t="s">
        <v>157</v>
      </c>
      <c r="D135" s="405" t="s">
        <v>351</v>
      </c>
      <c r="E135" s="354" t="s">
        <v>336</v>
      </c>
      <c r="F135" s="354" t="s">
        <v>298</v>
      </c>
      <c r="G135" s="351" t="s">
        <v>337</v>
      </c>
      <c r="H135" s="355">
        <v>42292</v>
      </c>
      <c r="I135" s="354" t="s">
        <v>152</v>
      </c>
      <c r="J135" s="361" t="s">
        <v>338</v>
      </c>
      <c r="K135" s="355">
        <v>42312</v>
      </c>
      <c r="L135" s="354" t="s">
        <v>152</v>
      </c>
      <c r="M135" s="554" t="s">
        <v>338</v>
      </c>
      <c r="N135" s="555"/>
      <c r="O135" s="268"/>
      <c r="P135" s="268"/>
      <c r="Q135" s="268"/>
      <c r="R135" s="268"/>
      <c r="S135" s="268"/>
      <c r="T135" s="268"/>
      <c r="U135" s="268"/>
      <c r="V135" s="268"/>
      <c r="W135" s="268"/>
      <c r="X135" s="268"/>
      <c r="Y135" s="10"/>
      <c r="Z135" s="10"/>
      <c r="AA135" s="10"/>
      <c r="AB135" s="10"/>
      <c r="AC135" s="10"/>
      <c r="AD135" s="10"/>
      <c r="AE135" s="10"/>
      <c r="AF135" s="10"/>
      <c r="AG135" s="10"/>
      <c r="AH135" s="12"/>
      <c r="AI135" s="12"/>
      <c r="AJ135" s="12"/>
      <c r="AK135" s="12"/>
      <c r="AL135" s="12"/>
      <c r="AM135" s="12"/>
      <c r="AN135" s="12"/>
      <c r="AO135" s="12"/>
    </row>
    <row r="136" spans="1:41" s="406" customFormat="1" ht="45" customHeight="1">
      <c r="A136" s="180"/>
      <c r="B136" s="404">
        <f t="shared" si="10"/>
        <v>4</v>
      </c>
      <c r="C136" s="405" t="s">
        <v>157</v>
      </c>
      <c r="D136" s="405" t="s">
        <v>352</v>
      </c>
      <c r="E136" s="354" t="s">
        <v>336</v>
      </c>
      <c r="F136" s="354" t="s">
        <v>298</v>
      </c>
      <c r="G136" s="351" t="s">
        <v>337</v>
      </c>
      <c r="H136" s="355">
        <v>42292</v>
      </c>
      <c r="I136" s="354" t="s">
        <v>152</v>
      </c>
      <c r="J136" s="361" t="s">
        <v>338</v>
      </c>
      <c r="K136" s="355">
        <v>42313</v>
      </c>
      <c r="L136" s="354" t="s">
        <v>152</v>
      </c>
      <c r="M136" s="554" t="s">
        <v>338</v>
      </c>
      <c r="N136" s="555"/>
      <c r="O136" s="268"/>
      <c r="P136" s="268"/>
      <c r="Q136" s="268"/>
      <c r="R136" s="268"/>
      <c r="S136" s="268"/>
      <c r="T136" s="268"/>
      <c r="U136" s="268"/>
      <c r="V136" s="268"/>
      <c r="W136" s="268"/>
      <c r="X136" s="268"/>
      <c r="Y136" s="10"/>
      <c r="Z136" s="10"/>
      <c r="AA136" s="10"/>
      <c r="AB136" s="10"/>
      <c r="AC136" s="10"/>
      <c r="AD136" s="10"/>
      <c r="AE136" s="10"/>
      <c r="AF136" s="10"/>
      <c r="AG136" s="10"/>
      <c r="AH136" s="12"/>
      <c r="AI136" s="12"/>
      <c r="AJ136" s="12"/>
      <c r="AK136" s="12"/>
      <c r="AL136" s="12"/>
      <c r="AM136" s="12"/>
      <c r="AN136" s="12"/>
      <c r="AO136" s="12"/>
    </row>
    <row r="137" spans="1:41" s="406" customFormat="1" ht="45" customHeight="1">
      <c r="A137" s="180"/>
      <c r="B137" s="404">
        <f t="shared" si="10"/>
        <v>5</v>
      </c>
      <c r="C137" s="405" t="s">
        <v>157</v>
      </c>
      <c r="D137" s="405" t="s">
        <v>353</v>
      </c>
      <c r="E137" s="354" t="s">
        <v>336</v>
      </c>
      <c r="F137" s="354" t="s">
        <v>298</v>
      </c>
      <c r="G137" s="351" t="s">
        <v>337</v>
      </c>
      <c r="H137" s="355">
        <v>42292</v>
      </c>
      <c r="I137" s="354" t="s">
        <v>152</v>
      </c>
      <c r="J137" s="361" t="s">
        <v>338</v>
      </c>
      <c r="K137" s="355">
        <v>42313</v>
      </c>
      <c r="L137" s="354" t="s">
        <v>152</v>
      </c>
      <c r="M137" s="554" t="s">
        <v>338</v>
      </c>
      <c r="N137" s="555"/>
      <c r="O137" s="268"/>
      <c r="P137" s="268"/>
      <c r="Q137" s="268"/>
      <c r="R137" s="268"/>
      <c r="S137" s="268"/>
      <c r="T137" s="268"/>
      <c r="U137" s="268"/>
      <c r="V137" s="268"/>
      <c r="W137" s="268"/>
      <c r="X137" s="268"/>
      <c r="Y137" s="10"/>
      <c r="Z137" s="10"/>
      <c r="AA137" s="10"/>
      <c r="AB137" s="10"/>
      <c r="AC137" s="10"/>
      <c r="AD137" s="10"/>
      <c r="AE137" s="10"/>
      <c r="AF137" s="10"/>
      <c r="AG137" s="10"/>
      <c r="AH137" s="12"/>
      <c r="AI137" s="12"/>
      <c r="AJ137" s="12"/>
      <c r="AK137" s="12"/>
      <c r="AL137" s="12"/>
      <c r="AM137" s="12"/>
      <c r="AN137" s="12"/>
      <c r="AO137" s="12"/>
    </row>
    <row r="138" spans="1:41" ht="45" customHeight="1">
      <c r="B138" s="404">
        <f t="shared" si="10"/>
        <v>6</v>
      </c>
      <c r="C138" s="350" t="s">
        <v>156</v>
      </c>
      <c r="D138" s="351" t="s">
        <v>387</v>
      </c>
      <c r="E138" s="354" t="s">
        <v>336</v>
      </c>
      <c r="F138" s="354" t="s">
        <v>298</v>
      </c>
      <c r="G138" s="351" t="s">
        <v>337</v>
      </c>
      <c r="H138" s="355">
        <v>42292</v>
      </c>
      <c r="I138" s="354" t="s">
        <v>152</v>
      </c>
      <c r="J138" s="361" t="s">
        <v>338</v>
      </c>
      <c r="K138" s="355">
        <v>42313</v>
      </c>
      <c r="L138" s="354" t="s">
        <v>152</v>
      </c>
      <c r="M138" s="554" t="s">
        <v>338</v>
      </c>
      <c r="N138" s="555"/>
      <c r="O138" s="329"/>
      <c r="P138" s="329"/>
      <c r="Q138" s="329"/>
      <c r="R138" s="329"/>
      <c r="S138" s="329"/>
      <c r="T138" s="329"/>
      <c r="U138" s="329"/>
      <c r="V138" s="329"/>
      <c r="W138" s="329"/>
      <c r="X138" s="329"/>
    </row>
    <row r="139" spans="1:41" ht="45" customHeight="1">
      <c r="B139" s="404">
        <f t="shared" si="10"/>
        <v>7</v>
      </c>
      <c r="C139" s="350" t="s">
        <v>156</v>
      </c>
      <c r="D139" s="351" t="s">
        <v>354</v>
      </c>
      <c r="E139" s="354" t="s">
        <v>336</v>
      </c>
      <c r="F139" s="354" t="s">
        <v>298</v>
      </c>
      <c r="G139" s="351" t="s">
        <v>337</v>
      </c>
      <c r="H139" s="355">
        <v>42292</v>
      </c>
      <c r="I139" s="354" t="s">
        <v>152</v>
      </c>
      <c r="J139" s="361" t="s">
        <v>338</v>
      </c>
      <c r="K139" s="355">
        <v>42313</v>
      </c>
      <c r="L139" s="354" t="s">
        <v>152</v>
      </c>
      <c r="M139" s="554" t="s">
        <v>338</v>
      </c>
      <c r="N139" s="555"/>
      <c r="O139" s="329"/>
      <c r="P139" s="329"/>
      <c r="Q139" s="329"/>
      <c r="R139" s="329"/>
      <c r="S139" s="329"/>
      <c r="T139" s="329"/>
      <c r="U139" s="329"/>
      <c r="V139" s="329"/>
      <c r="W139" s="329"/>
      <c r="X139" s="329"/>
    </row>
    <row r="140" spans="1:41" ht="45" customHeight="1">
      <c r="B140" s="404">
        <f t="shared" si="10"/>
        <v>8</v>
      </c>
      <c r="C140" s="350" t="s">
        <v>156</v>
      </c>
      <c r="D140" s="351" t="s">
        <v>397</v>
      </c>
      <c r="E140" s="354" t="s">
        <v>336</v>
      </c>
      <c r="F140" s="354" t="s">
        <v>298</v>
      </c>
      <c r="G140" s="351" t="s">
        <v>337</v>
      </c>
      <c r="H140" s="355">
        <v>42292</v>
      </c>
      <c r="I140" s="354" t="s">
        <v>152</v>
      </c>
      <c r="J140" s="361" t="s">
        <v>338</v>
      </c>
      <c r="K140" s="355">
        <v>42313</v>
      </c>
      <c r="L140" s="354" t="s">
        <v>152</v>
      </c>
      <c r="M140" s="554" t="s">
        <v>338</v>
      </c>
      <c r="N140" s="555"/>
      <c r="O140" s="329"/>
      <c r="P140" s="329"/>
      <c r="Q140" s="329"/>
      <c r="R140" s="329"/>
      <c r="S140" s="329"/>
      <c r="T140" s="329"/>
      <c r="U140" s="329"/>
      <c r="V140" s="329"/>
      <c r="W140" s="329"/>
      <c r="X140" s="329"/>
    </row>
    <row r="141" spans="1:41" ht="45" customHeight="1">
      <c r="B141" s="404">
        <f t="shared" si="10"/>
        <v>9</v>
      </c>
      <c r="C141" s="350" t="s">
        <v>156</v>
      </c>
      <c r="D141" s="351" t="s">
        <v>398</v>
      </c>
      <c r="E141" s="354" t="s">
        <v>336</v>
      </c>
      <c r="F141" s="354" t="s">
        <v>298</v>
      </c>
      <c r="G141" s="351" t="s">
        <v>337</v>
      </c>
      <c r="H141" s="355">
        <v>42292</v>
      </c>
      <c r="I141" s="354" t="s">
        <v>152</v>
      </c>
      <c r="J141" s="361" t="s">
        <v>338</v>
      </c>
      <c r="K141" s="355">
        <v>42313</v>
      </c>
      <c r="L141" s="354" t="s">
        <v>152</v>
      </c>
      <c r="M141" s="554" t="s">
        <v>338</v>
      </c>
      <c r="N141" s="555"/>
      <c r="O141" s="329"/>
      <c r="P141" s="329"/>
      <c r="Q141" s="329"/>
      <c r="R141" s="329"/>
      <c r="S141" s="329"/>
      <c r="T141" s="329"/>
      <c r="U141" s="329"/>
      <c r="V141" s="329"/>
      <c r="W141" s="329"/>
      <c r="X141" s="329"/>
    </row>
    <row r="142" spans="1:41" ht="45" customHeight="1">
      <c r="B142" s="404">
        <f t="shared" si="10"/>
        <v>10</v>
      </c>
      <c r="C142" s="350" t="s">
        <v>156</v>
      </c>
      <c r="D142" s="351" t="s">
        <v>399</v>
      </c>
      <c r="E142" s="354" t="s">
        <v>336</v>
      </c>
      <c r="F142" s="354" t="s">
        <v>298</v>
      </c>
      <c r="G142" s="351" t="s">
        <v>337</v>
      </c>
      <c r="H142" s="355">
        <v>42292</v>
      </c>
      <c r="I142" s="354" t="s">
        <v>152</v>
      </c>
      <c r="J142" s="361" t="s">
        <v>338</v>
      </c>
      <c r="K142" s="355">
        <v>42313</v>
      </c>
      <c r="L142" s="354" t="s">
        <v>152</v>
      </c>
      <c r="M142" s="554" t="s">
        <v>338</v>
      </c>
      <c r="N142" s="555"/>
      <c r="O142" s="329"/>
      <c r="P142" s="329"/>
      <c r="Q142" s="329"/>
      <c r="R142" s="329"/>
      <c r="S142" s="329"/>
      <c r="T142" s="329"/>
      <c r="U142" s="329"/>
      <c r="V142" s="329"/>
      <c r="W142" s="329"/>
      <c r="X142" s="329"/>
    </row>
    <row r="143" spans="1:41" ht="60" customHeight="1">
      <c r="B143" s="558" t="s">
        <v>326</v>
      </c>
      <c r="C143" s="558"/>
      <c r="D143" s="558"/>
      <c r="E143" s="559"/>
      <c r="F143" s="578"/>
      <c r="G143" s="578"/>
      <c r="H143" s="578"/>
      <c r="I143" s="578"/>
      <c r="J143" s="578"/>
      <c r="K143" s="578"/>
      <c r="L143" s="578"/>
      <c r="M143" s="578"/>
      <c r="N143" s="579"/>
      <c r="O143" s="329"/>
      <c r="P143" s="329"/>
      <c r="Q143" s="329"/>
      <c r="R143" s="329"/>
      <c r="S143" s="329"/>
      <c r="T143" s="329"/>
      <c r="U143" s="329"/>
      <c r="V143" s="329"/>
      <c r="W143" s="329"/>
      <c r="X143" s="329"/>
    </row>
    <row r="144" spans="1:41" s="406" customFormat="1" ht="45" customHeight="1">
      <c r="A144" s="180"/>
      <c r="B144" s="404">
        <v>1</v>
      </c>
      <c r="C144" s="405" t="s">
        <v>157</v>
      </c>
      <c r="D144" s="405" t="s">
        <v>349</v>
      </c>
      <c r="E144" s="354" t="s">
        <v>336</v>
      </c>
      <c r="F144" s="354" t="s">
        <v>298</v>
      </c>
      <c r="G144" s="351" t="s">
        <v>337</v>
      </c>
      <c r="H144" s="355">
        <v>42293</v>
      </c>
      <c r="I144" s="354" t="s">
        <v>152</v>
      </c>
      <c r="J144" s="361" t="s">
        <v>338</v>
      </c>
      <c r="K144" s="355">
        <v>42313</v>
      </c>
      <c r="L144" s="354" t="s">
        <v>152</v>
      </c>
      <c r="M144" s="554" t="s">
        <v>338</v>
      </c>
      <c r="N144" s="555"/>
      <c r="O144" s="268"/>
      <c r="P144" s="268"/>
      <c r="Q144" s="268"/>
      <c r="R144" s="268"/>
      <c r="S144" s="268"/>
      <c r="T144" s="268"/>
      <c r="U144" s="268"/>
      <c r="V144" s="268"/>
      <c r="W144" s="268"/>
      <c r="X144" s="268"/>
      <c r="Y144" s="10"/>
      <c r="Z144" s="10"/>
      <c r="AA144" s="10"/>
      <c r="AB144" s="10"/>
      <c r="AC144" s="10"/>
      <c r="AD144" s="10"/>
      <c r="AE144" s="10"/>
      <c r="AF144" s="10"/>
      <c r="AG144" s="10"/>
      <c r="AH144" s="12"/>
      <c r="AI144" s="12"/>
      <c r="AJ144" s="12"/>
      <c r="AK144" s="12"/>
      <c r="AL144" s="12"/>
      <c r="AM144" s="12"/>
      <c r="AN144" s="12"/>
      <c r="AO144" s="12"/>
    </row>
    <row r="145" spans="1:41" s="406" customFormat="1" ht="45" customHeight="1">
      <c r="A145" s="180"/>
      <c r="B145" s="404">
        <f>B144+1</f>
        <v>2</v>
      </c>
      <c r="C145" s="405" t="s">
        <v>157</v>
      </c>
      <c r="D145" s="405" t="s">
        <v>350</v>
      </c>
      <c r="E145" s="354" t="s">
        <v>336</v>
      </c>
      <c r="F145" s="354" t="s">
        <v>298</v>
      </c>
      <c r="G145" s="351" t="s">
        <v>337</v>
      </c>
      <c r="H145" s="355">
        <v>42293</v>
      </c>
      <c r="I145" s="354" t="s">
        <v>152</v>
      </c>
      <c r="J145" s="361" t="s">
        <v>338</v>
      </c>
      <c r="K145" s="355">
        <v>42313</v>
      </c>
      <c r="L145" s="354" t="s">
        <v>152</v>
      </c>
      <c r="M145" s="554" t="s">
        <v>338</v>
      </c>
      <c r="N145" s="555"/>
      <c r="O145" s="268"/>
      <c r="P145" s="268"/>
      <c r="Q145" s="268"/>
      <c r="R145" s="268"/>
      <c r="S145" s="268"/>
      <c r="T145" s="268"/>
      <c r="U145" s="268"/>
      <c r="V145" s="268"/>
      <c r="W145" s="268"/>
      <c r="X145" s="268"/>
      <c r="Y145" s="10"/>
      <c r="Z145" s="10"/>
      <c r="AA145" s="10"/>
      <c r="AB145" s="10"/>
      <c r="AC145" s="10"/>
      <c r="AD145" s="10"/>
      <c r="AE145" s="10"/>
      <c r="AF145" s="10"/>
      <c r="AG145" s="10"/>
      <c r="AH145" s="12"/>
      <c r="AI145" s="12"/>
      <c r="AJ145" s="12"/>
      <c r="AK145" s="12"/>
      <c r="AL145" s="12"/>
      <c r="AM145" s="12"/>
      <c r="AN145" s="12"/>
      <c r="AO145" s="12"/>
    </row>
    <row r="146" spans="1:41" s="406" customFormat="1" ht="45" customHeight="1">
      <c r="A146" s="180"/>
      <c r="B146" s="404">
        <f t="shared" ref="B146:B152" si="11">B145+1</f>
        <v>3</v>
      </c>
      <c r="C146" s="405" t="s">
        <v>157</v>
      </c>
      <c r="D146" s="405" t="s">
        <v>351</v>
      </c>
      <c r="E146" s="354" t="s">
        <v>336</v>
      </c>
      <c r="F146" s="354" t="s">
        <v>298</v>
      </c>
      <c r="G146" s="351" t="s">
        <v>337</v>
      </c>
      <c r="H146" s="355">
        <v>42293</v>
      </c>
      <c r="I146" s="354" t="s">
        <v>152</v>
      </c>
      <c r="J146" s="361" t="s">
        <v>338</v>
      </c>
      <c r="K146" s="355">
        <v>42313</v>
      </c>
      <c r="L146" s="354" t="s">
        <v>152</v>
      </c>
      <c r="M146" s="554" t="s">
        <v>338</v>
      </c>
      <c r="N146" s="555"/>
      <c r="O146" s="268"/>
      <c r="P146" s="268"/>
      <c r="Q146" s="268"/>
      <c r="R146" s="268"/>
      <c r="S146" s="268"/>
      <c r="T146" s="268"/>
      <c r="U146" s="268"/>
      <c r="V146" s="268"/>
      <c r="W146" s="268"/>
      <c r="X146" s="268"/>
      <c r="Y146" s="10"/>
      <c r="Z146" s="10"/>
      <c r="AA146" s="10"/>
      <c r="AB146" s="10"/>
      <c r="AC146" s="10"/>
      <c r="AD146" s="10"/>
      <c r="AE146" s="10"/>
      <c r="AF146" s="10"/>
      <c r="AG146" s="10"/>
      <c r="AH146" s="12"/>
      <c r="AI146" s="12"/>
      <c r="AJ146" s="12"/>
      <c r="AK146" s="12"/>
      <c r="AL146" s="12"/>
      <c r="AM146" s="12"/>
      <c r="AN146" s="12"/>
      <c r="AO146" s="12"/>
    </row>
    <row r="147" spans="1:41" s="406" customFormat="1" ht="45" customHeight="1">
      <c r="A147" s="180"/>
      <c r="B147" s="404">
        <f t="shared" si="11"/>
        <v>4</v>
      </c>
      <c r="C147" s="405" t="s">
        <v>157</v>
      </c>
      <c r="D147" s="405" t="s">
        <v>352</v>
      </c>
      <c r="E147" s="354" t="s">
        <v>336</v>
      </c>
      <c r="F147" s="354" t="s">
        <v>298</v>
      </c>
      <c r="G147" s="351" t="s">
        <v>337</v>
      </c>
      <c r="H147" s="355">
        <v>42293</v>
      </c>
      <c r="I147" s="354" t="s">
        <v>298</v>
      </c>
      <c r="J147" s="361" t="s">
        <v>377</v>
      </c>
      <c r="K147" s="355">
        <v>42313</v>
      </c>
      <c r="L147" s="354" t="s">
        <v>298</v>
      </c>
      <c r="M147" s="554" t="s">
        <v>377</v>
      </c>
      <c r="N147" s="555"/>
      <c r="O147" s="268"/>
      <c r="P147" s="268"/>
      <c r="Q147" s="268"/>
      <c r="R147" s="268"/>
      <c r="S147" s="268"/>
      <c r="T147" s="268"/>
      <c r="U147" s="268"/>
      <c r="V147" s="268"/>
      <c r="W147" s="268"/>
      <c r="X147" s="268"/>
      <c r="Y147" s="10"/>
      <c r="Z147" s="10"/>
      <c r="AA147" s="10"/>
      <c r="AB147" s="10"/>
      <c r="AC147" s="10"/>
      <c r="AD147" s="10"/>
      <c r="AE147" s="10"/>
      <c r="AF147" s="10"/>
      <c r="AG147" s="10"/>
      <c r="AH147" s="12"/>
      <c r="AI147" s="12"/>
      <c r="AJ147" s="12"/>
      <c r="AK147" s="12"/>
      <c r="AL147" s="12"/>
      <c r="AM147" s="12"/>
      <c r="AN147" s="12"/>
      <c r="AO147" s="12"/>
    </row>
    <row r="148" spans="1:41" s="406" customFormat="1" ht="45" customHeight="1">
      <c r="A148" s="180"/>
      <c r="B148" s="404">
        <f t="shared" si="11"/>
        <v>5</v>
      </c>
      <c r="C148" s="405" t="s">
        <v>157</v>
      </c>
      <c r="D148" s="405" t="s">
        <v>353</v>
      </c>
      <c r="E148" s="354" t="s">
        <v>336</v>
      </c>
      <c r="F148" s="354" t="s">
        <v>298</v>
      </c>
      <c r="G148" s="351" t="s">
        <v>337</v>
      </c>
      <c r="H148" s="355">
        <v>42293</v>
      </c>
      <c r="I148" s="354" t="s">
        <v>152</v>
      </c>
      <c r="J148" s="361" t="s">
        <v>338</v>
      </c>
      <c r="K148" s="355">
        <v>42313</v>
      </c>
      <c r="L148" s="354" t="s">
        <v>152</v>
      </c>
      <c r="M148" s="554" t="s">
        <v>338</v>
      </c>
      <c r="N148" s="555"/>
      <c r="O148" s="268"/>
      <c r="P148" s="268"/>
      <c r="Q148" s="268"/>
      <c r="R148" s="268"/>
      <c r="S148" s="268"/>
      <c r="T148" s="268"/>
      <c r="U148" s="268"/>
      <c r="V148" s="268"/>
      <c r="W148" s="268"/>
      <c r="X148" s="268"/>
      <c r="Y148" s="10"/>
      <c r="Z148" s="10"/>
      <c r="AA148" s="10"/>
      <c r="AB148" s="10"/>
      <c r="AC148" s="10"/>
      <c r="AD148" s="10"/>
      <c r="AE148" s="10"/>
      <c r="AF148" s="10"/>
      <c r="AG148" s="10"/>
      <c r="AH148" s="12"/>
      <c r="AI148" s="12"/>
      <c r="AJ148" s="12"/>
      <c r="AK148" s="12"/>
      <c r="AL148" s="12"/>
      <c r="AM148" s="12"/>
      <c r="AN148" s="12"/>
      <c r="AO148" s="12"/>
    </row>
    <row r="149" spans="1:41" ht="45" customHeight="1">
      <c r="B149" s="404">
        <f t="shared" si="11"/>
        <v>6</v>
      </c>
      <c r="C149" s="350" t="s">
        <v>156</v>
      </c>
      <c r="D149" s="351" t="s">
        <v>387</v>
      </c>
      <c r="E149" s="354" t="s">
        <v>336</v>
      </c>
      <c r="F149" s="354" t="s">
        <v>298</v>
      </c>
      <c r="G149" s="351" t="s">
        <v>337</v>
      </c>
      <c r="H149" s="355">
        <v>42293</v>
      </c>
      <c r="I149" s="354" t="s">
        <v>152</v>
      </c>
      <c r="J149" s="361" t="s">
        <v>338</v>
      </c>
      <c r="K149" s="355">
        <v>42313</v>
      </c>
      <c r="L149" s="354" t="s">
        <v>152</v>
      </c>
      <c r="M149" s="554" t="s">
        <v>338</v>
      </c>
      <c r="N149" s="555"/>
      <c r="O149" s="329"/>
      <c r="P149" s="329"/>
      <c r="Q149" s="329"/>
      <c r="R149" s="329"/>
      <c r="S149" s="329"/>
      <c r="T149" s="329"/>
      <c r="U149" s="329"/>
      <c r="V149" s="329"/>
      <c r="W149" s="329"/>
      <c r="X149" s="329"/>
    </row>
    <row r="150" spans="1:41" ht="45" customHeight="1">
      <c r="B150" s="404">
        <f t="shared" si="11"/>
        <v>7</v>
      </c>
      <c r="C150" s="350" t="s">
        <v>156</v>
      </c>
      <c r="D150" s="351" t="s">
        <v>354</v>
      </c>
      <c r="E150" s="354" t="s">
        <v>336</v>
      </c>
      <c r="F150" s="354" t="s">
        <v>298</v>
      </c>
      <c r="G150" s="351" t="s">
        <v>337</v>
      </c>
      <c r="H150" s="355">
        <v>42293</v>
      </c>
      <c r="I150" s="354" t="s">
        <v>152</v>
      </c>
      <c r="J150" s="361" t="s">
        <v>338</v>
      </c>
      <c r="K150" s="355">
        <v>42313</v>
      </c>
      <c r="L150" s="354" t="s">
        <v>152</v>
      </c>
      <c r="M150" s="554" t="s">
        <v>338</v>
      </c>
      <c r="N150" s="555"/>
      <c r="O150" s="329"/>
      <c r="P150" s="329"/>
      <c r="Q150" s="329"/>
      <c r="R150" s="329"/>
      <c r="S150" s="329"/>
      <c r="T150" s="329"/>
      <c r="U150" s="329"/>
      <c r="V150" s="329"/>
      <c r="W150" s="329"/>
      <c r="X150" s="329"/>
    </row>
    <row r="151" spans="1:41" ht="45" customHeight="1">
      <c r="B151" s="404">
        <f t="shared" si="11"/>
        <v>8</v>
      </c>
      <c r="C151" s="350" t="s">
        <v>156</v>
      </c>
      <c r="D151" s="351" t="s">
        <v>400</v>
      </c>
      <c r="E151" s="354" t="s">
        <v>336</v>
      </c>
      <c r="F151" s="354" t="s">
        <v>298</v>
      </c>
      <c r="G151" s="351" t="s">
        <v>337</v>
      </c>
      <c r="H151" s="355">
        <v>42293</v>
      </c>
      <c r="I151" s="354" t="s">
        <v>152</v>
      </c>
      <c r="J151" s="361" t="s">
        <v>338</v>
      </c>
      <c r="K151" s="355">
        <v>42313</v>
      </c>
      <c r="L151" s="354" t="s">
        <v>152</v>
      </c>
      <c r="M151" s="554" t="s">
        <v>338</v>
      </c>
      <c r="N151" s="555"/>
      <c r="O151" s="329"/>
      <c r="P151" s="329"/>
      <c r="Q151" s="329"/>
      <c r="R151" s="329"/>
      <c r="S151" s="329"/>
      <c r="T151" s="329"/>
      <c r="U151" s="329"/>
      <c r="V151" s="329"/>
      <c r="W151" s="329"/>
      <c r="X151" s="329"/>
    </row>
    <row r="152" spans="1:41" ht="45" customHeight="1">
      <c r="B152" s="404">
        <f t="shared" si="11"/>
        <v>9</v>
      </c>
      <c r="C152" s="350" t="s">
        <v>156</v>
      </c>
      <c r="D152" s="351" t="s">
        <v>401</v>
      </c>
      <c r="E152" s="354" t="s">
        <v>336</v>
      </c>
      <c r="F152" s="354" t="s">
        <v>298</v>
      </c>
      <c r="G152" s="351" t="s">
        <v>337</v>
      </c>
      <c r="H152" s="355">
        <v>42293</v>
      </c>
      <c r="I152" s="354" t="s">
        <v>152</v>
      </c>
      <c r="J152" s="361" t="s">
        <v>338</v>
      </c>
      <c r="K152" s="355">
        <v>42313</v>
      </c>
      <c r="L152" s="354" t="s">
        <v>152</v>
      </c>
      <c r="M152" s="554" t="s">
        <v>338</v>
      </c>
      <c r="N152" s="555"/>
      <c r="O152" s="329"/>
      <c r="P152" s="329"/>
      <c r="Q152" s="329"/>
      <c r="R152" s="329"/>
      <c r="S152" s="329"/>
      <c r="T152" s="329"/>
      <c r="U152" s="329"/>
      <c r="V152" s="329"/>
      <c r="W152" s="329"/>
      <c r="X152" s="329"/>
    </row>
    <row r="153" spans="1:41" ht="60" customHeight="1">
      <c r="B153" s="558" t="s">
        <v>305</v>
      </c>
      <c r="C153" s="558"/>
      <c r="D153" s="558"/>
      <c r="E153" s="559"/>
      <c r="F153" s="578"/>
      <c r="G153" s="578"/>
      <c r="H153" s="578"/>
      <c r="I153" s="578"/>
      <c r="J153" s="578"/>
      <c r="K153" s="578"/>
      <c r="L153" s="578"/>
      <c r="M153" s="578"/>
      <c r="N153" s="579"/>
      <c r="O153" s="329"/>
      <c r="P153" s="329"/>
      <c r="Q153" s="329"/>
      <c r="R153" s="329"/>
      <c r="S153" s="329"/>
      <c r="T153" s="329"/>
      <c r="U153" s="329"/>
      <c r="V153" s="329"/>
      <c r="W153" s="329"/>
      <c r="X153" s="329"/>
    </row>
    <row r="154" spans="1:41" s="406" customFormat="1" ht="45" customHeight="1">
      <c r="A154" s="180"/>
      <c r="B154" s="404">
        <v>1</v>
      </c>
      <c r="C154" s="405" t="s">
        <v>157</v>
      </c>
      <c r="D154" s="405" t="s">
        <v>349</v>
      </c>
      <c r="E154" s="354" t="s">
        <v>336</v>
      </c>
      <c r="F154" s="354" t="s">
        <v>298</v>
      </c>
      <c r="G154" s="351" t="s">
        <v>337</v>
      </c>
      <c r="H154" s="355">
        <v>42293</v>
      </c>
      <c r="I154" s="354" t="s">
        <v>152</v>
      </c>
      <c r="J154" s="361" t="s">
        <v>338</v>
      </c>
      <c r="K154" s="355">
        <v>42313</v>
      </c>
      <c r="L154" s="354" t="s">
        <v>152</v>
      </c>
      <c r="M154" s="554" t="s">
        <v>338</v>
      </c>
      <c r="N154" s="555"/>
      <c r="O154" s="268"/>
      <c r="P154" s="268"/>
      <c r="Q154" s="268"/>
      <c r="R154" s="268"/>
      <c r="S154" s="268"/>
      <c r="T154" s="268"/>
      <c r="U154" s="268"/>
      <c r="V154" s="268"/>
      <c r="W154" s="268"/>
      <c r="X154" s="268"/>
      <c r="Y154" s="10"/>
      <c r="Z154" s="10"/>
      <c r="AA154" s="10"/>
      <c r="AB154" s="10"/>
      <c r="AC154" s="10"/>
      <c r="AD154" s="10"/>
      <c r="AE154" s="10"/>
      <c r="AF154" s="10"/>
      <c r="AG154" s="10"/>
      <c r="AH154" s="12"/>
      <c r="AI154" s="12"/>
      <c r="AJ154" s="12"/>
      <c r="AK154" s="12"/>
      <c r="AL154" s="12"/>
      <c r="AM154" s="12"/>
      <c r="AN154" s="12"/>
      <c r="AO154" s="12"/>
    </row>
    <row r="155" spans="1:41" s="406" customFormat="1" ht="45" customHeight="1">
      <c r="A155" s="180"/>
      <c r="B155" s="404">
        <f>B154+1</f>
        <v>2</v>
      </c>
      <c r="C155" s="405" t="s">
        <v>157</v>
      </c>
      <c r="D155" s="405" t="s">
        <v>350</v>
      </c>
      <c r="E155" s="354" t="s">
        <v>336</v>
      </c>
      <c r="F155" s="354" t="s">
        <v>298</v>
      </c>
      <c r="G155" s="351" t="s">
        <v>337</v>
      </c>
      <c r="H155" s="355">
        <v>42293</v>
      </c>
      <c r="I155" s="354" t="s">
        <v>152</v>
      </c>
      <c r="J155" s="361" t="s">
        <v>338</v>
      </c>
      <c r="K155" s="355">
        <v>42313</v>
      </c>
      <c r="L155" s="354" t="s">
        <v>152</v>
      </c>
      <c r="M155" s="554" t="s">
        <v>338</v>
      </c>
      <c r="N155" s="555"/>
      <c r="O155" s="268"/>
      <c r="P155" s="268"/>
      <c r="Q155" s="268"/>
      <c r="R155" s="268"/>
      <c r="S155" s="268"/>
      <c r="T155" s="268"/>
      <c r="U155" s="268"/>
      <c r="V155" s="268"/>
      <c r="W155" s="268"/>
      <c r="X155" s="268"/>
      <c r="Y155" s="10"/>
      <c r="Z155" s="10"/>
      <c r="AA155" s="10"/>
      <c r="AB155" s="10"/>
      <c r="AC155" s="10"/>
      <c r="AD155" s="10"/>
      <c r="AE155" s="10"/>
      <c r="AF155" s="10"/>
      <c r="AG155" s="10"/>
      <c r="AH155" s="12"/>
      <c r="AI155" s="12"/>
      <c r="AJ155" s="12"/>
      <c r="AK155" s="12"/>
      <c r="AL155" s="12"/>
      <c r="AM155" s="12"/>
      <c r="AN155" s="12"/>
      <c r="AO155" s="12"/>
    </row>
    <row r="156" spans="1:41" s="406" customFormat="1" ht="45" customHeight="1">
      <c r="A156" s="180"/>
      <c r="B156" s="404">
        <f t="shared" ref="B156:B162" si="12">B155+1</f>
        <v>3</v>
      </c>
      <c r="C156" s="405" t="s">
        <v>157</v>
      </c>
      <c r="D156" s="405" t="s">
        <v>351</v>
      </c>
      <c r="E156" s="354" t="s">
        <v>336</v>
      </c>
      <c r="F156" s="354" t="s">
        <v>298</v>
      </c>
      <c r="G156" s="351" t="s">
        <v>337</v>
      </c>
      <c r="H156" s="355">
        <v>42293</v>
      </c>
      <c r="I156" s="354" t="s">
        <v>152</v>
      </c>
      <c r="J156" s="361" t="s">
        <v>338</v>
      </c>
      <c r="K156" s="355">
        <v>42313</v>
      </c>
      <c r="L156" s="354" t="s">
        <v>152</v>
      </c>
      <c r="M156" s="554" t="s">
        <v>338</v>
      </c>
      <c r="N156" s="555"/>
      <c r="O156" s="268"/>
      <c r="P156" s="268"/>
      <c r="Q156" s="268"/>
      <c r="R156" s="268"/>
      <c r="S156" s="268"/>
      <c r="T156" s="268"/>
      <c r="U156" s="268"/>
      <c r="V156" s="268"/>
      <c r="W156" s="268"/>
      <c r="X156" s="268"/>
      <c r="Y156" s="10"/>
      <c r="Z156" s="10"/>
      <c r="AA156" s="10"/>
      <c r="AB156" s="10"/>
      <c r="AC156" s="10"/>
      <c r="AD156" s="10"/>
      <c r="AE156" s="10"/>
      <c r="AF156" s="10"/>
      <c r="AG156" s="10"/>
      <c r="AH156" s="12"/>
      <c r="AI156" s="12"/>
      <c r="AJ156" s="12"/>
      <c r="AK156" s="12"/>
      <c r="AL156" s="12"/>
      <c r="AM156" s="12"/>
      <c r="AN156" s="12"/>
      <c r="AO156" s="12"/>
    </row>
    <row r="157" spans="1:41" s="406" customFormat="1" ht="45" customHeight="1">
      <c r="A157" s="180"/>
      <c r="B157" s="404">
        <f t="shared" si="12"/>
        <v>4</v>
      </c>
      <c r="C157" s="405" t="s">
        <v>157</v>
      </c>
      <c r="D157" s="405" t="s">
        <v>352</v>
      </c>
      <c r="E157" s="354" t="s">
        <v>336</v>
      </c>
      <c r="F157" s="354" t="s">
        <v>298</v>
      </c>
      <c r="G157" s="351" t="s">
        <v>337</v>
      </c>
      <c r="H157" s="355">
        <v>42293</v>
      </c>
      <c r="I157" s="354" t="s">
        <v>152</v>
      </c>
      <c r="J157" s="361" t="s">
        <v>338</v>
      </c>
      <c r="K157" s="355">
        <v>42313</v>
      </c>
      <c r="L157" s="354" t="s">
        <v>152</v>
      </c>
      <c r="M157" s="554" t="s">
        <v>338</v>
      </c>
      <c r="N157" s="555"/>
      <c r="O157" s="268"/>
      <c r="P157" s="268"/>
      <c r="Q157" s="268"/>
      <c r="R157" s="268"/>
      <c r="S157" s="268"/>
      <c r="T157" s="268"/>
      <c r="U157" s="268"/>
      <c r="V157" s="268"/>
      <c r="W157" s="268"/>
      <c r="X157" s="268"/>
      <c r="Y157" s="10"/>
      <c r="Z157" s="10"/>
      <c r="AA157" s="10"/>
      <c r="AB157" s="10"/>
      <c r="AC157" s="10"/>
      <c r="AD157" s="10"/>
      <c r="AE157" s="10"/>
      <c r="AF157" s="10"/>
      <c r="AG157" s="10"/>
      <c r="AH157" s="12"/>
      <c r="AI157" s="12"/>
      <c r="AJ157" s="12"/>
      <c r="AK157" s="12"/>
      <c r="AL157" s="12"/>
      <c r="AM157" s="12"/>
      <c r="AN157" s="12"/>
      <c r="AO157" s="12"/>
    </row>
    <row r="158" spans="1:41" s="406" customFormat="1" ht="45" customHeight="1">
      <c r="A158" s="180"/>
      <c r="B158" s="404">
        <f t="shared" si="12"/>
        <v>5</v>
      </c>
      <c r="C158" s="405" t="s">
        <v>157</v>
      </c>
      <c r="D158" s="405" t="s">
        <v>353</v>
      </c>
      <c r="E158" s="354" t="s">
        <v>336</v>
      </c>
      <c r="F158" s="354" t="s">
        <v>298</v>
      </c>
      <c r="G158" s="351" t="s">
        <v>337</v>
      </c>
      <c r="H158" s="355">
        <v>42293</v>
      </c>
      <c r="I158" s="354" t="s">
        <v>152</v>
      </c>
      <c r="J158" s="361" t="s">
        <v>338</v>
      </c>
      <c r="K158" s="355">
        <v>42313</v>
      </c>
      <c r="L158" s="354" t="s">
        <v>152</v>
      </c>
      <c r="M158" s="554" t="s">
        <v>338</v>
      </c>
      <c r="N158" s="555"/>
      <c r="O158" s="268"/>
      <c r="P158" s="268"/>
      <c r="Q158" s="268"/>
      <c r="R158" s="268"/>
      <c r="S158" s="268"/>
      <c r="T158" s="268"/>
      <c r="U158" s="268"/>
      <c r="V158" s="268"/>
      <c r="W158" s="268"/>
      <c r="X158" s="268"/>
      <c r="Y158" s="10"/>
      <c r="Z158" s="10"/>
      <c r="AA158" s="10"/>
      <c r="AB158" s="10"/>
      <c r="AC158" s="10"/>
      <c r="AD158" s="10"/>
      <c r="AE158" s="10"/>
      <c r="AF158" s="10"/>
      <c r="AG158" s="10"/>
      <c r="AH158" s="12"/>
      <c r="AI158" s="12"/>
      <c r="AJ158" s="12"/>
      <c r="AK158" s="12"/>
      <c r="AL158" s="12"/>
      <c r="AM158" s="12"/>
      <c r="AN158" s="12"/>
      <c r="AO158" s="12"/>
    </row>
    <row r="159" spans="1:41" ht="45" customHeight="1">
      <c r="B159" s="404">
        <f t="shared" si="12"/>
        <v>6</v>
      </c>
      <c r="C159" s="350" t="s">
        <v>156</v>
      </c>
      <c r="D159" s="351" t="s">
        <v>387</v>
      </c>
      <c r="E159" s="354" t="s">
        <v>336</v>
      </c>
      <c r="F159" s="354" t="s">
        <v>298</v>
      </c>
      <c r="G159" s="351" t="s">
        <v>337</v>
      </c>
      <c r="H159" s="355">
        <v>42293</v>
      </c>
      <c r="I159" s="354" t="s">
        <v>152</v>
      </c>
      <c r="J159" s="361" t="s">
        <v>338</v>
      </c>
      <c r="K159" s="355">
        <v>42313</v>
      </c>
      <c r="L159" s="354" t="s">
        <v>152</v>
      </c>
      <c r="M159" s="554" t="s">
        <v>338</v>
      </c>
      <c r="N159" s="555"/>
      <c r="O159" s="329"/>
      <c r="P159" s="329"/>
      <c r="Q159" s="329"/>
      <c r="R159" s="329"/>
      <c r="S159" s="329"/>
      <c r="T159" s="329"/>
      <c r="U159" s="329"/>
      <c r="V159" s="329"/>
      <c r="W159" s="329"/>
      <c r="X159" s="329"/>
    </row>
    <row r="160" spans="1:41" ht="45" customHeight="1">
      <c r="B160" s="404">
        <f t="shared" si="12"/>
        <v>7</v>
      </c>
      <c r="C160" s="350" t="s">
        <v>156</v>
      </c>
      <c r="D160" s="351" t="s">
        <v>354</v>
      </c>
      <c r="E160" s="354" t="s">
        <v>336</v>
      </c>
      <c r="F160" s="354" t="s">
        <v>298</v>
      </c>
      <c r="G160" s="351" t="s">
        <v>337</v>
      </c>
      <c r="H160" s="355">
        <v>42293</v>
      </c>
      <c r="I160" s="354" t="s">
        <v>152</v>
      </c>
      <c r="J160" s="361" t="s">
        <v>338</v>
      </c>
      <c r="K160" s="355">
        <v>42313</v>
      </c>
      <c r="L160" s="354" t="s">
        <v>152</v>
      </c>
      <c r="M160" s="554" t="s">
        <v>338</v>
      </c>
      <c r="N160" s="555"/>
      <c r="O160" s="329"/>
      <c r="P160" s="329"/>
      <c r="Q160" s="329"/>
      <c r="R160" s="329"/>
      <c r="S160" s="329"/>
      <c r="T160" s="329"/>
      <c r="U160" s="329"/>
      <c r="V160" s="329"/>
      <c r="W160" s="329"/>
      <c r="X160" s="329"/>
    </row>
    <row r="161" spans="1:41" ht="45" customHeight="1">
      <c r="B161" s="404">
        <f t="shared" si="12"/>
        <v>8</v>
      </c>
      <c r="C161" s="350" t="s">
        <v>156</v>
      </c>
      <c r="D161" s="351" t="s">
        <v>402</v>
      </c>
      <c r="E161" s="354" t="s">
        <v>336</v>
      </c>
      <c r="F161" s="354" t="s">
        <v>298</v>
      </c>
      <c r="G161" s="351" t="s">
        <v>337</v>
      </c>
      <c r="H161" s="355">
        <v>42293</v>
      </c>
      <c r="I161" s="354" t="s">
        <v>152</v>
      </c>
      <c r="J161" s="361" t="s">
        <v>338</v>
      </c>
      <c r="K161" s="355">
        <v>42313</v>
      </c>
      <c r="L161" s="354" t="s">
        <v>152</v>
      </c>
      <c r="M161" s="554" t="s">
        <v>338</v>
      </c>
      <c r="N161" s="555"/>
      <c r="O161" s="329"/>
      <c r="P161" s="329"/>
      <c r="Q161" s="329"/>
      <c r="R161" s="329"/>
      <c r="S161" s="329"/>
      <c r="T161" s="329"/>
      <c r="U161" s="329"/>
      <c r="V161" s="329"/>
      <c r="W161" s="329"/>
      <c r="X161" s="329"/>
    </row>
    <row r="162" spans="1:41" ht="45" customHeight="1">
      <c r="B162" s="404">
        <f t="shared" si="12"/>
        <v>9</v>
      </c>
      <c r="C162" s="350" t="s">
        <v>156</v>
      </c>
      <c r="D162" s="351" t="s">
        <v>403</v>
      </c>
      <c r="E162" s="354" t="s">
        <v>336</v>
      </c>
      <c r="F162" s="354" t="s">
        <v>298</v>
      </c>
      <c r="G162" s="351" t="s">
        <v>337</v>
      </c>
      <c r="H162" s="355">
        <v>42293</v>
      </c>
      <c r="I162" s="354" t="s">
        <v>152</v>
      </c>
      <c r="J162" s="361" t="s">
        <v>338</v>
      </c>
      <c r="K162" s="355">
        <v>42313</v>
      </c>
      <c r="L162" s="354" t="s">
        <v>152</v>
      </c>
      <c r="M162" s="554" t="s">
        <v>338</v>
      </c>
      <c r="N162" s="555"/>
      <c r="O162" s="329"/>
      <c r="P162" s="329"/>
      <c r="Q162" s="329"/>
      <c r="R162" s="329"/>
      <c r="S162" s="329"/>
      <c r="T162" s="329"/>
      <c r="U162" s="329"/>
      <c r="V162" s="329"/>
      <c r="W162" s="329"/>
      <c r="X162" s="329"/>
    </row>
    <row r="163" spans="1:41" ht="60" customHeight="1">
      <c r="B163" s="558" t="s">
        <v>304</v>
      </c>
      <c r="C163" s="558"/>
      <c r="D163" s="558"/>
      <c r="E163" s="559"/>
      <c r="F163" s="578"/>
      <c r="G163" s="578"/>
      <c r="H163" s="578"/>
      <c r="I163" s="578"/>
      <c r="J163" s="578"/>
      <c r="K163" s="578"/>
      <c r="L163" s="578"/>
      <c r="M163" s="578"/>
      <c r="N163" s="579"/>
      <c r="O163" s="329"/>
      <c r="P163" s="329"/>
      <c r="Q163" s="329"/>
      <c r="R163" s="329"/>
      <c r="S163" s="329"/>
      <c r="T163" s="329"/>
      <c r="U163" s="329"/>
      <c r="V163" s="329"/>
      <c r="W163" s="329"/>
      <c r="X163" s="329"/>
    </row>
    <row r="164" spans="1:41" s="406" customFormat="1" ht="45" customHeight="1">
      <c r="A164" s="180"/>
      <c r="B164" s="404">
        <v>1</v>
      </c>
      <c r="C164" s="405" t="s">
        <v>157</v>
      </c>
      <c r="D164" s="405" t="s">
        <v>349</v>
      </c>
      <c r="E164" s="354" t="s">
        <v>336</v>
      </c>
      <c r="F164" s="354" t="s">
        <v>298</v>
      </c>
      <c r="G164" s="351" t="s">
        <v>337</v>
      </c>
      <c r="H164" s="355">
        <v>42293</v>
      </c>
      <c r="I164" s="354" t="s">
        <v>152</v>
      </c>
      <c r="J164" s="361" t="s">
        <v>338</v>
      </c>
      <c r="K164" s="355">
        <v>42313</v>
      </c>
      <c r="L164" s="354" t="s">
        <v>152</v>
      </c>
      <c r="M164" s="554" t="s">
        <v>338</v>
      </c>
      <c r="N164" s="555"/>
      <c r="O164" s="268"/>
      <c r="P164" s="268"/>
      <c r="Q164" s="268"/>
      <c r="R164" s="268"/>
      <c r="S164" s="268"/>
      <c r="T164" s="268"/>
      <c r="U164" s="268"/>
      <c r="V164" s="268"/>
      <c r="W164" s="268"/>
      <c r="X164" s="268"/>
      <c r="Y164" s="10"/>
      <c r="Z164" s="10"/>
      <c r="AA164" s="10"/>
      <c r="AB164" s="10"/>
      <c r="AC164" s="10"/>
      <c r="AD164" s="10"/>
      <c r="AE164" s="10"/>
      <c r="AF164" s="10"/>
      <c r="AG164" s="10"/>
      <c r="AH164" s="12"/>
      <c r="AI164" s="12"/>
      <c r="AJ164" s="12"/>
      <c r="AK164" s="12"/>
      <c r="AL164" s="12"/>
      <c r="AM164" s="12"/>
      <c r="AN164" s="12"/>
      <c r="AO164" s="12"/>
    </row>
    <row r="165" spans="1:41" s="406" customFormat="1" ht="45" customHeight="1">
      <c r="A165" s="180"/>
      <c r="B165" s="404">
        <f>B164+1</f>
        <v>2</v>
      </c>
      <c r="C165" s="405" t="s">
        <v>157</v>
      </c>
      <c r="D165" s="405" t="s">
        <v>350</v>
      </c>
      <c r="E165" s="354" t="s">
        <v>336</v>
      </c>
      <c r="F165" s="354" t="s">
        <v>298</v>
      </c>
      <c r="G165" s="351" t="s">
        <v>337</v>
      </c>
      <c r="H165" s="355">
        <v>42293</v>
      </c>
      <c r="I165" s="354" t="s">
        <v>152</v>
      </c>
      <c r="J165" s="361" t="s">
        <v>338</v>
      </c>
      <c r="K165" s="355">
        <v>42313</v>
      </c>
      <c r="L165" s="354" t="s">
        <v>152</v>
      </c>
      <c r="M165" s="554" t="s">
        <v>338</v>
      </c>
      <c r="N165" s="555"/>
      <c r="O165" s="268"/>
      <c r="P165" s="268"/>
      <c r="Q165" s="268"/>
      <c r="R165" s="268"/>
      <c r="S165" s="268"/>
      <c r="T165" s="268"/>
      <c r="U165" s="268"/>
      <c r="V165" s="268"/>
      <c r="W165" s="268"/>
      <c r="X165" s="268"/>
      <c r="Y165" s="10"/>
      <c r="Z165" s="10"/>
      <c r="AA165" s="10"/>
      <c r="AB165" s="10"/>
      <c r="AC165" s="10"/>
      <c r="AD165" s="10"/>
      <c r="AE165" s="10"/>
      <c r="AF165" s="10"/>
      <c r="AG165" s="10"/>
      <c r="AH165" s="12"/>
      <c r="AI165" s="12"/>
      <c r="AJ165" s="12"/>
      <c r="AK165" s="12"/>
      <c r="AL165" s="12"/>
      <c r="AM165" s="12"/>
      <c r="AN165" s="12"/>
      <c r="AO165" s="12"/>
    </row>
    <row r="166" spans="1:41" s="406" customFormat="1" ht="45" customHeight="1">
      <c r="A166" s="180"/>
      <c r="B166" s="404">
        <f t="shared" ref="B166:B172" si="13">B165+1</f>
        <v>3</v>
      </c>
      <c r="C166" s="405" t="s">
        <v>157</v>
      </c>
      <c r="D166" s="405" t="s">
        <v>351</v>
      </c>
      <c r="E166" s="354" t="s">
        <v>336</v>
      </c>
      <c r="F166" s="354" t="s">
        <v>298</v>
      </c>
      <c r="G166" s="351" t="s">
        <v>337</v>
      </c>
      <c r="H166" s="355">
        <v>42293</v>
      </c>
      <c r="I166" s="354" t="s">
        <v>152</v>
      </c>
      <c r="J166" s="361" t="s">
        <v>338</v>
      </c>
      <c r="K166" s="355">
        <v>42313</v>
      </c>
      <c r="L166" s="354" t="s">
        <v>152</v>
      </c>
      <c r="M166" s="554" t="s">
        <v>338</v>
      </c>
      <c r="N166" s="555"/>
      <c r="O166" s="268"/>
      <c r="P166" s="268"/>
      <c r="Q166" s="268"/>
      <c r="R166" s="268"/>
      <c r="S166" s="268"/>
      <c r="T166" s="268"/>
      <c r="U166" s="268"/>
      <c r="V166" s="268"/>
      <c r="W166" s="268"/>
      <c r="X166" s="268"/>
      <c r="Y166" s="10"/>
      <c r="Z166" s="10"/>
      <c r="AA166" s="10"/>
      <c r="AB166" s="10"/>
      <c r="AC166" s="10"/>
      <c r="AD166" s="10"/>
      <c r="AE166" s="10"/>
      <c r="AF166" s="10"/>
      <c r="AG166" s="10"/>
      <c r="AH166" s="12"/>
      <c r="AI166" s="12"/>
      <c r="AJ166" s="12"/>
      <c r="AK166" s="12"/>
      <c r="AL166" s="12"/>
      <c r="AM166" s="12"/>
      <c r="AN166" s="12"/>
      <c r="AO166" s="12"/>
    </row>
    <row r="167" spans="1:41" s="406" customFormat="1" ht="45" customHeight="1">
      <c r="A167" s="180"/>
      <c r="B167" s="404">
        <f t="shared" si="13"/>
        <v>4</v>
      </c>
      <c r="C167" s="405" t="s">
        <v>157</v>
      </c>
      <c r="D167" s="405" t="s">
        <v>352</v>
      </c>
      <c r="E167" s="354" t="s">
        <v>336</v>
      </c>
      <c r="F167" s="354" t="s">
        <v>298</v>
      </c>
      <c r="G167" s="351" t="s">
        <v>337</v>
      </c>
      <c r="H167" s="355">
        <v>42293</v>
      </c>
      <c r="I167" s="354" t="s">
        <v>152</v>
      </c>
      <c r="J167" s="361" t="s">
        <v>338</v>
      </c>
      <c r="K167" s="355">
        <v>42313</v>
      </c>
      <c r="L167" s="354" t="s">
        <v>152</v>
      </c>
      <c r="M167" s="554" t="s">
        <v>338</v>
      </c>
      <c r="N167" s="555"/>
      <c r="O167" s="268"/>
      <c r="P167" s="268"/>
      <c r="Q167" s="268"/>
      <c r="R167" s="268"/>
      <c r="S167" s="268"/>
      <c r="T167" s="268"/>
      <c r="U167" s="268"/>
      <c r="V167" s="268"/>
      <c r="W167" s="268"/>
      <c r="X167" s="268"/>
      <c r="Y167" s="10"/>
      <c r="Z167" s="10"/>
      <c r="AA167" s="10"/>
      <c r="AB167" s="10"/>
      <c r="AC167" s="10"/>
      <c r="AD167" s="10"/>
      <c r="AE167" s="10"/>
      <c r="AF167" s="10"/>
      <c r="AG167" s="10"/>
      <c r="AH167" s="12"/>
      <c r="AI167" s="12"/>
      <c r="AJ167" s="12"/>
      <c r="AK167" s="12"/>
      <c r="AL167" s="12"/>
      <c r="AM167" s="12"/>
      <c r="AN167" s="12"/>
      <c r="AO167" s="12"/>
    </row>
    <row r="168" spans="1:41" s="406" customFormat="1" ht="45" customHeight="1">
      <c r="A168" s="180"/>
      <c r="B168" s="404">
        <f t="shared" si="13"/>
        <v>5</v>
      </c>
      <c r="C168" s="405" t="s">
        <v>157</v>
      </c>
      <c r="D168" s="405" t="s">
        <v>353</v>
      </c>
      <c r="E168" s="354" t="s">
        <v>336</v>
      </c>
      <c r="F168" s="354" t="s">
        <v>298</v>
      </c>
      <c r="G168" s="351" t="s">
        <v>337</v>
      </c>
      <c r="H168" s="355">
        <v>42293</v>
      </c>
      <c r="I168" s="354" t="s">
        <v>152</v>
      </c>
      <c r="J168" s="409" t="s">
        <v>405</v>
      </c>
      <c r="K168" s="355">
        <v>42313</v>
      </c>
      <c r="L168" s="354" t="s">
        <v>152</v>
      </c>
      <c r="M168" s="554" t="s">
        <v>338</v>
      </c>
      <c r="N168" s="555"/>
      <c r="O168" s="268"/>
      <c r="P168" s="268"/>
      <c r="Q168" s="268"/>
      <c r="R168" s="268"/>
      <c r="S168" s="268"/>
      <c r="T168" s="268"/>
      <c r="U168" s="268"/>
      <c r="V168" s="268"/>
      <c r="W168" s="268"/>
      <c r="X168" s="268"/>
      <c r="Y168" s="10"/>
      <c r="Z168" s="10"/>
      <c r="AA168" s="10"/>
      <c r="AB168" s="10"/>
      <c r="AC168" s="10"/>
      <c r="AD168" s="10"/>
      <c r="AE168" s="10"/>
      <c r="AF168" s="10"/>
      <c r="AG168" s="10"/>
      <c r="AH168" s="12"/>
      <c r="AI168" s="12"/>
      <c r="AJ168" s="12"/>
      <c r="AK168" s="12"/>
      <c r="AL168" s="12"/>
      <c r="AM168" s="12"/>
      <c r="AN168" s="12"/>
      <c r="AO168" s="12"/>
    </row>
    <row r="169" spans="1:41" ht="45" customHeight="1">
      <c r="B169" s="404">
        <f t="shared" si="13"/>
        <v>6</v>
      </c>
      <c r="C169" s="350" t="s">
        <v>156</v>
      </c>
      <c r="D169" s="351" t="s">
        <v>387</v>
      </c>
      <c r="E169" s="354" t="s">
        <v>336</v>
      </c>
      <c r="F169" s="354" t="s">
        <v>298</v>
      </c>
      <c r="G169" s="351" t="s">
        <v>337</v>
      </c>
      <c r="H169" s="355">
        <v>42293</v>
      </c>
      <c r="I169" s="354" t="s">
        <v>152</v>
      </c>
      <c r="J169" s="361" t="s">
        <v>338</v>
      </c>
      <c r="K169" s="355">
        <v>42313</v>
      </c>
      <c r="L169" s="354" t="s">
        <v>152</v>
      </c>
      <c r="M169" s="554" t="s">
        <v>338</v>
      </c>
      <c r="N169" s="555"/>
      <c r="O169" s="329"/>
      <c r="P169" s="329"/>
      <c r="Q169" s="329"/>
      <c r="R169" s="329"/>
      <c r="S169" s="329"/>
      <c r="T169" s="329"/>
      <c r="U169" s="329"/>
      <c r="V169" s="329"/>
      <c r="W169" s="329"/>
      <c r="X169" s="329"/>
    </row>
    <row r="170" spans="1:41" ht="45" customHeight="1">
      <c r="B170" s="404">
        <f t="shared" si="13"/>
        <v>7</v>
      </c>
      <c r="C170" s="350" t="s">
        <v>156</v>
      </c>
      <c r="D170" s="351" t="s">
        <v>354</v>
      </c>
      <c r="E170" s="354" t="s">
        <v>336</v>
      </c>
      <c r="F170" s="354" t="s">
        <v>298</v>
      </c>
      <c r="G170" s="351" t="s">
        <v>337</v>
      </c>
      <c r="H170" s="355">
        <v>42293</v>
      </c>
      <c r="I170" s="354" t="s">
        <v>152</v>
      </c>
      <c r="J170" s="361" t="s">
        <v>338</v>
      </c>
      <c r="K170" s="355">
        <v>42313</v>
      </c>
      <c r="L170" s="354" t="s">
        <v>152</v>
      </c>
      <c r="M170" s="554" t="s">
        <v>338</v>
      </c>
      <c r="N170" s="555"/>
      <c r="O170" s="329"/>
      <c r="P170" s="329"/>
      <c r="Q170" s="329"/>
      <c r="R170" s="329"/>
      <c r="S170" s="329"/>
      <c r="T170" s="329"/>
      <c r="U170" s="329"/>
      <c r="V170" s="329"/>
      <c r="W170" s="329"/>
      <c r="X170" s="329"/>
    </row>
    <row r="171" spans="1:41" ht="45" customHeight="1">
      <c r="B171" s="404">
        <f t="shared" si="13"/>
        <v>8</v>
      </c>
      <c r="C171" s="350" t="s">
        <v>156</v>
      </c>
      <c r="D171" s="351" t="s">
        <v>404</v>
      </c>
      <c r="E171" s="354" t="s">
        <v>336</v>
      </c>
      <c r="F171" s="354" t="s">
        <v>298</v>
      </c>
      <c r="G171" s="351" t="s">
        <v>337</v>
      </c>
      <c r="H171" s="355">
        <v>42293</v>
      </c>
      <c r="I171" s="354" t="s">
        <v>152</v>
      </c>
      <c r="J171" s="361" t="s">
        <v>338</v>
      </c>
      <c r="K171" s="355">
        <v>42313</v>
      </c>
      <c r="L171" s="354" t="s">
        <v>152</v>
      </c>
      <c r="M171" s="554" t="s">
        <v>338</v>
      </c>
      <c r="N171" s="555"/>
      <c r="O171" s="329"/>
      <c r="P171" s="329"/>
      <c r="Q171" s="329"/>
      <c r="R171" s="329"/>
      <c r="S171" s="329"/>
      <c r="T171" s="329"/>
      <c r="U171" s="329"/>
      <c r="V171" s="329"/>
      <c r="W171" s="329"/>
      <c r="X171" s="329"/>
    </row>
    <row r="172" spans="1:41" ht="45" customHeight="1">
      <c r="B172" s="404">
        <f t="shared" si="13"/>
        <v>9</v>
      </c>
      <c r="C172" s="350" t="s">
        <v>156</v>
      </c>
      <c r="D172" s="351" t="s">
        <v>406</v>
      </c>
      <c r="E172" s="354" t="s">
        <v>336</v>
      </c>
      <c r="F172" s="354" t="s">
        <v>298</v>
      </c>
      <c r="G172" s="351" t="s">
        <v>337</v>
      </c>
      <c r="H172" s="355">
        <v>42293</v>
      </c>
      <c r="I172" s="354" t="s">
        <v>152</v>
      </c>
      <c r="J172" s="361" t="s">
        <v>338</v>
      </c>
      <c r="K172" s="355">
        <v>42313</v>
      </c>
      <c r="L172" s="354" t="s">
        <v>152</v>
      </c>
      <c r="M172" s="554" t="s">
        <v>338</v>
      </c>
      <c r="N172" s="555"/>
      <c r="O172" s="329"/>
      <c r="P172" s="329"/>
      <c r="Q172" s="329"/>
      <c r="R172" s="329"/>
      <c r="S172" s="329"/>
      <c r="T172" s="329"/>
      <c r="U172" s="329"/>
      <c r="V172" s="329"/>
      <c r="W172" s="329"/>
      <c r="X172" s="329"/>
    </row>
    <row r="173" spans="1:41" ht="60" customHeight="1">
      <c r="B173" s="558" t="s">
        <v>303</v>
      </c>
      <c r="C173" s="558"/>
      <c r="D173" s="558"/>
      <c r="E173" s="559"/>
      <c r="F173" s="578"/>
      <c r="G173" s="578"/>
      <c r="H173" s="578"/>
      <c r="I173" s="578"/>
      <c r="J173" s="578"/>
      <c r="K173" s="578"/>
      <c r="L173" s="578"/>
      <c r="M173" s="578"/>
      <c r="N173" s="579"/>
      <c r="O173" s="329"/>
      <c r="P173" s="329"/>
      <c r="Q173" s="329"/>
      <c r="R173" s="329"/>
      <c r="S173" s="329"/>
      <c r="T173" s="329"/>
      <c r="U173" s="329"/>
      <c r="V173" s="329"/>
      <c r="W173" s="329"/>
      <c r="X173" s="329"/>
    </row>
    <row r="174" spans="1:41" s="406" customFormat="1" ht="45" customHeight="1">
      <c r="A174" s="180"/>
      <c r="B174" s="404">
        <v>1</v>
      </c>
      <c r="C174" s="405" t="s">
        <v>157</v>
      </c>
      <c r="D174" s="405" t="s">
        <v>349</v>
      </c>
      <c r="E174" s="354" t="s">
        <v>336</v>
      </c>
      <c r="F174" s="354" t="s">
        <v>298</v>
      </c>
      <c r="G174" s="351" t="s">
        <v>337</v>
      </c>
      <c r="H174" s="355">
        <v>42293</v>
      </c>
      <c r="I174" s="354" t="s">
        <v>152</v>
      </c>
      <c r="J174" s="361" t="s">
        <v>338</v>
      </c>
      <c r="K174" s="355">
        <v>42314</v>
      </c>
      <c r="L174" s="354" t="s">
        <v>152</v>
      </c>
      <c r="M174" s="554" t="s">
        <v>338</v>
      </c>
      <c r="N174" s="555"/>
      <c r="O174" s="268"/>
      <c r="P174" s="268"/>
      <c r="Q174" s="268"/>
      <c r="R174" s="268"/>
      <c r="S174" s="268"/>
      <c r="T174" s="268"/>
      <c r="U174" s="268"/>
      <c r="V174" s="268"/>
      <c r="W174" s="268"/>
      <c r="X174" s="268"/>
      <c r="Y174" s="10"/>
      <c r="Z174" s="10"/>
      <c r="AA174" s="10"/>
      <c r="AB174" s="10"/>
      <c r="AC174" s="10"/>
      <c r="AD174" s="10"/>
      <c r="AE174" s="10"/>
      <c r="AF174" s="10"/>
      <c r="AG174" s="10"/>
      <c r="AH174" s="12"/>
      <c r="AI174" s="12"/>
      <c r="AJ174" s="12"/>
      <c r="AK174" s="12"/>
      <c r="AL174" s="12"/>
      <c r="AM174" s="12"/>
      <c r="AN174" s="12"/>
      <c r="AO174" s="12"/>
    </row>
    <row r="175" spans="1:41" s="406" customFormat="1" ht="45" customHeight="1">
      <c r="A175" s="180"/>
      <c r="B175" s="404">
        <f>B174+1</f>
        <v>2</v>
      </c>
      <c r="C175" s="405" t="s">
        <v>157</v>
      </c>
      <c r="D175" s="405" t="s">
        <v>350</v>
      </c>
      <c r="E175" s="354" t="s">
        <v>336</v>
      </c>
      <c r="F175" s="354" t="s">
        <v>298</v>
      </c>
      <c r="G175" s="351" t="s">
        <v>337</v>
      </c>
      <c r="H175" s="355">
        <v>42293</v>
      </c>
      <c r="I175" s="354" t="s">
        <v>152</v>
      </c>
      <c r="J175" s="361" t="s">
        <v>338</v>
      </c>
      <c r="K175" s="355">
        <v>42314</v>
      </c>
      <c r="L175" s="354" t="s">
        <v>152</v>
      </c>
      <c r="M175" s="554" t="s">
        <v>338</v>
      </c>
      <c r="N175" s="555"/>
      <c r="O175" s="268"/>
      <c r="P175" s="268"/>
      <c r="Q175" s="268"/>
      <c r="R175" s="268"/>
      <c r="S175" s="268"/>
      <c r="T175" s="268"/>
      <c r="U175" s="268"/>
      <c r="V175" s="268"/>
      <c r="W175" s="268"/>
      <c r="X175" s="268"/>
      <c r="Y175" s="10"/>
      <c r="Z175" s="10"/>
      <c r="AA175" s="10"/>
      <c r="AB175" s="10"/>
      <c r="AC175" s="10"/>
      <c r="AD175" s="10"/>
      <c r="AE175" s="10"/>
      <c r="AF175" s="10"/>
      <c r="AG175" s="10"/>
      <c r="AH175" s="12"/>
      <c r="AI175" s="12"/>
      <c r="AJ175" s="12"/>
      <c r="AK175" s="12"/>
      <c r="AL175" s="12"/>
      <c r="AM175" s="12"/>
      <c r="AN175" s="12"/>
      <c r="AO175" s="12"/>
    </row>
    <row r="176" spans="1:41" s="406" customFormat="1" ht="45" customHeight="1">
      <c r="A176" s="180"/>
      <c r="B176" s="404">
        <f t="shared" ref="B176:B183" si="14">B175+1</f>
        <v>3</v>
      </c>
      <c r="C176" s="405" t="s">
        <v>157</v>
      </c>
      <c r="D176" s="405" t="s">
        <v>351</v>
      </c>
      <c r="E176" s="354" t="s">
        <v>336</v>
      </c>
      <c r="F176" s="354" t="s">
        <v>298</v>
      </c>
      <c r="G176" s="351" t="s">
        <v>337</v>
      </c>
      <c r="H176" s="355">
        <v>42293</v>
      </c>
      <c r="I176" s="354" t="s">
        <v>152</v>
      </c>
      <c r="J176" s="361" t="s">
        <v>338</v>
      </c>
      <c r="K176" s="355">
        <v>42314</v>
      </c>
      <c r="L176" s="354" t="s">
        <v>152</v>
      </c>
      <c r="M176" s="554" t="s">
        <v>338</v>
      </c>
      <c r="N176" s="555"/>
      <c r="O176" s="268"/>
      <c r="P176" s="268"/>
      <c r="Q176" s="268"/>
      <c r="R176" s="268"/>
      <c r="S176" s="268"/>
      <c r="T176" s="268"/>
      <c r="U176" s="268"/>
      <c r="V176" s="268"/>
      <c r="W176" s="268"/>
      <c r="X176" s="268"/>
      <c r="Y176" s="10"/>
      <c r="Z176" s="10"/>
      <c r="AA176" s="10"/>
      <c r="AB176" s="10"/>
      <c r="AC176" s="10"/>
      <c r="AD176" s="10"/>
      <c r="AE176" s="10"/>
      <c r="AF176" s="10"/>
      <c r="AG176" s="10"/>
      <c r="AH176" s="12"/>
      <c r="AI176" s="12"/>
      <c r="AJ176" s="12"/>
      <c r="AK176" s="12"/>
      <c r="AL176" s="12"/>
      <c r="AM176" s="12"/>
      <c r="AN176" s="12"/>
      <c r="AO176" s="12"/>
    </row>
    <row r="177" spans="1:41" s="406" customFormat="1" ht="45" customHeight="1">
      <c r="A177" s="180"/>
      <c r="B177" s="404">
        <f t="shared" si="14"/>
        <v>4</v>
      </c>
      <c r="C177" s="405" t="s">
        <v>157</v>
      </c>
      <c r="D177" s="405" t="s">
        <v>352</v>
      </c>
      <c r="E177" s="354" t="s">
        <v>336</v>
      </c>
      <c r="F177" s="354" t="s">
        <v>298</v>
      </c>
      <c r="G177" s="351" t="s">
        <v>337</v>
      </c>
      <c r="H177" s="355">
        <v>42293</v>
      </c>
      <c r="I177" s="354" t="s">
        <v>152</v>
      </c>
      <c r="J177" s="361" t="s">
        <v>338</v>
      </c>
      <c r="K177" s="355">
        <v>42314</v>
      </c>
      <c r="L177" s="354" t="s">
        <v>152</v>
      </c>
      <c r="M177" s="554" t="s">
        <v>338</v>
      </c>
      <c r="N177" s="555"/>
      <c r="O177" s="268"/>
      <c r="P177" s="268"/>
      <c r="Q177" s="268"/>
      <c r="R177" s="268"/>
      <c r="S177" s="268"/>
      <c r="T177" s="268"/>
      <c r="U177" s="268"/>
      <c r="V177" s="268"/>
      <c r="W177" s="268"/>
      <c r="X177" s="268"/>
      <c r="Y177" s="10"/>
      <c r="Z177" s="10"/>
      <c r="AA177" s="10"/>
      <c r="AB177" s="10"/>
      <c r="AC177" s="10"/>
      <c r="AD177" s="10"/>
      <c r="AE177" s="10"/>
      <c r="AF177" s="10"/>
      <c r="AG177" s="10"/>
      <c r="AH177" s="12"/>
      <c r="AI177" s="12"/>
      <c r="AJ177" s="12"/>
      <c r="AK177" s="12"/>
      <c r="AL177" s="12"/>
      <c r="AM177" s="12"/>
      <c r="AN177" s="12"/>
      <c r="AO177" s="12"/>
    </row>
    <row r="178" spans="1:41" s="406" customFormat="1" ht="45" customHeight="1">
      <c r="A178" s="180"/>
      <c r="B178" s="404">
        <f t="shared" si="14"/>
        <v>5</v>
      </c>
      <c r="C178" s="405" t="s">
        <v>157</v>
      </c>
      <c r="D178" s="405" t="s">
        <v>353</v>
      </c>
      <c r="E178" s="354" t="s">
        <v>336</v>
      </c>
      <c r="F178" s="354" t="s">
        <v>298</v>
      </c>
      <c r="G178" s="351" t="s">
        <v>337</v>
      </c>
      <c r="H178" s="355">
        <v>42293</v>
      </c>
      <c r="I178" s="354" t="s">
        <v>152</v>
      </c>
      <c r="J178" s="409" t="s">
        <v>405</v>
      </c>
      <c r="K178" s="355">
        <v>42314</v>
      </c>
      <c r="L178" s="354" t="s">
        <v>152</v>
      </c>
      <c r="M178" s="554" t="s">
        <v>338</v>
      </c>
      <c r="N178" s="555"/>
      <c r="O178" s="268"/>
      <c r="P178" s="268"/>
      <c r="Q178" s="268"/>
      <c r="R178" s="268"/>
      <c r="S178" s="268"/>
      <c r="T178" s="268"/>
      <c r="U178" s="268"/>
      <c r="V178" s="268"/>
      <c r="W178" s="268"/>
      <c r="X178" s="268"/>
      <c r="Y178" s="10"/>
      <c r="Z178" s="10"/>
      <c r="AA178" s="10"/>
      <c r="AB178" s="10"/>
      <c r="AC178" s="10"/>
      <c r="AD178" s="10"/>
      <c r="AE178" s="10"/>
      <c r="AF178" s="10"/>
      <c r="AG178" s="10"/>
      <c r="AH178" s="12"/>
      <c r="AI178" s="12"/>
      <c r="AJ178" s="12"/>
      <c r="AK178" s="12"/>
      <c r="AL178" s="12"/>
      <c r="AM178" s="12"/>
      <c r="AN178" s="12"/>
      <c r="AO178" s="12"/>
    </row>
    <row r="179" spans="1:41" ht="45" customHeight="1">
      <c r="B179" s="404">
        <f t="shared" si="14"/>
        <v>6</v>
      </c>
      <c r="C179" s="350" t="s">
        <v>156</v>
      </c>
      <c r="D179" s="351" t="s">
        <v>387</v>
      </c>
      <c r="E179" s="354" t="s">
        <v>336</v>
      </c>
      <c r="F179" s="354" t="s">
        <v>298</v>
      </c>
      <c r="G179" s="351" t="s">
        <v>337</v>
      </c>
      <c r="H179" s="355">
        <v>42293</v>
      </c>
      <c r="I179" s="354" t="s">
        <v>152</v>
      </c>
      <c r="J179" s="361" t="s">
        <v>338</v>
      </c>
      <c r="K179" s="355">
        <v>42314</v>
      </c>
      <c r="L179" s="354" t="s">
        <v>152</v>
      </c>
      <c r="M179" s="554" t="s">
        <v>338</v>
      </c>
      <c r="N179" s="555"/>
      <c r="O179" s="329"/>
      <c r="P179" s="329"/>
      <c r="Q179" s="329"/>
      <c r="R179" s="329"/>
      <c r="S179" s="329"/>
      <c r="T179" s="329"/>
      <c r="U179" s="329"/>
      <c r="V179" s="329"/>
      <c r="W179" s="329"/>
      <c r="X179" s="329"/>
    </row>
    <row r="180" spans="1:41" s="406" customFormat="1" ht="45" customHeight="1">
      <c r="A180" s="411"/>
      <c r="B180" s="404">
        <f t="shared" si="14"/>
        <v>7</v>
      </c>
      <c r="C180" s="404" t="s">
        <v>156</v>
      </c>
      <c r="D180" s="405" t="s">
        <v>354</v>
      </c>
      <c r="E180" s="410" t="s">
        <v>336</v>
      </c>
      <c r="F180" s="410" t="s">
        <v>298</v>
      </c>
      <c r="G180" s="405" t="s">
        <v>337</v>
      </c>
      <c r="H180" s="412">
        <v>42293</v>
      </c>
      <c r="I180" s="410" t="s">
        <v>152</v>
      </c>
      <c r="J180" s="413" t="s">
        <v>338</v>
      </c>
      <c r="K180" s="355">
        <v>42314</v>
      </c>
      <c r="L180" s="354" t="s">
        <v>152</v>
      </c>
      <c r="M180" s="554" t="s">
        <v>338</v>
      </c>
      <c r="N180" s="555"/>
      <c r="O180" s="268"/>
      <c r="P180" s="268"/>
      <c r="Q180" s="268"/>
      <c r="R180" s="268"/>
      <c r="S180" s="268"/>
      <c r="T180" s="268"/>
      <c r="U180" s="268"/>
      <c r="V180" s="268"/>
      <c r="W180" s="268"/>
      <c r="X180" s="268"/>
      <c r="Y180" s="411"/>
      <c r="Z180" s="411"/>
      <c r="AA180" s="2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</row>
    <row r="181" spans="1:41" ht="45" customHeight="1">
      <c r="B181" s="404">
        <f t="shared" si="14"/>
        <v>8</v>
      </c>
      <c r="C181" s="350" t="s">
        <v>156</v>
      </c>
      <c r="D181" s="351" t="s">
        <v>407</v>
      </c>
      <c r="E181" s="354" t="s">
        <v>336</v>
      </c>
      <c r="F181" s="354" t="s">
        <v>298</v>
      </c>
      <c r="G181" s="351" t="s">
        <v>337</v>
      </c>
      <c r="H181" s="355">
        <v>42293</v>
      </c>
      <c r="I181" s="354" t="s">
        <v>152</v>
      </c>
      <c r="J181" s="361" t="s">
        <v>338</v>
      </c>
      <c r="K181" s="355">
        <v>42314</v>
      </c>
      <c r="L181" s="354" t="s">
        <v>152</v>
      </c>
      <c r="M181" s="554" t="s">
        <v>338</v>
      </c>
      <c r="N181" s="555"/>
      <c r="O181" s="329"/>
      <c r="P181" s="329"/>
      <c r="Q181" s="329"/>
      <c r="R181" s="329"/>
      <c r="S181" s="329"/>
      <c r="T181" s="329"/>
      <c r="U181" s="329"/>
      <c r="V181" s="329"/>
      <c r="W181" s="329"/>
      <c r="X181" s="329"/>
    </row>
    <row r="182" spans="1:41" ht="45" customHeight="1">
      <c r="B182" s="404">
        <f t="shared" si="14"/>
        <v>9</v>
      </c>
      <c r="C182" s="350" t="s">
        <v>156</v>
      </c>
      <c r="D182" s="351" t="s">
        <v>408</v>
      </c>
      <c r="E182" s="354" t="s">
        <v>336</v>
      </c>
      <c r="F182" s="354" t="s">
        <v>298</v>
      </c>
      <c r="G182" s="351" t="s">
        <v>337</v>
      </c>
      <c r="H182" s="355">
        <v>42293</v>
      </c>
      <c r="I182" s="354" t="s">
        <v>152</v>
      </c>
      <c r="J182" s="361" t="s">
        <v>338</v>
      </c>
      <c r="K182" s="355">
        <v>42314</v>
      </c>
      <c r="L182" s="354" t="s">
        <v>152</v>
      </c>
      <c r="M182" s="554" t="s">
        <v>338</v>
      </c>
      <c r="N182" s="555"/>
      <c r="O182" s="329"/>
      <c r="P182" s="329"/>
      <c r="Q182" s="329"/>
      <c r="R182" s="329"/>
      <c r="S182" s="329"/>
      <c r="T182" s="329"/>
      <c r="U182" s="329"/>
      <c r="V182" s="329"/>
      <c r="W182" s="329"/>
      <c r="X182" s="329"/>
    </row>
    <row r="183" spans="1:41" ht="45" customHeight="1">
      <c r="B183" s="404">
        <f t="shared" si="14"/>
        <v>10</v>
      </c>
      <c r="C183" s="350" t="s">
        <v>156</v>
      </c>
      <c r="D183" s="351" t="s">
        <v>409</v>
      </c>
      <c r="E183" s="354" t="s">
        <v>336</v>
      </c>
      <c r="F183" s="354" t="s">
        <v>298</v>
      </c>
      <c r="G183" s="351" t="s">
        <v>337</v>
      </c>
      <c r="H183" s="355">
        <v>42293</v>
      </c>
      <c r="I183" s="354" t="s">
        <v>152</v>
      </c>
      <c r="J183" s="361" t="s">
        <v>338</v>
      </c>
      <c r="K183" s="355">
        <v>42314</v>
      </c>
      <c r="L183" s="354" t="s">
        <v>152</v>
      </c>
      <c r="M183" s="554" t="s">
        <v>338</v>
      </c>
      <c r="N183" s="555"/>
      <c r="O183" s="329"/>
      <c r="P183" s="329"/>
      <c r="Q183" s="329"/>
      <c r="R183" s="329"/>
      <c r="S183" s="329"/>
      <c r="T183" s="329"/>
      <c r="U183" s="329"/>
      <c r="V183" s="329"/>
      <c r="W183" s="329"/>
      <c r="X183" s="329"/>
    </row>
    <row r="184" spans="1:41" ht="60" customHeight="1">
      <c r="B184" s="558" t="s">
        <v>302</v>
      </c>
      <c r="C184" s="558"/>
      <c r="D184" s="558"/>
      <c r="E184" s="559"/>
      <c r="F184" s="578"/>
      <c r="G184" s="578"/>
      <c r="H184" s="578"/>
      <c r="I184" s="578"/>
      <c r="J184" s="578"/>
      <c r="K184" s="578"/>
      <c r="L184" s="578"/>
      <c r="M184" s="578"/>
      <c r="N184" s="579"/>
      <c r="O184" s="329"/>
      <c r="P184" s="329"/>
      <c r="Q184" s="329"/>
      <c r="R184" s="329"/>
      <c r="S184" s="329"/>
      <c r="T184" s="329"/>
      <c r="U184" s="329"/>
      <c r="V184" s="329"/>
      <c r="W184" s="329"/>
      <c r="X184" s="329"/>
    </row>
    <row r="185" spans="1:41" s="406" customFormat="1" ht="45" customHeight="1">
      <c r="A185" s="180"/>
      <c r="B185" s="404">
        <v>1</v>
      </c>
      <c r="C185" s="405" t="s">
        <v>157</v>
      </c>
      <c r="D185" s="405" t="s">
        <v>349</v>
      </c>
      <c r="E185" s="354" t="s">
        <v>336</v>
      </c>
      <c r="F185" s="354" t="s">
        <v>298</v>
      </c>
      <c r="G185" s="351" t="s">
        <v>337</v>
      </c>
      <c r="H185" s="355">
        <v>42294</v>
      </c>
      <c r="I185" s="354" t="s">
        <v>298</v>
      </c>
      <c r="J185" s="351" t="s">
        <v>337</v>
      </c>
      <c r="K185" s="355">
        <v>42324</v>
      </c>
      <c r="L185" s="354"/>
      <c r="M185" s="556"/>
      <c r="N185" s="557"/>
      <c r="O185" s="268"/>
      <c r="P185" s="268"/>
      <c r="Q185" s="268"/>
      <c r="R185" s="268"/>
      <c r="S185" s="268"/>
      <c r="T185" s="268"/>
      <c r="U185" s="268"/>
      <c r="V185" s="268"/>
      <c r="W185" s="268"/>
      <c r="X185" s="268"/>
      <c r="Y185" s="10"/>
      <c r="Z185" s="10"/>
      <c r="AA185" s="10"/>
      <c r="AB185" s="10"/>
      <c r="AC185" s="10"/>
      <c r="AD185" s="10"/>
      <c r="AE185" s="10"/>
      <c r="AF185" s="10"/>
      <c r="AG185" s="10"/>
      <c r="AH185" s="12"/>
      <c r="AI185" s="12"/>
      <c r="AJ185" s="12"/>
      <c r="AK185" s="12"/>
      <c r="AL185" s="12"/>
      <c r="AM185" s="12"/>
      <c r="AN185" s="12"/>
      <c r="AO185" s="12"/>
    </row>
    <row r="186" spans="1:41" s="406" customFormat="1" ht="45" customHeight="1">
      <c r="A186" s="180"/>
      <c r="B186" s="404">
        <f>B185+1</f>
        <v>2</v>
      </c>
      <c r="C186" s="405" t="s">
        <v>157</v>
      </c>
      <c r="D186" s="405" t="s">
        <v>350</v>
      </c>
      <c r="E186" s="354" t="s">
        <v>336</v>
      </c>
      <c r="F186" s="354" t="s">
        <v>298</v>
      </c>
      <c r="G186" s="351" t="s">
        <v>337</v>
      </c>
      <c r="H186" s="355">
        <v>42294</v>
      </c>
      <c r="I186" s="354" t="s">
        <v>298</v>
      </c>
      <c r="J186" s="351" t="s">
        <v>337</v>
      </c>
      <c r="K186" s="355">
        <v>42324</v>
      </c>
      <c r="L186" s="354"/>
      <c r="M186" s="556"/>
      <c r="N186" s="557"/>
      <c r="O186" s="268"/>
      <c r="P186" s="268"/>
      <c r="Q186" s="268"/>
      <c r="R186" s="268"/>
      <c r="S186" s="268"/>
      <c r="T186" s="268"/>
      <c r="U186" s="268"/>
      <c r="V186" s="268"/>
      <c r="W186" s="268"/>
      <c r="X186" s="268"/>
      <c r="Y186" s="10"/>
      <c r="Z186" s="10"/>
      <c r="AA186" s="10"/>
      <c r="AB186" s="10"/>
      <c r="AC186" s="10"/>
      <c r="AD186" s="10"/>
      <c r="AE186" s="10"/>
      <c r="AF186" s="10"/>
      <c r="AG186" s="10"/>
      <c r="AH186" s="12"/>
      <c r="AI186" s="12"/>
      <c r="AJ186" s="12"/>
      <c r="AK186" s="12"/>
      <c r="AL186" s="12"/>
      <c r="AM186" s="12"/>
      <c r="AN186" s="12"/>
      <c r="AO186" s="12"/>
    </row>
    <row r="187" spans="1:41" s="406" customFormat="1" ht="45" customHeight="1">
      <c r="A187" s="180"/>
      <c r="B187" s="404">
        <f t="shared" ref="B187:B194" si="15">B186+1</f>
        <v>3</v>
      </c>
      <c r="C187" s="405" t="s">
        <v>157</v>
      </c>
      <c r="D187" s="405" t="s">
        <v>351</v>
      </c>
      <c r="E187" s="354" t="s">
        <v>336</v>
      </c>
      <c r="F187" s="354" t="s">
        <v>298</v>
      </c>
      <c r="G187" s="351" t="s">
        <v>337</v>
      </c>
      <c r="H187" s="355">
        <v>42294</v>
      </c>
      <c r="I187" s="354" t="s">
        <v>298</v>
      </c>
      <c r="J187" s="351" t="s">
        <v>337</v>
      </c>
      <c r="K187" s="355">
        <v>42324</v>
      </c>
      <c r="L187" s="354"/>
      <c r="M187" s="556"/>
      <c r="N187" s="557"/>
      <c r="O187" s="268"/>
      <c r="P187" s="268"/>
      <c r="Q187" s="268"/>
      <c r="R187" s="268"/>
      <c r="S187" s="268"/>
      <c r="T187" s="268"/>
      <c r="U187" s="268"/>
      <c r="V187" s="268"/>
      <c r="W187" s="268"/>
      <c r="X187" s="268"/>
      <c r="Y187" s="10"/>
      <c r="Z187" s="10"/>
      <c r="AA187" s="10"/>
      <c r="AB187" s="10"/>
      <c r="AC187" s="10"/>
      <c r="AD187" s="10"/>
      <c r="AE187" s="10"/>
      <c r="AF187" s="10"/>
      <c r="AG187" s="10"/>
      <c r="AH187" s="12"/>
      <c r="AI187" s="12"/>
      <c r="AJ187" s="12"/>
      <c r="AK187" s="12"/>
      <c r="AL187" s="12"/>
      <c r="AM187" s="12"/>
      <c r="AN187" s="12"/>
      <c r="AO187" s="12"/>
    </row>
    <row r="188" spans="1:41" s="406" customFormat="1" ht="45" customHeight="1">
      <c r="A188" s="180"/>
      <c r="B188" s="404">
        <f t="shared" si="15"/>
        <v>4</v>
      </c>
      <c r="C188" s="405" t="s">
        <v>157</v>
      </c>
      <c r="D188" s="405" t="s">
        <v>352</v>
      </c>
      <c r="E188" s="354" t="s">
        <v>336</v>
      </c>
      <c r="F188" s="354" t="s">
        <v>298</v>
      </c>
      <c r="G188" s="351" t="s">
        <v>337</v>
      </c>
      <c r="H188" s="355">
        <v>42294</v>
      </c>
      <c r="I188" s="354" t="s">
        <v>298</v>
      </c>
      <c r="J188" s="351" t="s">
        <v>337</v>
      </c>
      <c r="K188" s="355">
        <v>42324</v>
      </c>
      <c r="L188" s="354"/>
      <c r="M188" s="556"/>
      <c r="N188" s="557"/>
      <c r="O188" s="268"/>
      <c r="P188" s="268"/>
      <c r="Q188" s="268"/>
      <c r="R188" s="268"/>
      <c r="S188" s="268"/>
      <c r="T188" s="268"/>
      <c r="U188" s="268"/>
      <c r="V188" s="268"/>
      <c r="W188" s="268"/>
      <c r="X188" s="268"/>
      <c r="Y188" s="10"/>
      <c r="Z188" s="10"/>
      <c r="AA188" s="10"/>
      <c r="AB188" s="10"/>
      <c r="AC188" s="10"/>
      <c r="AD188" s="10"/>
      <c r="AE188" s="10"/>
      <c r="AF188" s="10"/>
      <c r="AG188" s="10"/>
      <c r="AH188" s="12"/>
      <c r="AI188" s="12"/>
      <c r="AJ188" s="12"/>
      <c r="AK188" s="12"/>
      <c r="AL188" s="12"/>
      <c r="AM188" s="12"/>
      <c r="AN188" s="12"/>
      <c r="AO188" s="12"/>
    </row>
    <row r="189" spans="1:41" s="406" customFormat="1" ht="45" customHeight="1">
      <c r="A189" s="180"/>
      <c r="B189" s="404">
        <f t="shared" si="15"/>
        <v>5</v>
      </c>
      <c r="C189" s="405" t="s">
        <v>157</v>
      </c>
      <c r="D189" s="405" t="s">
        <v>353</v>
      </c>
      <c r="E189" s="354" t="s">
        <v>336</v>
      </c>
      <c r="F189" s="354" t="s">
        <v>298</v>
      </c>
      <c r="G189" s="351" t="s">
        <v>337</v>
      </c>
      <c r="H189" s="355">
        <v>42294</v>
      </c>
      <c r="I189" s="354" t="s">
        <v>298</v>
      </c>
      <c r="J189" s="351" t="s">
        <v>337</v>
      </c>
      <c r="K189" s="355">
        <v>42324</v>
      </c>
      <c r="L189" s="354"/>
      <c r="M189" s="556"/>
      <c r="N189" s="557"/>
      <c r="O189" s="268"/>
      <c r="P189" s="268"/>
      <c r="Q189" s="268"/>
      <c r="R189" s="268"/>
      <c r="S189" s="268"/>
      <c r="T189" s="268"/>
      <c r="U189" s="268"/>
      <c r="V189" s="268"/>
      <c r="W189" s="268"/>
      <c r="X189" s="268"/>
      <c r="Y189" s="10"/>
      <c r="Z189" s="10"/>
      <c r="AA189" s="10"/>
      <c r="AB189" s="10"/>
      <c r="AC189" s="10"/>
      <c r="AD189" s="10"/>
      <c r="AE189" s="10"/>
      <c r="AF189" s="10"/>
      <c r="AG189" s="10"/>
      <c r="AH189" s="12"/>
      <c r="AI189" s="12"/>
      <c r="AJ189" s="12"/>
      <c r="AK189" s="12"/>
      <c r="AL189" s="12"/>
      <c r="AM189" s="12"/>
      <c r="AN189" s="12"/>
      <c r="AO189" s="12"/>
    </row>
    <row r="190" spans="1:41" ht="45" customHeight="1">
      <c r="B190" s="404">
        <f t="shared" si="15"/>
        <v>6</v>
      </c>
      <c r="C190" s="350" t="s">
        <v>156</v>
      </c>
      <c r="D190" s="351" t="s">
        <v>387</v>
      </c>
      <c r="E190" s="354" t="s">
        <v>336</v>
      </c>
      <c r="F190" s="354" t="s">
        <v>298</v>
      </c>
      <c r="G190" s="351" t="s">
        <v>337</v>
      </c>
      <c r="H190" s="355">
        <v>42294</v>
      </c>
      <c r="I190" s="354" t="s">
        <v>298</v>
      </c>
      <c r="J190" s="351" t="s">
        <v>337</v>
      </c>
      <c r="K190" s="355">
        <v>42324</v>
      </c>
      <c r="L190" s="354"/>
      <c r="M190" s="552"/>
      <c r="N190" s="553"/>
      <c r="O190" s="329"/>
      <c r="P190" s="329"/>
      <c r="Q190" s="329"/>
      <c r="R190" s="329"/>
      <c r="S190" s="329"/>
      <c r="T190" s="329"/>
      <c r="U190" s="329"/>
      <c r="V190" s="329"/>
      <c r="W190" s="329"/>
      <c r="X190" s="329"/>
    </row>
    <row r="191" spans="1:41" ht="45" customHeight="1">
      <c r="B191" s="404">
        <f t="shared" si="15"/>
        <v>7</v>
      </c>
      <c r="C191" s="350" t="s">
        <v>156</v>
      </c>
      <c r="D191" s="405" t="s">
        <v>354</v>
      </c>
      <c r="E191" s="354" t="s">
        <v>336</v>
      </c>
      <c r="F191" s="354" t="s">
        <v>298</v>
      </c>
      <c r="G191" s="351" t="s">
        <v>337</v>
      </c>
      <c r="H191" s="355">
        <v>42294</v>
      </c>
      <c r="I191" s="354" t="s">
        <v>298</v>
      </c>
      <c r="J191" s="351" t="s">
        <v>337</v>
      </c>
      <c r="K191" s="355">
        <v>42324</v>
      </c>
      <c r="L191" s="354"/>
      <c r="M191" s="552"/>
      <c r="N191" s="553"/>
      <c r="O191" s="329"/>
      <c r="P191" s="329"/>
      <c r="Q191" s="329"/>
      <c r="R191" s="329"/>
      <c r="S191" s="329"/>
      <c r="T191" s="329"/>
      <c r="U191" s="329"/>
      <c r="V191" s="329"/>
      <c r="W191" s="329"/>
      <c r="X191" s="329"/>
    </row>
    <row r="192" spans="1:41" ht="45" customHeight="1">
      <c r="B192" s="404">
        <f t="shared" si="15"/>
        <v>8</v>
      </c>
      <c r="C192" s="350" t="s">
        <v>156</v>
      </c>
      <c r="D192" s="351" t="s">
        <v>411</v>
      </c>
      <c r="E192" s="354" t="s">
        <v>336</v>
      </c>
      <c r="F192" s="354" t="s">
        <v>298</v>
      </c>
      <c r="G192" s="351" t="s">
        <v>337</v>
      </c>
      <c r="H192" s="355">
        <v>42294</v>
      </c>
      <c r="I192" s="354" t="s">
        <v>298</v>
      </c>
      <c r="J192" s="351" t="s">
        <v>337</v>
      </c>
      <c r="K192" s="355">
        <v>42324</v>
      </c>
      <c r="L192" s="354"/>
      <c r="M192" s="552"/>
      <c r="N192" s="553"/>
      <c r="O192" s="329"/>
      <c r="P192" s="329"/>
      <c r="Q192" s="329"/>
      <c r="R192" s="329"/>
      <c r="S192" s="329"/>
      <c r="T192" s="329"/>
      <c r="U192" s="329"/>
      <c r="V192" s="329"/>
      <c r="W192" s="329"/>
      <c r="X192" s="329"/>
    </row>
    <row r="193" spans="1:41" ht="45" customHeight="1">
      <c r="B193" s="404">
        <f t="shared" si="15"/>
        <v>9</v>
      </c>
      <c r="C193" s="350" t="s">
        <v>156</v>
      </c>
      <c r="D193" s="351" t="s">
        <v>412</v>
      </c>
      <c r="E193" s="354" t="s">
        <v>336</v>
      </c>
      <c r="F193" s="354" t="s">
        <v>298</v>
      </c>
      <c r="G193" s="351" t="s">
        <v>337</v>
      </c>
      <c r="H193" s="355">
        <v>42294</v>
      </c>
      <c r="I193" s="354" t="s">
        <v>298</v>
      </c>
      <c r="J193" s="351" t="s">
        <v>337</v>
      </c>
      <c r="K193" s="355">
        <v>42324</v>
      </c>
      <c r="L193" s="354"/>
      <c r="M193" s="552"/>
      <c r="N193" s="553"/>
      <c r="O193" s="329"/>
      <c r="P193" s="329"/>
      <c r="Q193" s="329"/>
      <c r="R193" s="329"/>
      <c r="S193" s="329"/>
      <c r="T193" s="329"/>
      <c r="U193" s="329"/>
      <c r="V193" s="329"/>
      <c r="W193" s="329"/>
      <c r="X193" s="329"/>
    </row>
    <row r="194" spans="1:41" ht="45" customHeight="1">
      <c r="B194" s="404">
        <f t="shared" si="15"/>
        <v>10</v>
      </c>
      <c r="C194" s="350" t="s">
        <v>156</v>
      </c>
      <c r="D194" s="351" t="s">
        <v>410</v>
      </c>
      <c r="E194" s="354" t="s">
        <v>336</v>
      </c>
      <c r="F194" s="354" t="s">
        <v>298</v>
      </c>
      <c r="G194" s="351" t="s">
        <v>337</v>
      </c>
      <c r="H194" s="355">
        <v>42294</v>
      </c>
      <c r="I194" s="354" t="s">
        <v>298</v>
      </c>
      <c r="J194" s="351" t="s">
        <v>337</v>
      </c>
      <c r="K194" s="355">
        <v>42324</v>
      </c>
      <c r="L194" s="354"/>
      <c r="M194" s="552"/>
      <c r="N194" s="553"/>
      <c r="O194" s="329"/>
      <c r="P194" s="329"/>
      <c r="Q194" s="329"/>
      <c r="R194" s="329"/>
      <c r="S194" s="329"/>
      <c r="T194" s="329"/>
      <c r="U194" s="329"/>
      <c r="V194" s="329"/>
      <c r="W194" s="329"/>
      <c r="X194" s="329"/>
    </row>
    <row r="195" spans="1:41" ht="60" customHeight="1">
      <c r="B195" s="558" t="s">
        <v>299</v>
      </c>
      <c r="C195" s="558"/>
      <c r="D195" s="558"/>
      <c r="E195" s="559"/>
      <c r="F195" s="578"/>
      <c r="G195" s="578"/>
      <c r="H195" s="578"/>
      <c r="I195" s="578"/>
      <c r="J195" s="578"/>
      <c r="K195" s="578"/>
      <c r="L195" s="578"/>
      <c r="M195" s="578"/>
      <c r="N195" s="579"/>
      <c r="O195" s="329"/>
      <c r="P195" s="329"/>
      <c r="Q195" s="329"/>
      <c r="R195" s="329"/>
      <c r="S195" s="329"/>
      <c r="T195" s="329"/>
      <c r="U195" s="329"/>
      <c r="V195" s="329"/>
      <c r="W195" s="329"/>
      <c r="X195" s="329"/>
    </row>
    <row r="196" spans="1:41" s="406" customFormat="1" ht="45" customHeight="1">
      <c r="A196" s="180"/>
      <c r="B196" s="404">
        <v>1</v>
      </c>
      <c r="C196" s="405" t="s">
        <v>157</v>
      </c>
      <c r="D196" s="405" t="s">
        <v>349</v>
      </c>
      <c r="E196" s="354" t="s">
        <v>336</v>
      </c>
      <c r="F196" s="354" t="s">
        <v>298</v>
      </c>
      <c r="G196" s="351" t="s">
        <v>337</v>
      </c>
      <c r="H196" s="355">
        <v>42294</v>
      </c>
      <c r="I196" s="354" t="s">
        <v>298</v>
      </c>
      <c r="J196" s="351" t="s">
        <v>337</v>
      </c>
      <c r="K196" s="355">
        <v>42322</v>
      </c>
      <c r="L196" s="408"/>
      <c r="M196" s="556"/>
      <c r="N196" s="557"/>
      <c r="O196" s="268"/>
      <c r="P196" s="268"/>
      <c r="Q196" s="268"/>
      <c r="R196" s="268"/>
      <c r="S196" s="268"/>
      <c r="T196" s="268"/>
      <c r="U196" s="268"/>
      <c r="V196" s="268"/>
      <c r="W196" s="268"/>
      <c r="X196" s="268"/>
      <c r="Y196" s="10"/>
      <c r="Z196" s="10"/>
      <c r="AA196" s="10"/>
      <c r="AB196" s="10"/>
      <c r="AC196" s="10"/>
      <c r="AD196" s="10"/>
      <c r="AE196" s="10"/>
      <c r="AF196" s="10"/>
      <c r="AG196" s="10"/>
      <c r="AH196" s="12"/>
      <c r="AI196" s="12"/>
      <c r="AJ196" s="12"/>
      <c r="AK196" s="12"/>
      <c r="AL196" s="12"/>
      <c r="AM196" s="12"/>
      <c r="AN196" s="12"/>
      <c r="AO196" s="12"/>
    </row>
    <row r="197" spans="1:41" s="406" customFormat="1" ht="45" customHeight="1">
      <c r="A197" s="180"/>
      <c r="B197" s="404">
        <f>B196+1</f>
        <v>2</v>
      </c>
      <c r="C197" s="405" t="s">
        <v>157</v>
      </c>
      <c r="D197" s="405" t="s">
        <v>350</v>
      </c>
      <c r="E197" s="354" t="s">
        <v>336</v>
      </c>
      <c r="F197" s="354" t="s">
        <v>298</v>
      </c>
      <c r="G197" s="351" t="s">
        <v>337</v>
      </c>
      <c r="H197" s="355">
        <v>42294</v>
      </c>
      <c r="I197" s="354" t="s">
        <v>298</v>
      </c>
      <c r="J197" s="351" t="s">
        <v>337</v>
      </c>
      <c r="K197" s="355">
        <v>42322</v>
      </c>
      <c r="L197" s="408"/>
      <c r="M197" s="556"/>
      <c r="N197" s="557"/>
      <c r="O197" s="268"/>
      <c r="P197" s="268"/>
      <c r="Q197" s="268"/>
      <c r="R197" s="268"/>
      <c r="S197" s="268"/>
      <c r="T197" s="268"/>
      <c r="U197" s="268"/>
      <c r="V197" s="268"/>
      <c r="W197" s="268"/>
      <c r="X197" s="268"/>
      <c r="Y197" s="10"/>
      <c r="Z197" s="10"/>
      <c r="AA197" s="10"/>
      <c r="AB197" s="10"/>
      <c r="AC197" s="10"/>
      <c r="AD197" s="10"/>
      <c r="AE197" s="10"/>
      <c r="AF197" s="10"/>
      <c r="AG197" s="10"/>
      <c r="AH197" s="12"/>
      <c r="AI197" s="12"/>
      <c r="AJ197" s="12"/>
      <c r="AK197" s="12"/>
      <c r="AL197" s="12"/>
      <c r="AM197" s="12"/>
      <c r="AN197" s="12"/>
      <c r="AO197" s="12"/>
    </row>
    <row r="198" spans="1:41" s="406" customFormat="1" ht="45" customHeight="1">
      <c r="A198" s="180"/>
      <c r="B198" s="404">
        <f t="shared" ref="B198:B205" si="16">B197+1</f>
        <v>3</v>
      </c>
      <c r="C198" s="405" t="s">
        <v>157</v>
      </c>
      <c r="D198" s="405" t="s">
        <v>351</v>
      </c>
      <c r="E198" s="354" t="s">
        <v>336</v>
      </c>
      <c r="F198" s="354" t="s">
        <v>298</v>
      </c>
      <c r="G198" s="351" t="s">
        <v>337</v>
      </c>
      <c r="H198" s="355">
        <v>42294</v>
      </c>
      <c r="I198" s="354" t="s">
        <v>298</v>
      </c>
      <c r="J198" s="351" t="s">
        <v>337</v>
      </c>
      <c r="K198" s="355">
        <v>42322</v>
      </c>
      <c r="L198" s="408"/>
      <c r="M198" s="556"/>
      <c r="N198" s="557"/>
      <c r="O198" s="268"/>
      <c r="P198" s="268"/>
      <c r="Q198" s="268"/>
      <c r="R198" s="268"/>
      <c r="S198" s="268"/>
      <c r="T198" s="268"/>
      <c r="U198" s="268"/>
      <c r="V198" s="268"/>
      <c r="W198" s="268"/>
      <c r="X198" s="268"/>
      <c r="Y198" s="10"/>
      <c r="Z198" s="10"/>
      <c r="AA198" s="10"/>
      <c r="AB198" s="10"/>
      <c r="AC198" s="10"/>
      <c r="AD198" s="10"/>
      <c r="AE198" s="10"/>
      <c r="AF198" s="10"/>
      <c r="AG198" s="10"/>
      <c r="AH198" s="12"/>
      <c r="AI198" s="12"/>
      <c r="AJ198" s="12"/>
      <c r="AK198" s="12"/>
      <c r="AL198" s="12"/>
      <c r="AM198" s="12"/>
      <c r="AN198" s="12"/>
      <c r="AO198" s="12"/>
    </row>
    <row r="199" spans="1:41" s="406" customFormat="1" ht="45" customHeight="1">
      <c r="A199" s="180"/>
      <c r="B199" s="404">
        <f t="shared" si="16"/>
        <v>4</v>
      </c>
      <c r="C199" s="405" t="s">
        <v>157</v>
      </c>
      <c r="D199" s="405" t="s">
        <v>352</v>
      </c>
      <c r="E199" s="354" t="s">
        <v>336</v>
      </c>
      <c r="F199" s="354" t="s">
        <v>298</v>
      </c>
      <c r="G199" s="351" t="s">
        <v>337</v>
      </c>
      <c r="H199" s="355">
        <v>42294</v>
      </c>
      <c r="I199" s="354" t="s">
        <v>298</v>
      </c>
      <c r="J199" s="361" t="s">
        <v>377</v>
      </c>
      <c r="K199" s="355">
        <v>42322</v>
      </c>
      <c r="L199" s="408"/>
      <c r="M199" s="556"/>
      <c r="N199" s="557"/>
      <c r="O199" s="268"/>
      <c r="P199" s="268"/>
      <c r="Q199" s="268"/>
      <c r="R199" s="268"/>
      <c r="S199" s="268"/>
      <c r="T199" s="268"/>
      <c r="U199" s="268"/>
      <c r="V199" s="268"/>
      <c r="W199" s="268"/>
      <c r="X199" s="268"/>
      <c r="Y199" s="10"/>
      <c r="Z199" s="10"/>
      <c r="AA199" s="10"/>
      <c r="AB199" s="10"/>
      <c r="AC199" s="10"/>
      <c r="AD199" s="10"/>
      <c r="AE199" s="10"/>
      <c r="AF199" s="10"/>
      <c r="AG199" s="10"/>
      <c r="AH199" s="12"/>
      <c r="AI199" s="12"/>
      <c r="AJ199" s="12"/>
      <c r="AK199" s="12"/>
      <c r="AL199" s="12"/>
      <c r="AM199" s="12"/>
      <c r="AN199" s="12"/>
      <c r="AO199" s="12"/>
    </row>
    <row r="200" spans="1:41" s="406" customFormat="1" ht="45" customHeight="1">
      <c r="A200" s="180"/>
      <c r="B200" s="404">
        <f t="shared" si="16"/>
        <v>5</v>
      </c>
      <c r="C200" s="405" t="s">
        <v>157</v>
      </c>
      <c r="D200" s="405" t="s">
        <v>353</v>
      </c>
      <c r="E200" s="354" t="s">
        <v>336</v>
      </c>
      <c r="F200" s="354" t="s">
        <v>298</v>
      </c>
      <c r="G200" s="351" t="s">
        <v>337</v>
      </c>
      <c r="H200" s="355">
        <v>42294</v>
      </c>
      <c r="I200" s="354" t="s">
        <v>298</v>
      </c>
      <c r="J200" s="351" t="s">
        <v>337</v>
      </c>
      <c r="K200" s="355">
        <v>42322</v>
      </c>
      <c r="L200" s="408"/>
      <c r="M200" s="556"/>
      <c r="N200" s="557"/>
      <c r="O200" s="268"/>
      <c r="P200" s="268"/>
      <c r="Q200" s="268"/>
      <c r="R200" s="268"/>
      <c r="S200" s="268"/>
      <c r="T200" s="268"/>
      <c r="U200" s="268"/>
      <c r="V200" s="268"/>
      <c r="W200" s="268"/>
      <c r="X200" s="268"/>
      <c r="Y200" s="10"/>
      <c r="Z200" s="10"/>
      <c r="AA200" s="10"/>
      <c r="AB200" s="10"/>
      <c r="AC200" s="10"/>
      <c r="AD200" s="10"/>
      <c r="AE200" s="10"/>
      <c r="AF200" s="10"/>
      <c r="AG200" s="10"/>
      <c r="AH200" s="12"/>
      <c r="AI200" s="12"/>
      <c r="AJ200" s="12"/>
      <c r="AK200" s="12"/>
      <c r="AL200" s="12"/>
      <c r="AM200" s="12"/>
      <c r="AN200" s="12"/>
      <c r="AO200" s="12"/>
    </row>
    <row r="201" spans="1:41" ht="45" customHeight="1">
      <c r="B201" s="404">
        <f t="shared" si="16"/>
        <v>6</v>
      </c>
      <c r="C201" s="350" t="s">
        <v>156</v>
      </c>
      <c r="D201" s="351" t="s">
        <v>387</v>
      </c>
      <c r="E201" s="354" t="s">
        <v>336</v>
      </c>
      <c r="F201" s="354" t="s">
        <v>298</v>
      </c>
      <c r="G201" s="351" t="s">
        <v>337</v>
      </c>
      <c r="H201" s="355">
        <v>42294</v>
      </c>
      <c r="I201" s="354" t="s">
        <v>298</v>
      </c>
      <c r="J201" s="351" t="s">
        <v>337</v>
      </c>
      <c r="K201" s="355">
        <v>42322</v>
      </c>
      <c r="L201" s="354"/>
      <c r="M201" s="552"/>
      <c r="N201" s="553"/>
      <c r="O201" s="329"/>
      <c r="P201" s="329"/>
      <c r="Q201" s="329"/>
      <c r="R201" s="329"/>
      <c r="S201" s="329"/>
      <c r="T201" s="329"/>
      <c r="U201" s="329"/>
      <c r="V201" s="329"/>
      <c r="W201" s="329"/>
      <c r="X201" s="329"/>
    </row>
    <row r="202" spans="1:41" ht="45" customHeight="1">
      <c r="B202" s="404">
        <f t="shared" si="16"/>
        <v>7</v>
      </c>
      <c r="C202" s="350" t="s">
        <v>156</v>
      </c>
      <c r="D202" s="405" t="s">
        <v>354</v>
      </c>
      <c r="E202" s="354" t="s">
        <v>336</v>
      </c>
      <c r="F202" s="354" t="s">
        <v>298</v>
      </c>
      <c r="G202" s="351" t="s">
        <v>337</v>
      </c>
      <c r="H202" s="355">
        <v>42294</v>
      </c>
      <c r="I202" s="354" t="s">
        <v>298</v>
      </c>
      <c r="J202" s="351" t="s">
        <v>337</v>
      </c>
      <c r="K202" s="355">
        <v>42322</v>
      </c>
      <c r="L202" s="354"/>
      <c r="M202" s="552"/>
      <c r="N202" s="553"/>
      <c r="O202" s="329"/>
      <c r="P202" s="329"/>
      <c r="Q202" s="329"/>
      <c r="R202" s="329"/>
      <c r="S202" s="329"/>
      <c r="T202" s="329"/>
      <c r="U202" s="329"/>
      <c r="V202" s="329"/>
      <c r="W202" s="329"/>
      <c r="X202" s="329"/>
    </row>
    <row r="203" spans="1:41" ht="45" customHeight="1">
      <c r="B203" s="404">
        <f t="shared" si="16"/>
        <v>8</v>
      </c>
      <c r="C203" s="350" t="s">
        <v>156</v>
      </c>
      <c r="D203" s="351" t="s">
        <v>413</v>
      </c>
      <c r="E203" s="354" t="s">
        <v>336</v>
      </c>
      <c r="F203" s="354" t="s">
        <v>298</v>
      </c>
      <c r="G203" s="351" t="s">
        <v>337</v>
      </c>
      <c r="H203" s="355">
        <v>42294</v>
      </c>
      <c r="I203" s="354" t="s">
        <v>298</v>
      </c>
      <c r="J203" s="351" t="s">
        <v>337</v>
      </c>
      <c r="K203" s="355">
        <v>42322</v>
      </c>
      <c r="L203" s="354"/>
      <c r="M203" s="552"/>
      <c r="N203" s="553"/>
      <c r="O203" s="329"/>
      <c r="P203" s="329"/>
      <c r="Q203" s="329"/>
      <c r="R203" s="329"/>
      <c r="S203" s="329"/>
      <c r="T203" s="329"/>
      <c r="U203" s="329"/>
      <c r="V203" s="329"/>
      <c r="W203" s="329"/>
      <c r="X203" s="329"/>
    </row>
    <row r="204" spans="1:41" ht="45" customHeight="1">
      <c r="B204" s="404">
        <f t="shared" si="16"/>
        <v>9</v>
      </c>
      <c r="C204" s="350" t="s">
        <v>156</v>
      </c>
      <c r="D204" s="351" t="s">
        <v>414</v>
      </c>
      <c r="E204" s="354" t="s">
        <v>336</v>
      </c>
      <c r="F204" s="354" t="s">
        <v>298</v>
      </c>
      <c r="G204" s="351" t="s">
        <v>337</v>
      </c>
      <c r="H204" s="355">
        <v>42294</v>
      </c>
      <c r="I204" s="354" t="s">
        <v>298</v>
      </c>
      <c r="J204" s="351" t="s">
        <v>337</v>
      </c>
      <c r="K204" s="355">
        <v>42322</v>
      </c>
      <c r="L204" s="354"/>
      <c r="M204" s="552"/>
      <c r="N204" s="553"/>
      <c r="O204" s="329"/>
      <c r="P204" s="329"/>
      <c r="Q204" s="329"/>
      <c r="R204" s="329"/>
      <c r="S204" s="329"/>
      <c r="T204" s="329"/>
      <c r="U204" s="329"/>
      <c r="V204" s="329"/>
      <c r="W204" s="329"/>
      <c r="X204" s="329"/>
    </row>
    <row r="205" spans="1:41" ht="45" customHeight="1">
      <c r="B205" s="404">
        <f t="shared" si="16"/>
        <v>10</v>
      </c>
      <c r="C205" s="350" t="s">
        <v>156</v>
      </c>
      <c r="D205" s="351" t="s">
        <v>415</v>
      </c>
      <c r="E205" s="354" t="s">
        <v>336</v>
      </c>
      <c r="F205" s="354" t="s">
        <v>298</v>
      </c>
      <c r="G205" s="351" t="s">
        <v>337</v>
      </c>
      <c r="H205" s="355">
        <v>42294</v>
      </c>
      <c r="I205" s="354" t="s">
        <v>298</v>
      </c>
      <c r="J205" s="351" t="s">
        <v>337</v>
      </c>
      <c r="K205" s="355">
        <v>42322</v>
      </c>
      <c r="L205" s="354"/>
      <c r="M205" s="552"/>
      <c r="N205" s="553"/>
      <c r="O205" s="329"/>
      <c r="P205" s="329"/>
      <c r="Q205" s="329"/>
      <c r="R205" s="329"/>
      <c r="S205" s="329"/>
      <c r="T205" s="329"/>
      <c r="U205" s="329"/>
      <c r="V205" s="329"/>
      <c r="W205" s="329"/>
      <c r="X205" s="329"/>
    </row>
    <row r="206" spans="1:41" ht="60" customHeight="1">
      <c r="B206" s="558" t="s">
        <v>300</v>
      </c>
      <c r="C206" s="558"/>
      <c r="D206" s="558"/>
      <c r="E206" s="559"/>
      <c r="F206" s="578"/>
      <c r="G206" s="578"/>
      <c r="H206" s="578"/>
      <c r="I206" s="578"/>
      <c r="J206" s="578"/>
      <c r="K206" s="578"/>
      <c r="L206" s="578"/>
      <c r="M206" s="578"/>
      <c r="N206" s="579"/>
      <c r="O206" s="329"/>
      <c r="P206" s="329"/>
      <c r="Q206" s="329"/>
      <c r="R206" s="329"/>
      <c r="S206" s="329"/>
      <c r="T206" s="329"/>
      <c r="U206" s="329"/>
      <c r="V206" s="329"/>
      <c r="W206" s="329"/>
      <c r="X206" s="329"/>
    </row>
    <row r="207" spans="1:41" s="406" customFormat="1" ht="45" customHeight="1">
      <c r="A207" s="180"/>
      <c r="B207" s="404">
        <v>1</v>
      </c>
      <c r="C207" s="405" t="s">
        <v>157</v>
      </c>
      <c r="D207" s="405" t="s">
        <v>349</v>
      </c>
      <c r="E207" s="354" t="s">
        <v>336</v>
      </c>
      <c r="F207" s="354" t="s">
        <v>298</v>
      </c>
      <c r="G207" s="351" t="s">
        <v>337</v>
      </c>
      <c r="H207" s="355">
        <v>42294</v>
      </c>
      <c r="I207" s="354" t="s">
        <v>298</v>
      </c>
      <c r="J207" s="351" t="s">
        <v>337</v>
      </c>
      <c r="K207" s="355">
        <v>42322</v>
      </c>
      <c r="L207" s="408"/>
      <c r="M207" s="556"/>
      <c r="N207" s="557"/>
      <c r="O207" s="268"/>
      <c r="P207" s="268"/>
      <c r="Q207" s="268"/>
      <c r="R207" s="268"/>
      <c r="S207" s="268"/>
      <c r="T207" s="268"/>
      <c r="U207" s="268"/>
      <c r="V207" s="268"/>
      <c r="W207" s="268"/>
      <c r="X207" s="268"/>
      <c r="Y207" s="10"/>
      <c r="Z207" s="10"/>
      <c r="AA207" s="10"/>
      <c r="AB207" s="10"/>
      <c r="AC207" s="10"/>
      <c r="AD207" s="10"/>
      <c r="AE207" s="10"/>
      <c r="AF207" s="10"/>
      <c r="AG207" s="10"/>
      <c r="AH207" s="12"/>
      <c r="AI207" s="12"/>
      <c r="AJ207" s="12"/>
      <c r="AK207" s="12"/>
      <c r="AL207" s="12"/>
      <c r="AM207" s="12"/>
      <c r="AN207" s="12"/>
      <c r="AO207" s="12"/>
    </row>
    <row r="208" spans="1:41" s="406" customFormat="1" ht="45" customHeight="1">
      <c r="A208" s="180"/>
      <c r="B208" s="404">
        <f>B207+1</f>
        <v>2</v>
      </c>
      <c r="C208" s="405" t="s">
        <v>157</v>
      </c>
      <c r="D208" s="405" t="s">
        <v>350</v>
      </c>
      <c r="E208" s="354" t="s">
        <v>336</v>
      </c>
      <c r="F208" s="354" t="s">
        <v>298</v>
      </c>
      <c r="G208" s="351" t="s">
        <v>337</v>
      </c>
      <c r="H208" s="355">
        <v>42294</v>
      </c>
      <c r="I208" s="354" t="s">
        <v>298</v>
      </c>
      <c r="J208" s="351" t="s">
        <v>337</v>
      </c>
      <c r="K208" s="355">
        <v>42322</v>
      </c>
      <c r="L208" s="408"/>
      <c r="M208" s="556"/>
      <c r="N208" s="557"/>
      <c r="O208" s="268"/>
      <c r="P208" s="268"/>
      <c r="Q208" s="268"/>
      <c r="R208" s="268"/>
      <c r="S208" s="268"/>
      <c r="T208" s="268"/>
      <c r="U208" s="268"/>
      <c r="V208" s="268"/>
      <c r="W208" s="268"/>
      <c r="X208" s="268"/>
      <c r="Y208" s="10"/>
      <c r="Z208" s="10"/>
      <c r="AA208" s="10"/>
      <c r="AB208" s="10"/>
      <c r="AC208" s="10"/>
      <c r="AD208" s="10"/>
      <c r="AE208" s="10"/>
      <c r="AF208" s="10"/>
      <c r="AG208" s="10"/>
      <c r="AH208" s="12"/>
      <c r="AI208" s="12"/>
      <c r="AJ208" s="12"/>
      <c r="AK208" s="12"/>
      <c r="AL208" s="12"/>
      <c r="AM208" s="12"/>
      <c r="AN208" s="12"/>
      <c r="AO208" s="12"/>
    </row>
    <row r="209" spans="1:41" s="406" customFormat="1" ht="45" customHeight="1">
      <c r="A209" s="180"/>
      <c r="B209" s="404">
        <f t="shared" ref="B209:B216" si="17">B208+1</f>
        <v>3</v>
      </c>
      <c r="C209" s="405" t="s">
        <v>157</v>
      </c>
      <c r="D209" s="405" t="s">
        <v>351</v>
      </c>
      <c r="E209" s="354" t="s">
        <v>336</v>
      </c>
      <c r="F209" s="354" t="s">
        <v>298</v>
      </c>
      <c r="G209" s="351" t="s">
        <v>337</v>
      </c>
      <c r="H209" s="355">
        <v>42294</v>
      </c>
      <c r="I209" s="354" t="s">
        <v>298</v>
      </c>
      <c r="J209" s="351" t="s">
        <v>337</v>
      </c>
      <c r="K209" s="355">
        <v>42322</v>
      </c>
      <c r="L209" s="408"/>
      <c r="M209" s="556"/>
      <c r="N209" s="557"/>
      <c r="O209" s="268"/>
      <c r="P209" s="268"/>
      <c r="Q209" s="268"/>
      <c r="R209" s="268"/>
      <c r="S209" s="268"/>
      <c r="T209" s="268"/>
      <c r="U209" s="268"/>
      <c r="V209" s="268"/>
      <c r="W209" s="268"/>
      <c r="X209" s="268"/>
      <c r="Y209" s="10"/>
      <c r="Z209" s="10"/>
      <c r="AA209" s="10"/>
      <c r="AB209" s="10"/>
      <c r="AC209" s="10"/>
      <c r="AD209" s="10"/>
      <c r="AE209" s="10"/>
      <c r="AF209" s="10"/>
      <c r="AG209" s="10"/>
      <c r="AH209" s="12"/>
      <c r="AI209" s="12"/>
      <c r="AJ209" s="12"/>
      <c r="AK209" s="12"/>
      <c r="AL209" s="12"/>
      <c r="AM209" s="12"/>
      <c r="AN209" s="12"/>
      <c r="AO209" s="12"/>
    </row>
    <row r="210" spans="1:41" s="406" customFormat="1" ht="45" customHeight="1">
      <c r="A210" s="180"/>
      <c r="B210" s="404">
        <f t="shared" si="17"/>
        <v>4</v>
      </c>
      <c r="C210" s="405" t="s">
        <v>157</v>
      </c>
      <c r="D210" s="405" t="s">
        <v>352</v>
      </c>
      <c r="E210" s="354" t="s">
        <v>336</v>
      </c>
      <c r="F210" s="354" t="s">
        <v>298</v>
      </c>
      <c r="G210" s="351" t="s">
        <v>337</v>
      </c>
      <c r="H210" s="355">
        <v>42294</v>
      </c>
      <c r="I210" s="354" t="s">
        <v>298</v>
      </c>
      <c r="J210" s="351" t="s">
        <v>337</v>
      </c>
      <c r="K210" s="355">
        <v>42322</v>
      </c>
      <c r="L210" s="408"/>
      <c r="M210" s="556"/>
      <c r="N210" s="557"/>
      <c r="O210" s="268"/>
      <c r="P210" s="268"/>
      <c r="Q210" s="268"/>
      <c r="R210" s="268"/>
      <c r="S210" s="268"/>
      <c r="T210" s="268"/>
      <c r="U210" s="268"/>
      <c r="V210" s="268"/>
      <c r="W210" s="268"/>
      <c r="X210" s="268"/>
      <c r="Y210" s="10"/>
      <c r="Z210" s="10"/>
      <c r="AA210" s="10"/>
      <c r="AB210" s="10"/>
      <c r="AC210" s="10"/>
      <c r="AD210" s="10"/>
      <c r="AE210" s="10"/>
      <c r="AF210" s="10"/>
      <c r="AG210" s="10"/>
      <c r="AH210" s="12"/>
      <c r="AI210" s="12"/>
      <c r="AJ210" s="12"/>
      <c r="AK210" s="12"/>
      <c r="AL210" s="12"/>
      <c r="AM210" s="12"/>
      <c r="AN210" s="12"/>
      <c r="AO210" s="12"/>
    </row>
    <row r="211" spans="1:41" s="406" customFormat="1" ht="45" customHeight="1">
      <c r="A211" s="180"/>
      <c r="B211" s="404">
        <f t="shared" si="17"/>
        <v>5</v>
      </c>
      <c r="C211" s="405" t="s">
        <v>157</v>
      </c>
      <c r="D211" s="405" t="s">
        <v>353</v>
      </c>
      <c r="E211" s="354" t="s">
        <v>336</v>
      </c>
      <c r="F211" s="354" t="s">
        <v>298</v>
      </c>
      <c r="G211" s="351" t="s">
        <v>337</v>
      </c>
      <c r="H211" s="355">
        <v>42294</v>
      </c>
      <c r="I211" s="354" t="s">
        <v>298</v>
      </c>
      <c r="J211" s="351" t="s">
        <v>337</v>
      </c>
      <c r="K211" s="355">
        <v>42322</v>
      </c>
      <c r="L211" s="408"/>
      <c r="M211" s="556"/>
      <c r="N211" s="557"/>
      <c r="O211" s="268"/>
      <c r="P211" s="268"/>
      <c r="Q211" s="268"/>
      <c r="R211" s="268"/>
      <c r="S211" s="268"/>
      <c r="T211" s="268"/>
      <c r="U211" s="268"/>
      <c r="V211" s="268"/>
      <c r="W211" s="268"/>
      <c r="X211" s="268"/>
      <c r="Y211" s="10"/>
      <c r="Z211" s="10"/>
      <c r="AA211" s="10"/>
      <c r="AB211" s="10"/>
      <c r="AC211" s="10"/>
      <c r="AD211" s="10"/>
      <c r="AE211" s="10"/>
      <c r="AF211" s="10"/>
      <c r="AG211" s="10"/>
      <c r="AH211" s="12"/>
      <c r="AI211" s="12"/>
      <c r="AJ211" s="12"/>
      <c r="AK211" s="12"/>
      <c r="AL211" s="12"/>
      <c r="AM211" s="12"/>
      <c r="AN211" s="12"/>
      <c r="AO211" s="12"/>
    </row>
    <row r="212" spans="1:41" ht="45" customHeight="1">
      <c r="B212" s="404">
        <f t="shared" si="17"/>
        <v>6</v>
      </c>
      <c r="C212" s="350" t="s">
        <v>156</v>
      </c>
      <c r="D212" s="351" t="s">
        <v>387</v>
      </c>
      <c r="E212" s="354" t="s">
        <v>336</v>
      </c>
      <c r="F212" s="354" t="s">
        <v>298</v>
      </c>
      <c r="G212" s="351" t="s">
        <v>337</v>
      </c>
      <c r="H212" s="355">
        <v>42294</v>
      </c>
      <c r="I212" s="354" t="s">
        <v>298</v>
      </c>
      <c r="J212" s="351" t="s">
        <v>337</v>
      </c>
      <c r="K212" s="355">
        <v>42322</v>
      </c>
      <c r="L212" s="354"/>
      <c r="M212" s="552"/>
      <c r="N212" s="553"/>
      <c r="O212" s="329"/>
      <c r="P212" s="329"/>
      <c r="Q212" s="329"/>
      <c r="R212" s="329"/>
      <c r="S212" s="329"/>
      <c r="T212" s="329"/>
      <c r="U212" s="329"/>
      <c r="V212" s="329"/>
      <c r="W212" s="329"/>
      <c r="X212" s="329"/>
    </row>
    <row r="213" spans="1:41" ht="45" customHeight="1">
      <c r="B213" s="404">
        <f t="shared" si="17"/>
        <v>7</v>
      </c>
      <c r="C213" s="350" t="s">
        <v>156</v>
      </c>
      <c r="D213" s="405" t="s">
        <v>354</v>
      </c>
      <c r="E213" s="354" t="s">
        <v>336</v>
      </c>
      <c r="F213" s="354" t="s">
        <v>298</v>
      </c>
      <c r="G213" s="351" t="s">
        <v>337</v>
      </c>
      <c r="H213" s="355">
        <v>42294</v>
      </c>
      <c r="I213" s="354" t="s">
        <v>298</v>
      </c>
      <c r="J213" s="351" t="s">
        <v>337</v>
      </c>
      <c r="K213" s="355">
        <v>42322</v>
      </c>
      <c r="L213" s="354"/>
      <c r="M213" s="552"/>
      <c r="N213" s="553"/>
      <c r="O213" s="329"/>
      <c r="P213" s="329"/>
      <c r="Q213" s="329"/>
      <c r="R213" s="329"/>
      <c r="S213" s="329"/>
      <c r="T213" s="329"/>
      <c r="U213" s="329"/>
      <c r="V213" s="329"/>
      <c r="W213" s="329"/>
      <c r="X213" s="329"/>
    </row>
    <row r="214" spans="1:41" ht="45" customHeight="1">
      <c r="B214" s="404">
        <f t="shared" si="17"/>
        <v>8</v>
      </c>
      <c r="C214" s="350" t="s">
        <v>156</v>
      </c>
      <c r="D214" s="351" t="s">
        <v>413</v>
      </c>
      <c r="E214" s="354" t="s">
        <v>336</v>
      </c>
      <c r="F214" s="354" t="s">
        <v>298</v>
      </c>
      <c r="G214" s="351" t="s">
        <v>337</v>
      </c>
      <c r="H214" s="355">
        <v>42294</v>
      </c>
      <c r="I214" s="354" t="s">
        <v>298</v>
      </c>
      <c r="J214" s="351" t="s">
        <v>337</v>
      </c>
      <c r="K214" s="355">
        <v>42322</v>
      </c>
      <c r="L214" s="354"/>
      <c r="M214" s="552"/>
      <c r="N214" s="553"/>
      <c r="O214" s="329"/>
      <c r="P214" s="329"/>
      <c r="Q214" s="329"/>
      <c r="R214" s="329"/>
      <c r="S214" s="329"/>
      <c r="T214" s="329"/>
      <c r="U214" s="329"/>
      <c r="V214" s="329"/>
      <c r="W214" s="329"/>
      <c r="X214" s="329"/>
    </row>
    <row r="215" spans="1:41" ht="45" customHeight="1">
      <c r="B215" s="404">
        <f t="shared" si="17"/>
        <v>9</v>
      </c>
      <c r="C215" s="350" t="s">
        <v>156</v>
      </c>
      <c r="D215" s="351" t="s">
        <v>414</v>
      </c>
      <c r="E215" s="354" t="s">
        <v>336</v>
      </c>
      <c r="F215" s="354" t="s">
        <v>298</v>
      </c>
      <c r="G215" s="351" t="s">
        <v>337</v>
      </c>
      <c r="H215" s="355">
        <v>42294</v>
      </c>
      <c r="I215" s="354" t="s">
        <v>298</v>
      </c>
      <c r="J215" s="351" t="s">
        <v>337</v>
      </c>
      <c r="K215" s="355">
        <v>42322</v>
      </c>
      <c r="L215" s="354"/>
      <c r="M215" s="552"/>
      <c r="N215" s="553"/>
      <c r="O215" s="329"/>
      <c r="P215" s="329"/>
      <c r="Q215" s="329"/>
      <c r="R215" s="329"/>
      <c r="S215" s="329"/>
      <c r="T215" s="329"/>
      <c r="U215" s="329"/>
      <c r="V215" s="329"/>
      <c r="W215" s="329"/>
      <c r="X215" s="329"/>
    </row>
    <row r="216" spans="1:41" ht="45" customHeight="1">
      <c r="B216" s="404">
        <f t="shared" si="17"/>
        <v>10</v>
      </c>
      <c r="C216" s="350" t="s">
        <v>156</v>
      </c>
      <c r="D216" s="351" t="s">
        <v>415</v>
      </c>
      <c r="E216" s="354" t="s">
        <v>336</v>
      </c>
      <c r="F216" s="354" t="s">
        <v>298</v>
      </c>
      <c r="G216" s="351" t="s">
        <v>337</v>
      </c>
      <c r="H216" s="355">
        <v>42294</v>
      </c>
      <c r="I216" s="354" t="s">
        <v>298</v>
      </c>
      <c r="J216" s="351" t="s">
        <v>337</v>
      </c>
      <c r="K216" s="355">
        <v>42322</v>
      </c>
      <c r="L216" s="354"/>
      <c r="M216" s="552"/>
      <c r="N216" s="553"/>
      <c r="O216" s="329"/>
      <c r="P216" s="329"/>
      <c r="Q216" s="329"/>
      <c r="R216" s="329"/>
      <c r="S216" s="329"/>
      <c r="T216" s="329"/>
      <c r="U216" s="329"/>
      <c r="V216" s="329"/>
      <c r="W216" s="329"/>
      <c r="X216" s="329"/>
    </row>
    <row r="217" spans="1:41" ht="60" customHeight="1">
      <c r="B217" s="558" t="s">
        <v>301</v>
      </c>
      <c r="C217" s="558"/>
      <c r="D217" s="558"/>
      <c r="E217" s="559"/>
      <c r="F217" s="578"/>
      <c r="G217" s="578"/>
      <c r="H217" s="578"/>
      <c r="I217" s="578"/>
      <c r="J217" s="578"/>
      <c r="K217" s="578"/>
      <c r="L217" s="578"/>
      <c r="M217" s="578"/>
      <c r="N217" s="579"/>
      <c r="O217" s="329"/>
      <c r="P217" s="329"/>
      <c r="Q217" s="329"/>
      <c r="R217" s="329"/>
      <c r="S217" s="329"/>
      <c r="T217" s="329"/>
      <c r="U217" s="329"/>
      <c r="V217" s="329"/>
      <c r="W217" s="329"/>
      <c r="X217" s="329"/>
    </row>
    <row r="218" spans="1:41" s="406" customFormat="1" ht="45" customHeight="1">
      <c r="A218" s="180"/>
      <c r="B218" s="404">
        <v>1</v>
      </c>
      <c r="C218" s="405" t="s">
        <v>157</v>
      </c>
      <c r="D218" s="405" t="s">
        <v>349</v>
      </c>
      <c r="E218" s="354" t="s">
        <v>336</v>
      </c>
      <c r="F218" s="354" t="s">
        <v>298</v>
      </c>
      <c r="G218" s="351" t="s">
        <v>337</v>
      </c>
      <c r="H218" s="355">
        <v>42294</v>
      </c>
      <c r="I218" s="354" t="s">
        <v>298</v>
      </c>
      <c r="J218" s="351" t="s">
        <v>337</v>
      </c>
      <c r="K218" s="355">
        <v>42324</v>
      </c>
      <c r="L218" s="408"/>
      <c r="M218" s="556"/>
      <c r="N218" s="557"/>
      <c r="O218" s="268"/>
      <c r="P218" s="268"/>
      <c r="Q218" s="268"/>
      <c r="R218" s="268"/>
      <c r="S218" s="268"/>
      <c r="T218" s="268"/>
      <c r="U218" s="268"/>
      <c r="V218" s="268"/>
      <c r="W218" s="268"/>
      <c r="X218" s="268"/>
      <c r="Y218" s="10"/>
      <c r="Z218" s="10"/>
      <c r="AA218" s="10"/>
      <c r="AB218" s="10"/>
      <c r="AC218" s="10"/>
      <c r="AD218" s="10"/>
      <c r="AE218" s="10"/>
      <c r="AF218" s="10"/>
      <c r="AG218" s="10"/>
      <c r="AH218" s="12"/>
      <c r="AI218" s="12"/>
      <c r="AJ218" s="12"/>
      <c r="AK218" s="12"/>
      <c r="AL218" s="12"/>
      <c r="AM218" s="12"/>
      <c r="AN218" s="12"/>
      <c r="AO218" s="12"/>
    </row>
    <row r="219" spans="1:41" s="406" customFormat="1" ht="45" customHeight="1">
      <c r="A219" s="180"/>
      <c r="B219" s="404">
        <f>B218+1</f>
        <v>2</v>
      </c>
      <c r="C219" s="405" t="s">
        <v>157</v>
      </c>
      <c r="D219" s="405" t="s">
        <v>350</v>
      </c>
      <c r="E219" s="354" t="s">
        <v>336</v>
      </c>
      <c r="F219" s="354" t="s">
        <v>298</v>
      </c>
      <c r="G219" s="351" t="s">
        <v>337</v>
      </c>
      <c r="H219" s="355">
        <v>42294</v>
      </c>
      <c r="I219" s="354" t="s">
        <v>298</v>
      </c>
      <c r="J219" s="351" t="s">
        <v>337</v>
      </c>
      <c r="K219" s="355">
        <v>42324</v>
      </c>
      <c r="L219" s="408"/>
      <c r="M219" s="556"/>
      <c r="N219" s="557"/>
      <c r="O219" s="268"/>
      <c r="P219" s="268"/>
      <c r="Q219" s="268"/>
      <c r="R219" s="268"/>
      <c r="S219" s="268"/>
      <c r="T219" s="268"/>
      <c r="U219" s="268"/>
      <c r="V219" s="268"/>
      <c r="W219" s="268"/>
      <c r="X219" s="268"/>
      <c r="Y219" s="10"/>
      <c r="Z219" s="10"/>
      <c r="AA219" s="10"/>
      <c r="AB219" s="10"/>
      <c r="AC219" s="10"/>
      <c r="AD219" s="10"/>
      <c r="AE219" s="10"/>
      <c r="AF219" s="10"/>
      <c r="AG219" s="10"/>
      <c r="AH219" s="12"/>
      <c r="AI219" s="12"/>
      <c r="AJ219" s="12"/>
      <c r="AK219" s="12"/>
      <c r="AL219" s="12"/>
      <c r="AM219" s="12"/>
      <c r="AN219" s="12"/>
      <c r="AO219" s="12"/>
    </row>
    <row r="220" spans="1:41" s="406" customFormat="1" ht="45" customHeight="1">
      <c r="A220" s="180"/>
      <c r="B220" s="404">
        <f t="shared" ref="B220:B227" si="18">B219+1</f>
        <v>3</v>
      </c>
      <c r="C220" s="405" t="s">
        <v>157</v>
      </c>
      <c r="D220" s="405" t="s">
        <v>351</v>
      </c>
      <c r="E220" s="354" t="s">
        <v>336</v>
      </c>
      <c r="F220" s="354" t="s">
        <v>298</v>
      </c>
      <c r="G220" s="351" t="s">
        <v>337</v>
      </c>
      <c r="H220" s="355">
        <v>42294</v>
      </c>
      <c r="I220" s="354" t="s">
        <v>298</v>
      </c>
      <c r="J220" s="351" t="s">
        <v>337</v>
      </c>
      <c r="K220" s="355">
        <v>42324</v>
      </c>
      <c r="L220" s="408"/>
      <c r="M220" s="556"/>
      <c r="N220" s="557"/>
      <c r="O220" s="268"/>
      <c r="P220" s="268"/>
      <c r="Q220" s="268"/>
      <c r="R220" s="268"/>
      <c r="S220" s="268"/>
      <c r="T220" s="268"/>
      <c r="U220" s="268"/>
      <c r="V220" s="268"/>
      <c r="W220" s="268"/>
      <c r="X220" s="268"/>
      <c r="Y220" s="10"/>
      <c r="Z220" s="10"/>
      <c r="AA220" s="10"/>
      <c r="AB220" s="10"/>
      <c r="AC220" s="10"/>
      <c r="AD220" s="10"/>
      <c r="AE220" s="10"/>
      <c r="AF220" s="10"/>
      <c r="AG220" s="10"/>
      <c r="AH220" s="12"/>
      <c r="AI220" s="12"/>
      <c r="AJ220" s="12"/>
      <c r="AK220" s="12"/>
      <c r="AL220" s="12"/>
      <c r="AM220" s="12"/>
      <c r="AN220" s="12"/>
      <c r="AO220" s="12"/>
    </row>
    <row r="221" spans="1:41" s="406" customFormat="1" ht="45" customHeight="1">
      <c r="A221" s="180"/>
      <c r="B221" s="404">
        <f t="shared" si="18"/>
        <v>4</v>
      </c>
      <c r="C221" s="405" t="s">
        <v>157</v>
      </c>
      <c r="D221" s="405" t="s">
        <v>352</v>
      </c>
      <c r="E221" s="354" t="s">
        <v>336</v>
      </c>
      <c r="F221" s="354" t="s">
        <v>298</v>
      </c>
      <c r="G221" s="351" t="s">
        <v>337</v>
      </c>
      <c r="H221" s="355">
        <v>42294</v>
      </c>
      <c r="I221" s="354" t="s">
        <v>298</v>
      </c>
      <c r="J221" s="351" t="s">
        <v>337</v>
      </c>
      <c r="K221" s="355">
        <v>42324</v>
      </c>
      <c r="L221" s="408"/>
      <c r="M221" s="556"/>
      <c r="N221" s="557"/>
      <c r="O221" s="268"/>
      <c r="P221" s="268"/>
      <c r="Q221" s="268"/>
      <c r="R221" s="268"/>
      <c r="S221" s="268"/>
      <c r="T221" s="268"/>
      <c r="U221" s="268"/>
      <c r="V221" s="268"/>
      <c r="W221" s="268"/>
      <c r="X221" s="268"/>
      <c r="Y221" s="10"/>
      <c r="Z221" s="10"/>
      <c r="AA221" s="10"/>
      <c r="AB221" s="10"/>
      <c r="AC221" s="10"/>
      <c r="AD221" s="10"/>
      <c r="AE221" s="10"/>
      <c r="AF221" s="10"/>
      <c r="AG221" s="10"/>
      <c r="AH221" s="12"/>
      <c r="AI221" s="12"/>
      <c r="AJ221" s="12"/>
      <c r="AK221" s="12"/>
      <c r="AL221" s="12"/>
      <c r="AM221" s="12"/>
      <c r="AN221" s="12"/>
      <c r="AO221" s="12"/>
    </row>
    <row r="222" spans="1:41" s="406" customFormat="1" ht="45" customHeight="1">
      <c r="A222" s="180"/>
      <c r="B222" s="404">
        <f t="shared" si="18"/>
        <v>5</v>
      </c>
      <c r="C222" s="405" t="s">
        <v>157</v>
      </c>
      <c r="D222" s="405" t="s">
        <v>353</v>
      </c>
      <c r="E222" s="354" t="s">
        <v>336</v>
      </c>
      <c r="F222" s="354" t="s">
        <v>298</v>
      </c>
      <c r="G222" s="351" t="s">
        <v>337</v>
      </c>
      <c r="H222" s="355">
        <v>42294</v>
      </c>
      <c r="I222" s="354" t="s">
        <v>298</v>
      </c>
      <c r="J222" s="351" t="s">
        <v>337</v>
      </c>
      <c r="K222" s="355">
        <v>42324</v>
      </c>
      <c r="L222" s="408"/>
      <c r="M222" s="556"/>
      <c r="N222" s="557"/>
      <c r="O222" s="268"/>
      <c r="P222" s="268"/>
      <c r="Q222" s="268"/>
      <c r="R222" s="268"/>
      <c r="S222" s="268"/>
      <c r="T222" s="268"/>
      <c r="U222" s="268"/>
      <c r="V222" s="268"/>
      <c r="W222" s="268"/>
      <c r="X222" s="268"/>
      <c r="Y222" s="10"/>
      <c r="Z222" s="10"/>
      <c r="AA222" s="10"/>
      <c r="AB222" s="10"/>
      <c r="AC222" s="10"/>
      <c r="AD222" s="10"/>
      <c r="AE222" s="10"/>
      <c r="AF222" s="10"/>
      <c r="AG222" s="10"/>
      <c r="AH222" s="12"/>
      <c r="AI222" s="12"/>
      <c r="AJ222" s="12"/>
      <c r="AK222" s="12"/>
      <c r="AL222" s="12"/>
      <c r="AM222" s="12"/>
      <c r="AN222" s="12"/>
      <c r="AO222" s="12"/>
    </row>
    <row r="223" spans="1:41" ht="45" customHeight="1">
      <c r="B223" s="404">
        <f t="shared" si="18"/>
        <v>6</v>
      </c>
      <c r="C223" s="350" t="s">
        <v>156</v>
      </c>
      <c r="D223" s="351" t="s">
        <v>387</v>
      </c>
      <c r="E223" s="354" t="s">
        <v>336</v>
      </c>
      <c r="F223" s="354" t="s">
        <v>298</v>
      </c>
      <c r="G223" s="351" t="s">
        <v>337</v>
      </c>
      <c r="H223" s="355">
        <v>42294</v>
      </c>
      <c r="I223" s="354" t="s">
        <v>298</v>
      </c>
      <c r="J223" s="351" t="s">
        <v>337</v>
      </c>
      <c r="K223" s="355">
        <v>42324</v>
      </c>
      <c r="L223" s="354"/>
      <c r="M223" s="552"/>
      <c r="N223" s="553"/>
      <c r="O223" s="329"/>
      <c r="P223" s="329"/>
      <c r="Q223" s="329"/>
      <c r="R223" s="329"/>
      <c r="S223" s="329"/>
      <c r="T223" s="329"/>
      <c r="U223" s="329"/>
      <c r="V223" s="329"/>
      <c r="W223" s="329"/>
      <c r="X223" s="329"/>
    </row>
    <row r="224" spans="1:41" ht="45" customHeight="1">
      <c r="B224" s="404">
        <f t="shared" si="18"/>
        <v>7</v>
      </c>
      <c r="C224" s="350" t="s">
        <v>156</v>
      </c>
      <c r="D224" s="405" t="s">
        <v>354</v>
      </c>
      <c r="E224" s="354" t="s">
        <v>336</v>
      </c>
      <c r="F224" s="354" t="s">
        <v>298</v>
      </c>
      <c r="G224" s="351" t="s">
        <v>337</v>
      </c>
      <c r="H224" s="355">
        <v>42294</v>
      </c>
      <c r="I224" s="354" t="s">
        <v>298</v>
      </c>
      <c r="J224" s="351" t="s">
        <v>337</v>
      </c>
      <c r="K224" s="355">
        <v>42324</v>
      </c>
      <c r="L224" s="354"/>
      <c r="M224" s="552"/>
      <c r="N224" s="553"/>
      <c r="O224" s="329"/>
      <c r="P224" s="329"/>
      <c r="Q224" s="329"/>
      <c r="R224" s="329"/>
      <c r="S224" s="329"/>
      <c r="T224" s="329"/>
      <c r="U224" s="329"/>
      <c r="V224" s="329"/>
      <c r="W224" s="329"/>
      <c r="X224" s="329"/>
    </row>
    <row r="225" spans="1:41" ht="45" customHeight="1">
      <c r="B225" s="404">
        <f t="shared" si="18"/>
        <v>8</v>
      </c>
      <c r="C225" s="350" t="s">
        <v>156</v>
      </c>
      <c r="D225" s="351" t="s">
        <v>417</v>
      </c>
      <c r="E225" s="354" t="s">
        <v>336</v>
      </c>
      <c r="F225" s="354" t="s">
        <v>298</v>
      </c>
      <c r="G225" s="351" t="s">
        <v>337</v>
      </c>
      <c r="H225" s="355">
        <v>42294</v>
      </c>
      <c r="I225" s="354" t="s">
        <v>298</v>
      </c>
      <c r="J225" s="351" t="s">
        <v>337</v>
      </c>
      <c r="K225" s="355">
        <v>42324</v>
      </c>
      <c r="L225" s="354"/>
      <c r="M225" s="552"/>
      <c r="N225" s="553"/>
      <c r="O225" s="329"/>
      <c r="P225" s="329"/>
      <c r="Q225" s="329"/>
      <c r="R225" s="329"/>
      <c r="S225" s="329"/>
      <c r="T225" s="329"/>
      <c r="U225" s="329"/>
      <c r="V225" s="329"/>
      <c r="W225" s="329"/>
      <c r="X225" s="329"/>
    </row>
    <row r="226" spans="1:41" ht="45" customHeight="1">
      <c r="B226" s="404">
        <f t="shared" si="18"/>
        <v>9</v>
      </c>
      <c r="C226" s="350" t="s">
        <v>156</v>
      </c>
      <c r="D226" s="351" t="s">
        <v>416</v>
      </c>
      <c r="E226" s="354" t="s">
        <v>336</v>
      </c>
      <c r="F226" s="354" t="s">
        <v>298</v>
      </c>
      <c r="G226" s="351" t="s">
        <v>337</v>
      </c>
      <c r="H226" s="355">
        <v>42294</v>
      </c>
      <c r="I226" s="354" t="s">
        <v>298</v>
      </c>
      <c r="J226" s="351" t="s">
        <v>337</v>
      </c>
      <c r="K226" s="355">
        <v>42324</v>
      </c>
      <c r="L226" s="354"/>
      <c r="M226" s="552"/>
      <c r="N226" s="553"/>
      <c r="O226" s="329"/>
      <c r="P226" s="329"/>
      <c r="Q226" s="329"/>
      <c r="R226" s="329"/>
      <c r="S226" s="329"/>
      <c r="T226" s="329"/>
      <c r="U226" s="329"/>
      <c r="V226" s="329"/>
      <c r="W226" s="329"/>
      <c r="X226" s="329"/>
    </row>
    <row r="227" spans="1:41" ht="45" customHeight="1">
      <c r="B227" s="404">
        <f t="shared" si="18"/>
        <v>10</v>
      </c>
      <c r="C227" s="350" t="s">
        <v>156</v>
      </c>
      <c r="D227" s="351" t="s">
        <v>418</v>
      </c>
      <c r="E227" s="354" t="s">
        <v>336</v>
      </c>
      <c r="F227" s="584" t="s">
        <v>298</v>
      </c>
      <c r="G227" s="583" t="s">
        <v>337</v>
      </c>
      <c r="H227" s="585">
        <v>42294</v>
      </c>
      <c r="I227" s="584" t="s">
        <v>298</v>
      </c>
      <c r="J227" s="583" t="s">
        <v>337</v>
      </c>
      <c r="K227" s="585">
        <v>42324</v>
      </c>
      <c r="L227" s="584"/>
      <c r="M227" s="587"/>
      <c r="N227" s="588"/>
      <c r="O227" s="329"/>
      <c r="P227" s="329"/>
      <c r="Q227" s="329"/>
      <c r="R227" s="329"/>
      <c r="S227" s="329"/>
      <c r="T227" s="329"/>
      <c r="U227" s="329"/>
      <c r="V227" s="329"/>
      <c r="W227" s="329"/>
      <c r="X227" s="329"/>
    </row>
    <row r="228" spans="1:41" ht="20.100000000000001" customHeight="1">
      <c r="B228" s="571" t="s">
        <v>311</v>
      </c>
      <c r="C228" s="572"/>
      <c r="D228" s="572"/>
      <c r="E228" s="572"/>
      <c r="F228" s="597"/>
      <c r="G228" s="363"/>
      <c r="H228" s="363"/>
      <c r="I228" s="363"/>
      <c r="J228" s="363"/>
      <c r="K228" s="363"/>
      <c r="L228" s="363"/>
      <c r="M228" s="363"/>
      <c r="N228" s="594"/>
      <c r="O228" s="329"/>
      <c r="P228" s="329"/>
      <c r="Q228" s="329"/>
      <c r="R228" s="329"/>
      <c r="S228" s="329"/>
      <c r="T228" s="329"/>
      <c r="U228" s="329"/>
      <c r="V228" s="329"/>
      <c r="W228" s="329"/>
      <c r="X228" s="329"/>
    </row>
    <row r="229" spans="1:41" ht="60" customHeight="1">
      <c r="B229" s="558" t="s">
        <v>310</v>
      </c>
      <c r="C229" s="558"/>
      <c r="D229" s="558"/>
      <c r="E229" s="559"/>
      <c r="F229" s="591"/>
      <c r="G229" s="591"/>
      <c r="H229" s="591"/>
      <c r="I229" s="591"/>
      <c r="J229" s="591"/>
      <c r="K229" s="591"/>
      <c r="L229" s="591"/>
      <c r="M229" s="591"/>
      <c r="N229" s="592"/>
      <c r="O229" s="329"/>
      <c r="P229" s="329"/>
      <c r="Q229" s="329"/>
      <c r="R229" s="329"/>
      <c r="S229" s="329"/>
      <c r="T229" s="329"/>
      <c r="U229" s="329"/>
      <c r="V229" s="329"/>
      <c r="W229" s="329"/>
      <c r="X229" s="329"/>
    </row>
    <row r="230" spans="1:41" s="406" customFormat="1" ht="45" customHeight="1">
      <c r="A230" s="180"/>
      <c r="B230" s="404">
        <v>1</v>
      </c>
      <c r="C230" s="405" t="s">
        <v>157</v>
      </c>
      <c r="D230" s="405" t="s">
        <v>349</v>
      </c>
      <c r="E230" s="354" t="s">
        <v>336</v>
      </c>
      <c r="F230" s="354" t="s">
        <v>298</v>
      </c>
      <c r="G230" s="351" t="s">
        <v>337</v>
      </c>
      <c r="H230" s="355">
        <v>42296</v>
      </c>
      <c r="I230" s="354" t="s">
        <v>152</v>
      </c>
      <c r="J230" s="361" t="s">
        <v>338</v>
      </c>
      <c r="K230" s="355">
        <v>42315</v>
      </c>
      <c r="L230" s="354" t="s">
        <v>152</v>
      </c>
      <c r="M230" s="554" t="s">
        <v>338</v>
      </c>
      <c r="N230" s="555"/>
      <c r="O230" s="268"/>
      <c r="P230" s="268"/>
      <c r="Q230" s="268"/>
      <c r="R230" s="268"/>
      <c r="S230" s="268"/>
      <c r="T230" s="268"/>
      <c r="U230" s="268"/>
      <c r="V230" s="268"/>
      <c r="W230" s="268"/>
      <c r="X230" s="268"/>
      <c r="Y230" s="10"/>
      <c r="Z230" s="10"/>
      <c r="AA230" s="10"/>
      <c r="AB230" s="10"/>
      <c r="AC230" s="10"/>
      <c r="AD230" s="10"/>
      <c r="AE230" s="10"/>
      <c r="AF230" s="10"/>
      <c r="AG230" s="10"/>
      <c r="AH230" s="12"/>
      <c r="AI230" s="12"/>
      <c r="AJ230" s="12"/>
      <c r="AK230" s="12"/>
      <c r="AL230" s="12"/>
      <c r="AM230" s="12"/>
      <c r="AN230" s="12"/>
      <c r="AO230" s="12"/>
    </row>
    <row r="231" spans="1:41" s="406" customFormat="1" ht="45" customHeight="1">
      <c r="A231" s="180"/>
      <c r="B231" s="404">
        <f>B230+1</f>
        <v>2</v>
      </c>
      <c r="C231" s="405" t="s">
        <v>157</v>
      </c>
      <c r="D231" s="405" t="s">
        <v>350</v>
      </c>
      <c r="E231" s="354" t="s">
        <v>336</v>
      </c>
      <c r="F231" s="354" t="s">
        <v>298</v>
      </c>
      <c r="G231" s="351" t="s">
        <v>337</v>
      </c>
      <c r="H231" s="355">
        <v>42296</v>
      </c>
      <c r="I231" s="354" t="s">
        <v>152</v>
      </c>
      <c r="J231" s="361" t="s">
        <v>338</v>
      </c>
      <c r="K231" s="355">
        <v>42315</v>
      </c>
      <c r="L231" s="354" t="s">
        <v>152</v>
      </c>
      <c r="M231" s="554" t="s">
        <v>338</v>
      </c>
      <c r="N231" s="555"/>
      <c r="O231" s="268"/>
      <c r="P231" s="268"/>
      <c r="Q231" s="268"/>
      <c r="R231" s="268"/>
      <c r="S231" s="268"/>
      <c r="T231" s="268"/>
      <c r="U231" s="268"/>
      <c r="V231" s="268"/>
      <c r="W231" s="268"/>
      <c r="X231" s="268"/>
      <c r="Y231" s="10"/>
      <c r="Z231" s="10"/>
      <c r="AA231" s="10"/>
      <c r="AB231" s="10"/>
      <c r="AC231" s="10"/>
      <c r="AD231" s="10"/>
      <c r="AE231" s="10"/>
      <c r="AF231" s="10"/>
      <c r="AG231" s="10"/>
      <c r="AH231" s="12"/>
      <c r="AI231" s="12"/>
      <c r="AJ231" s="12"/>
      <c r="AK231" s="12"/>
      <c r="AL231" s="12"/>
      <c r="AM231" s="12"/>
      <c r="AN231" s="12"/>
      <c r="AO231" s="12"/>
    </row>
    <row r="232" spans="1:41" s="406" customFormat="1" ht="45" customHeight="1">
      <c r="A232" s="180"/>
      <c r="B232" s="404">
        <f t="shared" ref="B232:B239" si="19">B231+1</f>
        <v>3</v>
      </c>
      <c r="C232" s="405" t="s">
        <v>157</v>
      </c>
      <c r="D232" s="405" t="s">
        <v>351</v>
      </c>
      <c r="E232" s="354" t="s">
        <v>336</v>
      </c>
      <c r="F232" s="354" t="s">
        <v>298</v>
      </c>
      <c r="G232" s="351" t="s">
        <v>337</v>
      </c>
      <c r="H232" s="355">
        <v>42296</v>
      </c>
      <c r="I232" s="354" t="s">
        <v>152</v>
      </c>
      <c r="J232" s="361" t="s">
        <v>338</v>
      </c>
      <c r="K232" s="355">
        <v>42315</v>
      </c>
      <c r="L232" s="354" t="s">
        <v>152</v>
      </c>
      <c r="M232" s="554" t="s">
        <v>338</v>
      </c>
      <c r="N232" s="555"/>
      <c r="O232" s="268"/>
      <c r="P232" s="268"/>
      <c r="Q232" s="268"/>
      <c r="R232" s="268"/>
      <c r="S232" s="268"/>
      <c r="T232" s="268"/>
      <c r="U232" s="268"/>
      <c r="V232" s="268"/>
      <c r="W232" s="268"/>
      <c r="X232" s="268"/>
      <c r="Y232" s="10"/>
      <c r="Z232" s="10"/>
      <c r="AA232" s="10"/>
      <c r="AB232" s="10"/>
      <c r="AC232" s="10"/>
      <c r="AD232" s="10"/>
      <c r="AE232" s="10"/>
      <c r="AF232" s="10"/>
      <c r="AG232" s="10"/>
      <c r="AH232" s="12"/>
      <c r="AI232" s="12"/>
      <c r="AJ232" s="12"/>
      <c r="AK232" s="12"/>
      <c r="AL232" s="12"/>
      <c r="AM232" s="12"/>
      <c r="AN232" s="12"/>
      <c r="AO232" s="12"/>
    </row>
    <row r="233" spans="1:41" s="406" customFormat="1" ht="45" customHeight="1">
      <c r="A233" s="180"/>
      <c r="B233" s="404">
        <f t="shared" si="19"/>
        <v>4</v>
      </c>
      <c r="C233" s="405" t="s">
        <v>157</v>
      </c>
      <c r="D233" s="405" t="s">
        <v>352</v>
      </c>
      <c r="E233" s="354" t="s">
        <v>336</v>
      </c>
      <c r="F233" s="354" t="s">
        <v>298</v>
      </c>
      <c r="G233" s="351" t="s">
        <v>337</v>
      </c>
      <c r="H233" s="355">
        <v>42296</v>
      </c>
      <c r="I233" s="354" t="s">
        <v>152</v>
      </c>
      <c r="J233" s="361" t="s">
        <v>338</v>
      </c>
      <c r="K233" s="355">
        <v>42315</v>
      </c>
      <c r="L233" s="354" t="s">
        <v>152</v>
      </c>
      <c r="M233" s="554" t="s">
        <v>338</v>
      </c>
      <c r="N233" s="555"/>
      <c r="O233" s="268"/>
      <c r="P233" s="268"/>
      <c r="Q233" s="268"/>
      <c r="R233" s="268"/>
      <c r="S233" s="268"/>
      <c r="T233" s="268"/>
      <c r="U233" s="268"/>
      <c r="V233" s="268"/>
      <c r="W233" s="268"/>
      <c r="X233" s="268"/>
      <c r="Y233" s="10"/>
      <c r="Z233" s="10"/>
      <c r="AA233" s="10"/>
      <c r="AB233" s="10"/>
      <c r="AC233" s="10"/>
      <c r="AD233" s="10"/>
      <c r="AE233" s="10"/>
      <c r="AF233" s="10"/>
      <c r="AG233" s="10"/>
      <c r="AH233" s="12"/>
      <c r="AI233" s="12"/>
      <c r="AJ233" s="12"/>
      <c r="AK233" s="12"/>
      <c r="AL233" s="12"/>
      <c r="AM233" s="12"/>
      <c r="AN233" s="12"/>
      <c r="AO233" s="12"/>
    </row>
    <row r="234" spans="1:41" s="406" customFormat="1" ht="45" customHeight="1">
      <c r="A234" s="180"/>
      <c r="B234" s="404">
        <f t="shared" si="19"/>
        <v>5</v>
      </c>
      <c r="C234" s="405" t="s">
        <v>157</v>
      </c>
      <c r="D234" s="405" t="s">
        <v>353</v>
      </c>
      <c r="E234" s="354" t="s">
        <v>336</v>
      </c>
      <c r="F234" s="354" t="s">
        <v>298</v>
      </c>
      <c r="G234" s="351" t="s">
        <v>337</v>
      </c>
      <c r="H234" s="355">
        <v>42296</v>
      </c>
      <c r="I234" s="354" t="s">
        <v>152</v>
      </c>
      <c r="J234" s="361" t="s">
        <v>338</v>
      </c>
      <c r="K234" s="355">
        <v>42315</v>
      </c>
      <c r="L234" s="354" t="s">
        <v>152</v>
      </c>
      <c r="M234" s="554" t="s">
        <v>338</v>
      </c>
      <c r="N234" s="555"/>
      <c r="O234" s="268"/>
      <c r="P234" s="268"/>
      <c r="Q234" s="268"/>
      <c r="R234" s="268"/>
      <c r="S234" s="268"/>
      <c r="T234" s="268"/>
      <c r="U234" s="268"/>
      <c r="V234" s="268"/>
      <c r="W234" s="268"/>
      <c r="X234" s="268"/>
      <c r="Y234" s="10"/>
      <c r="Z234" s="10"/>
      <c r="AA234" s="10"/>
      <c r="AB234" s="10"/>
      <c r="AC234" s="10"/>
      <c r="AD234" s="10"/>
      <c r="AE234" s="10"/>
      <c r="AF234" s="10"/>
      <c r="AG234" s="10"/>
      <c r="AH234" s="12"/>
      <c r="AI234" s="12"/>
      <c r="AJ234" s="12"/>
      <c r="AK234" s="12"/>
      <c r="AL234" s="12"/>
      <c r="AM234" s="12"/>
      <c r="AN234" s="12"/>
      <c r="AO234" s="12"/>
    </row>
    <row r="235" spans="1:41" ht="45" customHeight="1">
      <c r="B235" s="404">
        <f t="shared" si="19"/>
        <v>6</v>
      </c>
      <c r="C235" s="350" t="s">
        <v>156</v>
      </c>
      <c r="D235" s="351" t="s">
        <v>387</v>
      </c>
      <c r="E235" s="354" t="s">
        <v>336</v>
      </c>
      <c r="F235" s="354" t="s">
        <v>298</v>
      </c>
      <c r="G235" s="351" t="s">
        <v>337</v>
      </c>
      <c r="H235" s="355">
        <v>42296</v>
      </c>
      <c r="I235" s="354" t="s">
        <v>152</v>
      </c>
      <c r="J235" s="361" t="s">
        <v>338</v>
      </c>
      <c r="K235" s="355">
        <v>42315</v>
      </c>
      <c r="L235" s="354" t="s">
        <v>152</v>
      </c>
      <c r="M235" s="554" t="s">
        <v>338</v>
      </c>
      <c r="N235" s="555"/>
      <c r="O235" s="329"/>
      <c r="P235" s="329"/>
      <c r="Q235" s="329"/>
      <c r="R235" s="329"/>
      <c r="S235" s="329"/>
      <c r="T235" s="329"/>
      <c r="U235" s="329"/>
      <c r="V235" s="329"/>
      <c r="W235" s="329"/>
      <c r="X235" s="329"/>
    </row>
    <row r="236" spans="1:41" ht="45" customHeight="1">
      <c r="B236" s="404">
        <f t="shared" si="19"/>
        <v>7</v>
      </c>
      <c r="C236" s="350" t="s">
        <v>156</v>
      </c>
      <c r="D236" s="405" t="s">
        <v>354</v>
      </c>
      <c r="E236" s="354" t="s">
        <v>336</v>
      </c>
      <c r="F236" s="354" t="s">
        <v>298</v>
      </c>
      <c r="G236" s="351" t="s">
        <v>337</v>
      </c>
      <c r="H236" s="355">
        <v>42296</v>
      </c>
      <c r="I236" s="354" t="s">
        <v>152</v>
      </c>
      <c r="J236" s="361" t="s">
        <v>338</v>
      </c>
      <c r="K236" s="355">
        <v>42315</v>
      </c>
      <c r="L236" s="354" t="s">
        <v>152</v>
      </c>
      <c r="M236" s="554" t="s">
        <v>338</v>
      </c>
      <c r="N236" s="555"/>
      <c r="O236" s="329"/>
      <c r="P236" s="329"/>
      <c r="Q236" s="329"/>
      <c r="R236" s="329"/>
      <c r="S236" s="329"/>
      <c r="T236" s="329"/>
      <c r="U236" s="329"/>
      <c r="V236" s="329"/>
      <c r="W236" s="329"/>
      <c r="X236" s="329"/>
    </row>
    <row r="237" spans="1:41" ht="45" customHeight="1">
      <c r="B237" s="404">
        <f t="shared" si="19"/>
        <v>8</v>
      </c>
      <c r="C237" s="350" t="s">
        <v>156</v>
      </c>
      <c r="D237" s="351" t="s">
        <v>420</v>
      </c>
      <c r="E237" s="354" t="s">
        <v>336</v>
      </c>
      <c r="F237" s="354" t="s">
        <v>298</v>
      </c>
      <c r="G237" s="351" t="s">
        <v>337</v>
      </c>
      <c r="H237" s="355">
        <v>42296</v>
      </c>
      <c r="I237" s="354" t="s">
        <v>152</v>
      </c>
      <c r="J237" s="361" t="s">
        <v>338</v>
      </c>
      <c r="K237" s="355">
        <v>42315</v>
      </c>
      <c r="L237" s="354" t="s">
        <v>152</v>
      </c>
      <c r="M237" s="554" t="s">
        <v>338</v>
      </c>
      <c r="N237" s="555"/>
      <c r="O237" s="329"/>
      <c r="P237" s="329"/>
      <c r="Q237" s="329"/>
      <c r="R237" s="329"/>
      <c r="S237" s="329"/>
      <c r="T237" s="329"/>
      <c r="U237" s="329"/>
      <c r="V237" s="329"/>
      <c r="W237" s="329"/>
      <c r="X237" s="329"/>
    </row>
    <row r="238" spans="1:41" ht="45" customHeight="1">
      <c r="B238" s="404">
        <f t="shared" si="19"/>
        <v>9</v>
      </c>
      <c r="C238" s="350" t="s">
        <v>156</v>
      </c>
      <c r="D238" s="351" t="s">
        <v>421</v>
      </c>
      <c r="E238" s="354" t="s">
        <v>336</v>
      </c>
      <c r="F238" s="354" t="s">
        <v>298</v>
      </c>
      <c r="G238" s="351" t="s">
        <v>337</v>
      </c>
      <c r="H238" s="355">
        <v>42296</v>
      </c>
      <c r="I238" s="354" t="s">
        <v>152</v>
      </c>
      <c r="J238" s="361" t="s">
        <v>338</v>
      </c>
      <c r="K238" s="355">
        <v>42315</v>
      </c>
      <c r="L238" s="354" t="s">
        <v>152</v>
      </c>
      <c r="M238" s="554" t="s">
        <v>338</v>
      </c>
      <c r="N238" s="555"/>
      <c r="O238" s="329"/>
      <c r="P238" s="329"/>
      <c r="Q238" s="329"/>
      <c r="R238" s="329"/>
      <c r="S238" s="329"/>
      <c r="T238" s="329"/>
      <c r="U238" s="329"/>
      <c r="V238" s="329"/>
      <c r="W238" s="329"/>
      <c r="X238" s="329"/>
    </row>
    <row r="239" spans="1:41" ht="45" customHeight="1">
      <c r="B239" s="404">
        <f t="shared" si="19"/>
        <v>10</v>
      </c>
      <c r="C239" s="350" t="s">
        <v>156</v>
      </c>
      <c r="D239" s="351" t="s">
        <v>422</v>
      </c>
      <c r="E239" s="354" t="s">
        <v>336</v>
      </c>
      <c r="F239" s="354" t="s">
        <v>298</v>
      </c>
      <c r="G239" s="351" t="s">
        <v>337</v>
      </c>
      <c r="H239" s="355">
        <v>42296</v>
      </c>
      <c r="I239" s="354" t="s">
        <v>152</v>
      </c>
      <c r="J239" s="409" t="s">
        <v>423</v>
      </c>
      <c r="K239" s="355">
        <v>42315</v>
      </c>
      <c r="L239" s="354" t="s">
        <v>152</v>
      </c>
      <c r="M239" s="554" t="s">
        <v>338</v>
      </c>
      <c r="N239" s="555"/>
      <c r="O239" s="329"/>
      <c r="P239" s="329"/>
      <c r="Q239" s="329"/>
      <c r="R239" s="329"/>
      <c r="S239" s="329"/>
      <c r="T239" s="329"/>
      <c r="U239" s="329"/>
      <c r="V239" s="329"/>
      <c r="W239" s="329"/>
      <c r="X239" s="329"/>
    </row>
    <row r="240" spans="1:41" ht="60" customHeight="1">
      <c r="B240" s="558" t="s">
        <v>312</v>
      </c>
      <c r="C240" s="558"/>
      <c r="D240" s="558"/>
      <c r="E240" s="559"/>
      <c r="F240" s="578"/>
      <c r="G240" s="578"/>
      <c r="H240" s="578"/>
      <c r="I240" s="578"/>
      <c r="J240" s="578"/>
      <c r="K240" s="578"/>
      <c r="L240" s="578"/>
      <c r="M240" s="578"/>
      <c r="N240" s="579"/>
      <c r="O240" s="329"/>
      <c r="P240" s="329"/>
      <c r="Q240" s="329"/>
      <c r="R240" s="329"/>
      <c r="S240" s="329"/>
      <c r="T240" s="329"/>
      <c r="U240" s="329"/>
      <c r="V240" s="329"/>
      <c r="W240" s="329"/>
      <c r="X240" s="329"/>
    </row>
    <row r="241" spans="1:41" s="406" customFormat="1" ht="45" customHeight="1">
      <c r="A241" s="180"/>
      <c r="B241" s="404">
        <v>1</v>
      </c>
      <c r="C241" s="405" t="s">
        <v>157</v>
      </c>
      <c r="D241" s="405" t="s">
        <v>349</v>
      </c>
      <c r="E241" s="354" t="s">
        <v>336</v>
      </c>
      <c r="F241" s="354" t="s">
        <v>298</v>
      </c>
      <c r="G241" s="351" t="s">
        <v>337</v>
      </c>
      <c r="H241" s="355">
        <v>42296</v>
      </c>
      <c r="I241" s="354" t="s">
        <v>152</v>
      </c>
      <c r="J241" s="361" t="s">
        <v>338</v>
      </c>
      <c r="K241" s="355">
        <v>42315</v>
      </c>
      <c r="L241" s="354" t="s">
        <v>152</v>
      </c>
      <c r="M241" s="554" t="s">
        <v>338</v>
      </c>
      <c r="N241" s="555"/>
      <c r="O241" s="268"/>
      <c r="P241" s="268"/>
      <c r="Q241" s="268"/>
      <c r="R241" s="268"/>
      <c r="S241" s="268"/>
      <c r="T241" s="268"/>
      <c r="U241" s="268"/>
      <c r="V241" s="268"/>
      <c r="W241" s="268"/>
      <c r="X241" s="268"/>
      <c r="Y241" s="10"/>
      <c r="Z241" s="10"/>
      <c r="AA241" s="10"/>
      <c r="AB241" s="10"/>
      <c r="AC241" s="10"/>
      <c r="AD241" s="10"/>
      <c r="AE241" s="10"/>
      <c r="AF241" s="10"/>
      <c r="AG241" s="10"/>
      <c r="AH241" s="12"/>
      <c r="AI241" s="12"/>
      <c r="AJ241" s="12"/>
      <c r="AK241" s="12"/>
      <c r="AL241" s="12"/>
      <c r="AM241" s="12"/>
      <c r="AN241" s="12"/>
      <c r="AO241" s="12"/>
    </row>
    <row r="242" spans="1:41" s="406" customFormat="1" ht="45" customHeight="1">
      <c r="A242" s="180"/>
      <c r="B242" s="404">
        <f>B241+1</f>
        <v>2</v>
      </c>
      <c r="C242" s="405" t="s">
        <v>157</v>
      </c>
      <c r="D242" s="405" t="s">
        <v>350</v>
      </c>
      <c r="E242" s="354" t="s">
        <v>336</v>
      </c>
      <c r="F242" s="354" t="s">
        <v>298</v>
      </c>
      <c r="G242" s="351" t="s">
        <v>337</v>
      </c>
      <c r="H242" s="355">
        <v>42296</v>
      </c>
      <c r="I242" s="354" t="s">
        <v>152</v>
      </c>
      <c r="J242" s="361" t="s">
        <v>338</v>
      </c>
      <c r="K242" s="355">
        <v>42315</v>
      </c>
      <c r="L242" s="354" t="s">
        <v>152</v>
      </c>
      <c r="M242" s="554" t="s">
        <v>338</v>
      </c>
      <c r="N242" s="555"/>
      <c r="O242" s="268"/>
      <c r="P242" s="268"/>
      <c r="Q242" s="268"/>
      <c r="R242" s="268"/>
      <c r="S242" s="268"/>
      <c r="T242" s="268"/>
      <c r="U242" s="268"/>
      <c r="V242" s="268"/>
      <c r="W242" s="268"/>
      <c r="X242" s="268"/>
      <c r="Y242" s="10"/>
      <c r="Z242" s="10"/>
      <c r="AA242" s="10"/>
      <c r="AB242" s="10"/>
      <c r="AC242" s="10"/>
      <c r="AD242" s="10"/>
      <c r="AE242" s="10"/>
      <c r="AF242" s="10"/>
      <c r="AG242" s="10"/>
      <c r="AH242" s="12"/>
      <c r="AI242" s="12"/>
      <c r="AJ242" s="12"/>
      <c r="AK242" s="12"/>
      <c r="AL242" s="12"/>
      <c r="AM242" s="12"/>
      <c r="AN242" s="12"/>
      <c r="AO242" s="12"/>
    </row>
    <row r="243" spans="1:41" s="406" customFormat="1" ht="45" customHeight="1">
      <c r="A243" s="180"/>
      <c r="B243" s="404">
        <f t="shared" ref="B243:B251" si="20">B242+1</f>
        <v>3</v>
      </c>
      <c r="C243" s="405" t="s">
        <v>157</v>
      </c>
      <c r="D243" s="405" t="s">
        <v>351</v>
      </c>
      <c r="E243" s="354" t="s">
        <v>336</v>
      </c>
      <c r="F243" s="354" t="s">
        <v>298</v>
      </c>
      <c r="G243" s="351" t="s">
        <v>337</v>
      </c>
      <c r="H243" s="355">
        <v>42296</v>
      </c>
      <c r="I243" s="354" t="s">
        <v>152</v>
      </c>
      <c r="J243" s="361" t="s">
        <v>338</v>
      </c>
      <c r="K243" s="355">
        <v>42315</v>
      </c>
      <c r="L243" s="354" t="s">
        <v>152</v>
      </c>
      <c r="M243" s="554" t="s">
        <v>338</v>
      </c>
      <c r="N243" s="555"/>
      <c r="O243" s="268"/>
      <c r="P243" s="268"/>
      <c r="Q243" s="268"/>
      <c r="R243" s="268"/>
      <c r="S243" s="268"/>
      <c r="T243" s="268"/>
      <c r="U243" s="268"/>
      <c r="V243" s="268"/>
      <c r="W243" s="268"/>
      <c r="X243" s="268"/>
      <c r="Y243" s="10"/>
      <c r="Z243" s="10"/>
      <c r="AA243" s="10"/>
      <c r="AB243" s="10"/>
      <c r="AC243" s="10"/>
      <c r="AD243" s="10"/>
      <c r="AE243" s="10"/>
      <c r="AF243" s="10"/>
      <c r="AG243" s="10"/>
      <c r="AH243" s="12"/>
      <c r="AI243" s="12"/>
      <c r="AJ243" s="12"/>
      <c r="AK243" s="12"/>
      <c r="AL243" s="12"/>
      <c r="AM243" s="12"/>
      <c r="AN243" s="12"/>
      <c r="AO243" s="12"/>
    </row>
    <row r="244" spans="1:41" s="406" customFormat="1" ht="45" customHeight="1">
      <c r="A244" s="180"/>
      <c r="B244" s="404">
        <f t="shared" si="20"/>
        <v>4</v>
      </c>
      <c r="C244" s="405" t="s">
        <v>157</v>
      </c>
      <c r="D244" s="405" t="s">
        <v>352</v>
      </c>
      <c r="E244" s="354" t="s">
        <v>336</v>
      </c>
      <c r="F244" s="354" t="s">
        <v>298</v>
      </c>
      <c r="G244" s="351" t="s">
        <v>337</v>
      </c>
      <c r="H244" s="355">
        <v>42296</v>
      </c>
      <c r="I244" s="354" t="s">
        <v>152</v>
      </c>
      <c r="J244" s="361" t="s">
        <v>338</v>
      </c>
      <c r="K244" s="355">
        <v>42315</v>
      </c>
      <c r="L244" s="354" t="s">
        <v>152</v>
      </c>
      <c r="M244" s="554" t="s">
        <v>338</v>
      </c>
      <c r="N244" s="555"/>
      <c r="O244" s="268"/>
      <c r="P244" s="268"/>
      <c r="Q244" s="268"/>
      <c r="R244" s="268"/>
      <c r="S244" s="268"/>
      <c r="T244" s="268"/>
      <c r="U244" s="268"/>
      <c r="V244" s="268"/>
      <c r="W244" s="268"/>
      <c r="X244" s="268"/>
      <c r="Y244" s="10"/>
      <c r="Z244" s="10"/>
      <c r="AA244" s="10"/>
      <c r="AB244" s="10"/>
      <c r="AC244" s="10"/>
      <c r="AD244" s="10"/>
      <c r="AE244" s="10"/>
      <c r="AF244" s="10"/>
      <c r="AG244" s="10"/>
      <c r="AH244" s="12"/>
      <c r="AI244" s="12"/>
      <c r="AJ244" s="12"/>
      <c r="AK244" s="12"/>
      <c r="AL244" s="12"/>
      <c r="AM244" s="12"/>
      <c r="AN244" s="12"/>
      <c r="AO244" s="12"/>
    </row>
    <row r="245" spans="1:41" s="406" customFormat="1" ht="45" customHeight="1">
      <c r="A245" s="180"/>
      <c r="B245" s="404">
        <f t="shared" si="20"/>
        <v>5</v>
      </c>
      <c r="C245" s="405" t="s">
        <v>157</v>
      </c>
      <c r="D245" s="405" t="s">
        <v>353</v>
      </c>
      <c r="E245" s="354" t="s">
        <v>336</v>
      </c>
      <c r="F245" s="354" t="s">
        <v>298</v>
      </c>
      <c r="G245" s="351" t="s">
        <v>337</v>
      </c>
      <c r="H245" s="355">
        <v>42296</v>
      </c>
      <c r="I245" s="354" t="s">
        <v>152</v>
      </c>
      <c r="J245" s="409" t="s">
        <v>424</v>
      </c>
      <c r="K245" s="355">
        <v>42315</v>
      </c>
      <c r="L245" s="354" t="s">
        <v>152</v>
      </c>
      <c r="M245" s="554" t="s">
        <v>338</v>
      </c>
      <c r="N245" s="555"/>
      <c r="O245" s="268"/>
      <c r="P245" s="268"/>
      <c r="Q245" s="268"/>
      <c r="R245" s="268"/>
      <c r="S245" s="268"/>
      <c r="T245" s="268"/>
      <c r="U245" s="268"/>
      <c r="V245" s="268"/>
      <c r="W245" s="268"/>
      <c r="X245" s="268"/>
      <c r="Y245" s="10"/>
      <c r="Z245" s="10"/>
      <c r="AA245" s="10"/>
      <c r="AB245" s="10"/>
      <c r="AC245" s="10"/>
      <c r="AD245" s="10"/>
      <c r="AE245" s="10"/>
      <c r="AF245" s="10"/>
      <c r="AG245" s="10"/>
      <c r="AH245" s="12"/>
      <c r="AI245" s="12"/>
      <c r="AJ245" s="12"/>
      <c r="AK245" s="12"/>
      <c r="AL245" s="12"/>
      <c r="AM245" s="12"/>
      <c r="AN245" s="12"/>
      <c r="AO245" s="12"/>
    </row>
    <row r="246" spans="1:41" ht="45" customHeight="1">
      <c r="B246" s="404">
        <f t="shared" si="20"/>
        <v>6</v>
      </c>
      <c r="C246" s="350" t="s">
        <v>156</v>
      </c>
      <c r="D246" s="351" t="s">
        <v>387</v>
      </c>
      <c r="E246" s="354" t="s">
        <v>336</v>
      </c>
      <c r="F246" s="354" t="s">
        <v>298</v>
      </c>
      <c r="G246" s="351" t="s">
        <v>337</v>
      </c>
      <c r="H246" s="355">
        <v>42296</v>
      </c>
      <c r="I246" s="354" t="s">
        <v>152</v>
      </c>
      <c r="J246" s="361" t="s">
        <v>338</v>
      </c>
      <c r="K246" s="355">
        <v>42315</v>
      </c>
      <c r="L246" s="354" t="s">
        <v>152</v>
      </c>
      <c r="M246" s="554" t="s">
        <v>338</v>
      </c>
      <c r="N246" s="555"/>
      <c r="O246" s="329"/>
      <c r="P246" s="329"/>
      <c r="Q246" s="329"/>
      <c r="R246" s="329"/>
      <c r="S246" s="329"/>
      <c r="T246" s="329"/>
      <c r="U246" s="329"/>
      <c r="V246" s="329"/>
      <c r="W246" s="329"/>
      <c r="X246" s="329"/>
    </row>
    <row r="247" spans="1:41" ht="45" customHeight="1">
      <c r="B247" s="404">
        <f t="shared" si="20"/>
        <v>7</v>
      </c>
      <c r="C247" s="350" t="s">
        <v>156</v>
      </c>
      <c r="D247" s="405" t="s">
        <v>354</v>
      </c>
      <c r="E247" s="354" t="s">
        <v>336</v>
      </c>
      <c r="F247" s="354" t="s">
        <v>298</v>
      </c>
      <c r="G247" s="351" t="s">
        <v>337</v>
      </c>
      <c r="H247" s="355">
        <v>42296</v>
      </c>
      <c r="I247" s="354" t="s">
        <v>152</v>
      </c>
      <c r="J247" s="361" t="s">
        <v>338</v>
      </c>
      <c r="K247" s="355">
        <v>42315</v>
      </c>
      <c r="L247" s="354" t="s">
        <v>152</v>
      </c>
      <c r="M247" s="554" t="s">
        <v>338</v>
      </c>
      <c r="N247" s="555"/>
      <c r="O247" s="329"/>
      <c r="P247" s="329"/>
      <c r="Q247" s="329"/>
      <c r="R247" s="329"/>
      <c r="S247" s="329"/>
      <c r="T247" s="329"/>
      <c r="U247" s="329"/>
      <c r="V247" s="329"/>
      <c r="W247" s="329"/>
      <c r="X247" s="329"/>
    </row>
    <row r="248" spans="1:41" ht="45" customHeight="1">
      <c r="B248" s="404">
        <f t="shared" si="20"/>
        <v>8</v>
      </c>
      <c r="C248" s="350" t="s">
        <v>156</v>
      </c>
      <c r="D248" s="351" t="s">
        <v>355</v>
      </c>
      <c r="E248" s="354" t="s">
        <v>336</v>
      </c>
      <c r="F248" s="354" t="s">
        <v>298</v>
      </c>
      <c r="G248" s="351" t="s">
        <v>337</v>
      </c>
      <c r="H248" s="355">
        <v>42296</v>
      </c>
      <c r="I248" s="354" t="s">
        <v>152</v>
      </c>
      <c r="J248" s="361" t="s">
        <v>338</v>
      </c>
      <c r="K248" s="355">
        <v>42315</v>
      </c>
      <c r="L248" s="354" t="s">
        <v>152</v>
      </c>
      <c r="M248" s="554" t="s">
        <v>338</v>
      </c>
      <c r="N248" s="555"/>
      <c r="O248" s="329"/>
      <c r="P248" s="329"/>
      <c r="Q248" s="329"/>
      <c r="R248" s="329"/>
      <c r="S248" s="329"/>
      <c r="T248" s="329"/>
      <c r="U248" s="329"/>
      <c r="V248" s="329"/>
      <c r="W248" s="329"/>
      <c r="X248" s="329"/>
    </row>
    <row r="249" spans="1:41" ht="45" customHeight="1">
      <c r="B249" s="404">
        <f t="shared" si="20"/>
        <v>9</v>
      </c>
      <c r="C249" s="350" t="s">
        <v>156</v>
      </c>
      <c r="D249" s="351" t="s">
        <v>425</v>
      </c>
      <c r="E249" s="354" t="s">
        <v>336</v>
      </c>
      <c r="F249" s="354" t="s">
        <v>298</v>
      </c>
      <c r="G249" s="351" t="s">
        <v>337</v>
      </c>
      <c r="H249" s="355">
        <v>42296</v>
      </c>
      <c r="I249" s="354" t="s">
        <v>152</v>
      </c>
      <c r="J249" s="361" t="s">
        <v>338</v>
      </c>
      <c r="K249" s="355">
        <v>42315</v>
      </c>
      <c r="L249" s="354" t="s">
        <v>152</v>
      </c>
      <c r="M249" s="554" t="s">
        <v>338</v>
      </c>
      <c r="N249" s="555"/>
      <c r="O249" s="329"/>
      <c r="P249" s="329"/>
      <c r="Q249" s="329"/>
      <c r="R249" s="329"/>
      <c r="S249" s="329"/>
      <c r="T249" s="329"/>
      <c r="U249" s="329"/>
      <c r="V249" s="329"/>
      <c r="W249" s="329"/>
      <c r="X249" s="329"/>
    </row>
    <row r="250" spans="1:41" ht="45" customHeight="1">
      <c r="B250" s="404">
        <f t="shared" si="20"/>
        <v>10</v>
      </c>
      <c r="C250" s="350" t="s">
        <v>156</v>
      </c>
      <c r="D250" s="351" t="s">
        <v>426</v>
      </c>
      <c r="E250" s="354" t="s">
        <v>336</v>
      </c>
      <c r="F250" s="354" t="s">
        <v>298</v>
      </c>
      <c r="G250" s="351" t="s">
        <v>337</v>
      </c>
      <c r="H250" s="355">
        <v>42296</v>
      </c>
      <c r="I250" s="354" t="s">
        <v>152</v>
      </c>
      <c r="J250" s="361" t="s">
        <v>338</v>
      </c>
      <c r="K250" s="355">
        <v>42315</v>
      </c>
      <c r="L250" s="354" t="s">
        <v>152</v>
      </c>
      <c r="M250" s="554" t="s">
        <v>338</v>
      </c>
      <c r="N250" s="555"/>
      <c r="O250" s="329"/>
      <c r="P250" s="329"/>
      <c r="Q250" s="329"/>
      <c r="R250" s="329"/>
      <c r="S250" s="329"/>
      <c r="T250" s="329"/>
      <c r="U250" s="329"/>
      <c r="V250" s="329"/>
      <c r="W250" s="329"/>
      <c r="X250" s="329"/>
    </row>
    <row r="251" spans="1:41" ht="45" customHeight="1">
      <c r="B251" s="404">
        <f t="shared" si="20"/>
        <v>11</v>
      </c>
      <c r="C251" s="350" t="s">
        <v>156</v>
      </c>
      <c r="D251" s="351" t="s">
        <v>427</v>
      </c>
      <c r="E251" s="354" t="s">
        <v>336</v>
      </c>
      <c r="F251" s="354" t="s">
        <v>298</v>
      </c>
      <c r="G251" s="351" t="s">
        <v>337</v>
      </c>
      <c r="H251" s="355">
        <v>42296</v>
      </c>
      <c r="I251" s="354" t="s">
        <v>152</v>
      </c>
      <c r="J251" s="361" t="s">
        <v>338</v>
      </c>
      <c r="K251" s="355">
        <v>42315</v>
      </c>
      <c r="L251" s="354" t="s">
        <v>152</v>
      </c>
      <c r="M251" s="554" t="s">
        <v>338</v>
      </c>
      <c r="N251" s="555"/>
      <c r="O251" s="329"/>
      <c r="P251" s="329"/>
      <c r="Q251" s="329"/>
      <c r="R251" s="329"/>
      <c r="S251" s="329"/>
      <c r="T251" s="329"/>
      <c r="U251" s="329"/>
      <c r="V251" s="329"/>
      <c r="W251" s="329"/>
      <c r="X251" s="329"/>
    </row>
    <row r="252" spans="1:41" ht="60" customHeight="1">
      <c r="B252" s="558" t="s">
        <v>330</v>
      </c>
      <c r="C252" s="558"/>
      <c r="D252" s="558"/>
      <c r="E252" s="559"/>
      <c r="F252" s="578"/>
      <c r="G252" s="578"/>
      <c r="H252" s="578"/>
      <c r="I252" s="578"/>
      <c r="J252" s="578"/>
      <c r="K252" s="578"/>
      <c r="L252" s="578"/>
      <c r="M252" s="578"/>
      <c r="N252" s="579"/>
      <c r="O252" s="329"/>
      <c r="P252" s="329"/>
      <c r="Q252" s="329"/>
      <c r="R252" s="329"/>
      <c r="S252" s="329"/>
      <c r="T252" s="329"/>
      <c r="U252" s="329"/>
      <c r="V252" s="329"/>
      <c r="W252" s="329"/>
      <c r="X252" s="329"/>
    </row>
    <row r="253" spans="1:41" s="406" customFormat="1" ht="45" customHeight="1">
      <c r="A253" s="180"/>
      <c r="B253" s="404">
        <v>1</v>
      </c>
      <c r="C253" s="405" t="s">
        <v>157</v>
      </c>
      <c r="D253" s="405" t="s">
        <v>349</v>
      </c>
      <c r="E253" s="354" t="s">
        <v>336</v>
      </c>
      <c r="F253" s="354" t="s">
        <v>298</v>
      </c>
      <c r="G253" s="351" t="s">
        <v>337</v>
      </c>
      <c r="H253" s="355">
        <v>42296</v>
      </c>
      <c r="I253" s="354" t="s">
        <v>152</v>
      </c>
      <c r="J253" s="361" t="s">
        <v>338</v>
      </c>
      <c r="K253" s="355">
        <v>42317</v>
      </c>
      <c r="L253" s="354" t="s">
        <v>152</v>
      </c>
      <c r="M253" s="554" t="s">
        <v>338</v>
      </c>
      <c r="N253" s="555"/>
      <c r="O253" s="268"/>
      <c r="P253" s="268"/>
      <c r="Q253" s="268"/>
      <c r="R253" s="268"/>
      <c r="S253" s="268"/>
      <c r="T253" s="268"/>
      <c r="U253" s="268"/>
      <c r="V253" s="268"/>
      <c r="W253" s="268"/>
      <c r="X253" s="268"/>
      <c r="Y253" s="10"/>
      <c r="Z253" s="10"/>
      <c r="AA253" s="10"/>
      <c r="AB253" s="10"/>
      <c r="AC253" s="10"/>
      <c r="AD253" s="10"/>
      <c r="AE253" s="10"/>
      <c r="AF253" s="10"/>
      <c r="AG253" s="10"/>
      <c r="AH253" s="12"/>
      <c r="AI253" s="12"/>
      <c r="AJ253" s="12"/>
      <c r="AK253" s="12"/>
      <c r="AL253" s="12"/>
      <c r="AM253" s="12"/>
      <c r="AN253" s="12"/>
      <c r="AO253" s="12"/>
    </row>
    <row r="254" spans="1:41" s="406" customFormat="1" ht="45" customHeight="1">
      <c r="A254" s="180"/>
      <c r="B254" s="404">
        <f>B253+1</f>
        <v>2</v>
      </c>
      <c r="C254" s="405" t="s">
        <v>157</v>
      </c>
      <c r="D254" s="405" t="s">
        <v>350</v>
      </c>
      <c r="E254" s="354" t="s">
        <v>336</v>
      </c>
      <c r="F254" s="354" t="s">
        <v>298</v>
      </c>
      <c r="G254" s="351" t="s">
        <v>337</v>
      </c>
      <c r="H254" s="355">
        <v>42296</v>
      </c>
      <c r="I254" s="354" t="s">
        <v>152</v>
      </c>
      <c r="J254" s="361" t="s">
        <v>338</v>
      </c>
      <c r="K254" s="355">
        <v>42317</v>
      </c>
      <c r="L254" s="354" t="s">
        <v>152</v>
      </c>
      <c r="M254" s="554" t="s">
        <v>338</v>
      </c>
      <c r="N254" s="555"/>
      <c r="O254" s="268"/>
      <c r="P254" s="268"/>
      <c r="Q254" s="268"/>
      <c r="R254" s="268"/>
      <c r="S254" s="268"/>
      <c r="T254" s="268"/>
      <c r="U254" s="268"/>
      <c r="V254" s="268"/>
      <c r="W254" s="268"/>
      <c r="X254" s="268"/>
      <c r="Y254" s="10"/>
      <c r="Z254" s="10"/>
      <c r="AA254" s="10"/>
      <c r="AB254" s="10"/>
      <c r="AC254" s="10"/>
      <c r="AD254" s="10"/>
      <c r="AE254" s="10"/>
      <c r="AF254" s="10"/>
      <c r="AG254" s="10"/>
      <c r="AH254" s="12"/>
      <c r="AI254" s="12"/>
      <c r="AJ254" s="12"/>
      <c r="AK254" s="12"/>
      <c r="AL254" s="12"/>
      <c r="AM254" s="12"/>
      <c r="AN254" s="12"/>
      <c r="AO254" s="12"/>
    </row>
    <row r="255" spans="1:41" s="406" customFormat="1" ht="45" customHeight="1">
      <c r="A255" s="180"/>
      <c r="B255" s="404">
        <f t="shared" ref="B255:B262" si="21">B254+1</f>
        <v>3</v>
      </c>
      <c r="C255" s="405" t="s">
        <v>157</v>
      </c>
      <c r="D255" s="405" t="s">
        <v>351</v>
      </c>
      <c r="E255" s="354" t="s">
        <v>336</v>
      </c>
      <c r="F255" s="354" t="s">
        <v>298</v>
      </c>
      <c r="G255" s="351" t="s">
        <v>337</v>
      </c>
      <c r="H255" s="355">
        <v>42296</v>
      </c>
      <c r="I255" s="354" t="s">
        <v>152</v>
      </c>
      <c r="J255" s="361" t="s">
        <v>338</v>
      </c>
      <c r="K255" s="355">
        <v>42317</v>
      </c>
      <c r="L255" s="354" t="s">
        <v>152</v>
      </c>
      <c r="M255" s="554" t="s">
        <v>338</v>
      </c>
      <c r="N255" s="555"/>
      <c r="O255" s="268"/>
      <c r="P255" s="268"/>
      <c r="Q255" s="268"/>
      <c r="R255" s="268"/>
      <c r="S255" s="268"/>
      <c r="T255" s="268"/>
      <c r="U255" s="268"/>
      <c r="V255" s="268"/>
      <c r="W255" s="268"/>
      <c r="X255" s="268"/>
      <c r="Y255" s="10"/>
      <c r="Z255" s="10"/>
      <c r="AA255" s="10"/>
      <c r="AB255" s="10"/>
      <c r="AC255" s="10"/>
      <c r="AD255" s="10"/>
      <c r="AE255" s="10"/>
      <c r="AF255" s="10"/>
      <c r="AG255" s="10"/>
      <c r="AH255" s="12"/>
      <c r="AI255" s="12"/>
      <c r="AJ255" s="12"/>
      <c r="AK255" s="12"/>
      <c r="AL255" s="12"/>
      <c r="AM255" s="12"/>
      <c r="AN255" s="12"/>
      <c r="AO255" s="12"/>
    </row>
    <row r="256" spans="1:41" s="406" customFormat="1" ht="45" customHeight="1">
      <c r="A256" s="180"/>
      <c r="B256" s="404">
        <f t="shared" si="21"/>
        <v>4</v>
      </c>
      <c r="C256" s="405" t="s">
        <v>157</v>
      </c>
      <c r="D256" s="405" t="s">
        <v>352</v>
      </c>
      <c r="E256" s="354" t="s">
        <v>336</v>
      </c>
      <c r="F256" s="354" t="s">
        <v>298</v>
      </c>
      <c r="G256" s="351" t="s">
        <v>337</v>
      </c>
      <c r="H256" s="355">
        <v>42296</v>
      </c>
      <c r="I256" s="354" t="s">
        <v>297</v>
      </c>
      <c r="J256" s="361" t="s">
        <v>377</v>
      </c>
      <c r="K256" s="355">
        <v>42317</v>
      </c>
      <c r="L256" s="354" t="s">
        <v>152</v>
      </c>
      <c r="M256" s="554" t="s">
        <v>338</v>
      </c>
      <c r="N256" s="555"/>
      <c r="O256" s="268"/>
      <c r="P256" s="268"/>
      <c r="Q256" s="268"/>
      <c r="R256" s="268"/>
      <c r="S256" s="268"/>
      <c r="T256" s="268"/>
      <c r="U256" s="268"/>
      <c r="V256" s="268"/>
      <c r="W256" s="268"/>
      <c r="X256" s="268"/>
      <c r="Y256" s="10"/>
      <c r="Z256" s="10"/>
      <c r="AA256" s="10"/>
      <c r="AB256" s="10"/>
      <c r="AC256" s="10"/>
      <c r="AD256" s="10"/>
      <c r="AE256" s="10"/>
      <c r="AF256" s="10"/>
      <c r="AG256" s="10"/>
      <c r="AH256" s="12"/>
      <c r="AI256" s="12"/>
      <c r="AJ256" s="12"/>
      <c r="AK256" s="12"/>
      <c r="AL256" s="12"/>
      <c r="AM256" s="12"/>
      <c r="AN256" s="12"/>
      <c r="AO256" s="12"/>
    </row>
    <row r="257" spans="1:41" s="406" customFormat="1" ht="45" customHeight="1">
      <c r="A257" s="180"/>
      <c r="B257" s="404">
        <f t="shared" si="21"/>
        <v>5</v>
      </c>
      <c r="C257" s="405" t="s">
        <v>157</v>
      </c>
      <c r="D257" s="405" t="s">
        <v>353</v>
      </c>
      <c r="E257" s="354" t="s">
        <v>336</v>
      </c>
      <c r="F257" s="354" t="s">
        <v>298</v>
      </c>
      <c r="G257" s="351" t="s">
        <v>337</v>
      </c>
      <c r="H257" s="355">
        <v>42296</v>
      </c>
      <c r="I257" s="354" t="s">
        <v>152</v>
      </c>
      <c r="J257" s="361" t="s">
        <v>338</v>
      </c>
      <c r="K257" s="355">
        <v>42317</v>
      </c>
      <c r="L257" s="354" t="s">
        <v>152</v>
      </c>
      <c r="M257" s="554" t="s">
        <v>338</v>
      </c>
      <c r="N257" s="555"/>
      <c r="O257" s="268"/>
      <c r="P257" s="268"/>
      <c r="Q257" s="268"/>
      <c r="R257" s="268"/>
      <c r="S257" s="268"/>
      <c r="T257" s="268"/>
      <c r="U257" s="268"/>
      <c r="V257" s="268"/>
      <c r="W257" s="268"/>
      <c r="X257" s="268"/>
      <c r="Y257" s="10"/>
      <c r="Z257" s="10"/>
      <c r="AA257" s="10"/>
      <c r="AB257" s="10"/>
      <c r="AC257" s="10"/>
      <c r="AD257" s="10"/>
      <c r="AE257" s="10"/>
      <c r="AF257" s="10"/>
      <c r="AG257" s="10"/>
      <c r="AH257" s="12"/>
      <c r="AI257" s="12"/>
      <c r="AJ257" s="12"/>
      <c r="AK257" s="12"/>
      <c r="AL257" s="12"/>
      <c r="AM257" s="12"/>
      <c r="AN257" s="12"/>
      <c r="AO257" s="12"/>
    </row>
    <row r="258" spans="1:41" ht="45" customHeight="1">
      <c r="B258" s="404">
        <f t="shared" si="21"/>
        <v>6</v>
      </c>
      <c r="C258" s="350" t="s">
        <v>156</v>
      </c>
      <c r="D258" s="351" t="s">
        <v>387</v>
      </c>
      <c r="E258" s="354" t="s">
        <v>336</v>
      </c>
      <c r="F258" s="354" t="s">
        <v>298</v>
      </c>
      <c r="G258" s="351" t="s">
        <v>337</v>
      </c>
      <c r="H258" s="355">
        <v>42296</v>
      </c>
      <c r="I258" s="354" t="s">
        <v>152</v>
      </c>
      <c r="J258" s="361" t="s">
        <v>338</v>
      </c>
      <c r="K258" s="355">
        <v>42317</v>
      </c>
      <c r="L258" s="354" t="s">
        <v>152</v>
      </c>
      <c r="M258" s="554" t="s">
        <v>338</v>
      </c>
      <c r="N258" s="555"/>
      <c r="O258" s="329"/>
      <c r="P258" s="329"/>
      <c r="Q258" s="329"/>
      <c r="R258" s="329"/>
      <c r="S258" s="329"/>
      <c r="T258" s="329"/>
      <c r="U258" s="329"/>
      <c r="V258" s="329"/>
      <c r="W258" s="329"/>
      <c r="X258" s="329"/>
    </row>
    <row r="259" spans="1:41" ht="45" customHeight="1">
      <c r="B259" s="404">
        <f t="shared" si="21"/>
        <v>7</v>
      </c>
      <c r="C259" s="350" t="s">
        <v>156</v>
      </c>
      <c r="D259" s="351" t="s">
        <v>354</v>
      </c>
      <c r="E259" s="354" t="s">
        <v>336</v>
      </c>
      <c r="F259" s="354" t="s">
        <v>298</v>
      </c>
      <c r="G259" s="351" t="s">
        <v>337</v>
      </c>
      <c r="H259" s="355">
        <v>42296</v>
      </c>
      <c r="I259" s="354" t="s">
        <v>152</v>
      </c>
      <c r="J259" s="361" t="s">
        <v>338</v>
      </c>
      <c r="K259" s="355">
        <v>42317</v>
      </c>
      <c r="L259" s="354" t="s">
        <v>152</v>
      </c>
      <c r="M259" s="554" t="s">
        <v>338</v>
      </c>
      <c r="N259" s="555"/>
      <c r="O259" s="329"/>
      <c r="P259" s="329"/>
      <c r="Q259" s="329"/>
      <c r="R259" s="329"/>
      <c r="S259" s="329"/>
      <c r="T259" s="329"/>
      <c r="U259" s="329"/>
      <c r="V259" s="329"/>
      <c r="W259" s="329"/>
      <c r="X259" s="329"/>
    </row>
    <row r="260" spans="1:41" ht="45" customHeight="1">
      <c r="B260" s="404">
        <f t="shared" si="21"/>
        <v>8</v>
      </c>
      <c r="C260" s="350" t="s">
        <v>156</v>
      </c>
      <c r="D260" s="351" t="s">
        <v>428</v>
      </c>
      <c r="E260" s="354" t="s">
        <v>336</v>
      </c>
      <c r="F260" s="354" t="s">
        <v>298</v>
      </c>
      <c r="G260" s="351" t="s">
        <v>337</v>
      </c>
      <c r="H260" s="355">
        <v>42297</v>
      </c>
      <c r="I260" s="354" t="s">
        <v>152</v>
      </c>
      <c r="J260" s="361" t="s">
        <v>338</v>
      </c>
      <c r="K260" s="355">
        <v>42317</v>
      </c>
      <c r="L260" s="354" t="s">
        <v>152</v>
      </c>
      <c r="M260" s="554" t="s">
        <v>338</v>
      </c>
      <c r="N260" s="555"/>
      <c r="O260" s="329"/>
      <c r="P260" s="329"/>
      <c r="Q260" s="329"/>
      <c r="R260" s="329"/>
      <c r="S260" s="329"/>
      <c r="T260" s="329"/>
      <c r="U260" s="329"/>
      <c r="V260" s="329"/>
      <c r="W260" s="329"/>
      <c r="X260" s="329"/>
    </row>
    <row r="261" spans="1:41" ht="45" customHeight="1">
      <c r="B261" s="404">
        <f t="shared" si="21"/>
        <v>9</v>
      </c>
      <c r="C261" s="350" t="s">
        <v>156</v>
      </c>
      <c r="D261" s="351" t="s">
        <v>429</v>
      </c>
      <c r="E261" s="354" t="s">
        <v>336</v>
      </c>
      <c r="F261" s="354" t="s">
        <v>298</v>
      </c>
      <c r="G261" s="351" t="s">
        <v>337</v>
      </c>
      <c r="H261" s="355">
        <v>42297</v>
      </c>
      <c r="I261" s="354" t="s">
        <v>152</v>
      </c>
      <c r="J261" s="361" t="s">
        <v>338</v>
      </c>
      <c r="K261" s="355">
        <v>42317</v>
      </c>
      <c r="L261" s="354" t="s">
        <v>152</v>
      </c>
      <c r="M261" s="554" t="s">
        <v>338</v>
      </c>
      <c r="N261" s="555"/>
      <c r="O261" s="329"/>
      <c r="P261" s="329"/>
      <c r="Q261" s="329"/>
      <c r="R261" s="329"/>
      <c r="S261" s="329"/>
      <c r="T261" s="329"/>
      <c r="U261" s="329"/>
      <c r="V261" s="329"/>
      <c r="W261" s="329"/>
      <c r="X261" s="329"/>
    </row>
    <row r="262" spans="1:41" ht="45" customHeight="1">
      <c r="B262" s="404">
        <f t="shared" si="21"/>
        <v>10</v>
      </c>
      <c r="C262" s="350" t="s">
        <v>156</v>
      </c>
      <c r="D262" s="351" t="s">
        <v>430</v>
      </c>
      <c r="E262" s="354" t="s">
        <v>336</v>
      </c>
      <c r="F262" s="354" t="s">
        <v>298</v>
      </c>
      <c r="G262" s="351" t="s">
        <v>337</v>
      </c>
      <c r="H262" s="355">
        <v>42297</v>
      </c>
      <c r="I262" s="354" t="s">
        <v>152</v>
      </c>
      <c r="J262" s="361" t="s">
        <v>338</v>
      </c>
      <c r="K262" s="355">
        <v>42317</v>
      </c>
      <c r="L262" s="354" t="s">
        <v>152</v>
      </c>
      <c r="M262" s="554" t="s">
        <v>338</v>
      </c>
      <c r="N262" s="555"/>
      <c r="O262" s="329"/>
      <c r="P262" s="329"/>
      <c r="Q262" s="329"/>
      <c r="R262" s="329"/>
      <c r="S262" s="329"/>
      <c r="T262" s="329"/>
      <c r="U262" s="329"/>
      <c r="V262" s="329"/>
      <c r="W262" s="329"/>
      <c r="X262" s="329"/>
    </row>
    <row r="263" spans="1:41" ht="60" customHeight="1">
      <c r="B263" s="558" t="s">
        <v>331</v>
      </c>
      <c r="C263" s="558"/>
      <c r="D263" s="558"/>
      <c r="E263" s="559"/>
      <c r="F263" s="578"/>
      <c r="G263" s="578"/>
      <c r="H263" s="578"/>
      <c r="I263" s="578"/>
      <c r="J263" s="578"/>
      <c r="K263" s="578"/>
      <c r="L263" s="578"/>
      <c r="M263" s="578"/>
      <c r="N263" s="579"/>
      <c r="O263" s="329"/>
      <c r="P263" s="329"/>
      <c r="Q263" s="329"/>
      <c r="R263" s="329"/>
      <c r="S263" s="329"/>
      <c r="T263" s="329"/>
      <c r="U263" s="329"/>
      <c r="V263" s="329"/>
      <c r="W263" s="329"/>
      <c r="X263" s="329"/>
    </row>
    <row r="264" spans="1:41" s="406" customFormat="1" ht="45" customHeight="1">
      <c r="A264" s="180"/>
      <c r="B264" s="404">
        <v>1</v>
      </c>
      <c r="C264" s="405" t="s">
        <v>157</v>
      </c>
      <c r="D264" s="405" t="s">
        <v>349</v>
      </c>
      <c r="E264" s="354" t="s">
        <v>336</v>
      </c>
      <c r="F264" s="354" t="s">
        <v>298</v>
      </c>
      <c r="G264" s="351" t="s">
        <v>337</v>
      </c>
      <c r="H264" s="355">
        <v>42297</v>
      </c>
      <c r="I264" s="354" t="s">
        <v>152</v>
      </c>
      <c r="J264" s="361" t="s">
        <v>338</v>
      </c>
      <c r="K264" s="355">
        <v>42324</v>
      </c>
      <c r="L264" s="354"/>
      <c r="M264" s="554"/>
      <c r="N264" s="555"/>
      <c r="O264" s="268"/>
      <c r="P264" s="268"/>
      <c r="Q264" s="268"/>
      <c r="R264" s="268"/>
      <c r="S264" s="268"/>
      <c r="T264" s="268"/>
      <c r="U264" s="268"/>
      <c r="V264" s="268"/>
      <c r="W264" s="268"/>
      <c r="X264" s="268"/>
      <c r="Y264" s="10"/>
      <c r="Z264" s="10"/>
      <c r="AA264" s="10"/>
      <c r="AB264" s="10"/>
      <c r="AC264" s="10"/>
      <c r="AD264" s="10"/>
      <c r="AE264" s="10"/>
      <c r="AF264" s="10"/>
      <c r="AG264" s="10"/>
      <c r="AH264" s="12"/>
      <c r="AI264" s="12"/>
      <c r="AJ264" s="12"/>
      <c r="AK264" s="12"/>
      <c r="AL264" s="12"/>
      <c r="AM264" s="12"/>
      <c r="AN264" s="12"/>
      <c r="AO264" s="12"/>
    </row>
    <row r="265" spans="1:41" s="406" customFormat="1" ht="45" customHeight="1">
      <c r="A265" s="180"/>
      <c r="B265" s="404">
        <f>B264+1</f>
        <v>2</v>
      </c>
      <c r="C265" s="405" t="s">
        <v>157</v>
      </c>
      <c r="D265" s="405" t="s">
        <v>350</v>
      </c>
      <c r="E265" s="354" t="s">
        <v>336</v>
      </c>
      <c r="F265" s="354" t="s">
        <v>298</v>
      </c>
      <c r="G265" s="351" t="s">
        <v>337</v>
      </c>
      <c r="H265" s="355">
        <v>42297</v>
      </c>
      <c r="I265" s="354" t="s">
        <v>152</v>
      </c>
      <c r="J265" s="361" t="s">
        <v>338</v>
      </c>
      <c r="K265" s="355">
        <v>42324</v>
      </c>
      <c r="L265" s="354"/>
      <c r="M265" s="554"/>
      <c r="N265" s="555"/>
      <c r="O265" s="268"/>
      <c r="P265" s="268"/>
      <c r="Q265" s="268"/>
      <c r="R265" s="268"/>
      <c r="S265" s="268"/>
      <c r="T265" s="268"/>
      <c r="U265" s="268"/>
      <c r="V265" s="268"/>
      <c r="W265" s="268"/>
      <c r="X265" s="268"/>
      <c r="Y265" s="10"/>
      <c r="Z265" s="10"/>
      <c r="AA265" s="10"/>
      <c r="AB265" s="10"/>
      <c r="AC265" s="10"/>
      <c r="AD265" s="10"/>
      <c r="AE265" s="10"/>
      <c r="AF265" s="10"/>
      <c r="AG265" s="10"/>
      <c r="AH265" s="12"/>
      <c r="AI265" s="12"/>
      <c r="AJ265" s="12"/>
      <c r="AK265" s="12"/>
      <c r="AL265" s="12"/>
      <c r="AM265" s="12"/>
      <c r="AN265" s="12"/>
      <c r="AO265" s="12"/>
    </row>
    <row r="266" spans="1:41" s="406" customFormat="1" ht="45" customHeight="1">
      <c r="A266" s="180"/>
      <c r="B266" s="404">
        <f t="shared" ref="B266:B273" si="22">B265+1</f>
        <v>3</v>
      </c>
      <c r="C266" s="405" t="s">
        <v>157</v>
      </c>
      <c r="D266" s="405" t="s">
        <v>351</v>
      </c>
      <c r="E266" s="354" t="s">
        <v>336</v>
      </c>
      <c r="F266" s="354" t="s">
        <v>298</v>
      </c>
      <c r="G266" s="351" t="s">
        <v>337</v>
      </c>
      <c r="H266" s="355">
        <v>42297</v>
      </c>
      <c r="I266" s="354" t="s">
        <v>152</v>
      </c>
      <c r="J266" s="361" t="s">
        <v>338</v>
      </c>
      <c r="K266" s="355">
        <v>42324</v>
      </c>
      <c r="L266" s="354"/>
      <c r="M266" s="554"/>
      <c r="N266" s="555"/>
      <c r="O266" s="268"/>
      <c r="P266" s="268"/>
      <c r="Q266" s="268"/>
      <c r="R266" s="268"/>
      <c r="S266" s="268"/>
      <c r="T266" s="268"/>
      <c r="U266" s="268"/>
      <c r="V266" s="268"/>
      <c r="W266" s="268"/>
      <c r="X266" s="268"/>
      <c r="Y266" s="10"/>
      <c r="Z266" s="10"/>
      <c r="AA266" s="10"/>
      <c r="AB266" s="10"/>
      <c r="AC266" s="10"/>
      <c r="AD266" s="10"/>
      <c r="AE266" s="10"/>
      <c r="AF266" s="10"/>
      <c r="AG266" s="10"/>
      <c r="AH266" s="12"/>
      <c r="AI266" s="12"/>
      <c r="AJ266" s="12"/>
      <c r="AK266" s="12"/>
      <c r="AL266" s="12"/>
      <c r="AM266" s="12"/>
      <c r="AN266" s="12"/>
      <c r="AO266" s="12"/>
    </row>
    <row r="267" spans="1:41" s="406" customFormat="1" ht="45" customHeight="1">
      <c r="A267" s="180"/>
      <c r="B267" s="404">
        <f t="shared" si="22"/>
        <v>4</v>
      </c>
      <c r="C267" s="405" t="s">
        <v>157</v>
      </c>
      <c r="D267" s="405" t="s">
        <v>352</v>
      </c>
      <c r="E267" s="354" t="s">
        <v>336</v>
      </c>
      <c r="F267" s="354" t="s">
        <v>298</v>
      </c>
      <c r="G267" s="351" t="s">
        <v>337</v>
      </c>
      <c r="H267" s="355">
        <v>42297</v>
      </c>
      <c r="I267" s="354" t="s">
        <v>298</v>
      </c>
      <c r="J267" s="351" t="s">
        <v>337</v>
      </c>
      <c r="K267" s="355">
        <v>42324</v>
      </c>
      <c r="L267" s="354"/>
      <c r="M267" s="554"/>
      <c r="N267" s="555"/>
      <c r="O267" s="268"/>
      <c r="P267" s="268"/>
      <c r="Q267" s="268"/>
      <c r="R267" s="268"/>
      <c r="S267" s="268"/>
      <c r="T267" s="268"/>
      <c r="U267" s="268"/>
      <c r="V267" s="268"/>
      <c r="W267" s="268"/>
      <c r="X267" s="268"/>
      <c r="Y267" s="10"/>
      <c r="Z267" s="10"/>
      <c r="AA267" s="10"/>
      <c r="AB267" s="10"/>
      <c r="AC267" s="10"/>
      <c r="AD267" s="10"/>
      <c r="AE267" s="10"/>
      <c r="AF267" s="10"/>
      <c r="AG267" s="10"/>
      <c r="AH267" s="12"/>
      <c r="AI267" s="12"/>
      <c r="AJ267" s="12"/>
      <c r="AK267" s="12"/>
      <c r="AL267" s="12"/>
      <c r="AM267" s="12"/>
      <c r="AN267" s="12"/>
      <c r="AO267" s="12"/>
    </row>
    <row r="268" spans="1:41" s="406" customFormat="1" ht="45" customHeight="1">
      <c r="A268" s="180"/>
      <c r="B268" s="404">
        <f t="shared" si="22"/>
        <v>5</v>
      </c>
      <c r="C268" s="405" t="s">
        <v>157</v>
      </c>
      <c r="D268" s="405" t="s">
        <v>353</v>
      </c>
      <c r="E268" s="354" t="s">
        <v>336</v>
      </c>
      <c r="F268" s="354" t="s">
        <v>298</v>
      </c>
      <c r="G268" s="351" t="s">
        <v>337</v>
      </c>
      <c r="H268" s="355">
        <v>42297</v>
      </c>
      <c r="I268" s="354" t="s">
        <v>152</v>
      </c>
      <c r="J268" s="361" t="s">
        <v>338</v>
      </c>
      <c r="K268" s="355">
        <v>42324</v>
      </c>
      <c r="L268" s="354"/>
      <c r="M268" s="554"/>
      <c r="N268" s="555"/>
      <c r="O268" s="268"/>
      <c r="P268" s="268"/>
      <c r="Q268" s="268"/>
      <c r="R268" s="268"/>
      <c r="S268" s="268"/>
      <c r="T268" s="268"/>
      <c r="U268" s="268"/>
      <c r="V268" s="268"/>
      <c r="W268" s="268"/>
      <c r="X268" s="268"/>
      <c r="Y268" s="10"/>
      <c r="Z268" s="10"/>
      <c r="AA268" s="10"/>
      <c r="AB268" s="10"/>
      <c r="AC268" s="10"/>
      <c r="AD268" s="10"/>
      <c r="AE268" s="10"/>
      <c r="AF268" s="10"/>
      <c r="AG268" s="10"/>
      <c r="AH268" s="12"/>
      <c r="AI268" s="12"/>
      <c r="AJ268" s="12"/>
      <c r="AK268" s="12"/>
      <c r="AL268" s="12"/>
      <c r="AM268" s="12"/>
      <c r="AN268" s="12"/>
      <c r="AO268" s="12"/>
    </row>
    <row r="269" spans="1:41" ht="45" customHeight="1">
      <c r="B269" s="404">
        <f t="shared" si="22"/>
        <v>6</v>
      </c>
      <c r="C269" s="350" t="s">
        <v>156</v>
      </c>
      <c r="D269" s="351" t="s">
        <v>387</v>
      </c>
      <c r="E269" s="354" t="s">
        <v>336</v>
      </c>
      <c r="F269" s="354" t="s">
        <v>298</v>
      </c>
      <c r="G269" s="351" t="s">
        <v>337</v>
      </c>
      <c r="H269" s="355">
        <v>42297</v>
      </c>
      <c r="I269" s="354" t="s">
        <v>298</v>
      </c>
      <c r="J269" s="351" t="s">
        <v>337</v>
      </c>
      <c r="K269" s="355">
        <v>42324</v>
      </c>
      <c r="L269" s="354"/>
      <c r="M269" s="554"/>
      <c r="N269" s="555"/>
      <c r="O269" s="329"/>
      <c r="P269" s="329"/>
      <c r="Q269" s="329"/>
      <c r="R269" s="329"/>
      <c r="S269" s="329"/>
      <c r="T269" s="329"/>
      <c r="U269" s="329"/>
      <c r="V269" s="329"/>
      <c r="W269" s="329"/>
      <c r="X269" s="329"/>
    </row>
    <row r="270" spans="1:41" ht="45" customHeight="1">
      <c r="B270" s="404">
        <f t="shared" si="22"/>
        <v>7</v>
      </c>
      <c r="C270" s="350" t="s">
        <v>156</v>
      </c>
      <c r="D270" s="351" t="s">
        <v>354</v>
      </c>
      <c r="E270" s="354" t="s">
        <v>336</v>
      </c>
      <c r="F270" s="354" t="s">
        <v>298</v>
      </c>
      <c r="G270" s="351" t="s">
        <v>337</v>
      </c>
      <c r="H270" s="355">
        <v>42297</v>
      </c>
      <c r="I270" s="354" t="s">
        <v>298</v>
      </c>
      <c r="J270" s="351" t="s">
        <v>337</v>
      </c>
      <c r="K270" s="355">
        <v>42324</v>
      </c>
      <c r="L270" s="354"/>
      <c r="M270" s="554"/>
      <c r="N270" s="555"/>
      <c r="O270" s="329"/>
      <c r="P270" s="329"/>
      <c r="Q270" s="329"/>
      <c r="R270" s="329"/>
      <c r="S270" s="329"/>
      <c r="T270" s="329"/>
      <c r="U270" s="329"/>
      <c r="V270" s="329"/>
      <c r="W270" s="329"/>
      <c r="X270" s="329"/>
    </row>
    <row r="271" spans="1:41" ht="45" customHeight="1">
      <c r="B271" s="404">
        <f t="shared" si="22"/>
        <v>8</v>
      </c>
      <c r="C271" s="350" t="s">
        <v>156</v>
      </c>
      <c r="D271" s="351" t="s">
        <v>428</v>
      </c>
      <c r="E271" s="354" t="s">
        <v>336</v>
      </c>
      <c r="F271" s="354" t="s">
        <v>298</v>
      </c>
      <c r="G271" s="351" t="s">
        <v>337</v>
      </c>
      <c r="H271" s="355">
        <v>42297</v>
      </c>
      <c r="I271" s="354" t="s">
        <v>298</v>
      </c>
      <c r="J271" s="351" t="s">
        <v>337</v>
      </c>
      <c r="K271" s="355">
        <v>42324</v>
      </c>
      <c r="L271" s="354"/>
      <c r="M271" s="554"/>
      <c r="N271" s="555"/>
      <c r="O271" s="329"/>
      <c r="P271" s="329"/>
      <c r="Q271" s="329"/>
      <c r="R271" s="329"/>
      <c r="S271" s="329"/>
      <c r="T271" s="329"/>
      <c r="U271" s="329"/>
      <c r="V271" s="329"/>
      <c r="W271" s="329"/>
      <c r="X271" s="329"/>
    </row>
    <row r="272" spans="1:41" ht="45" customHeight="1">
      <c r="B272" s="404">
        <f t="shared" si="22"/>
        <v>9</v>
      </c>
      <c r="C272" s="350" t="s">
        <v>156</v>
      </c>
      <c r="D272" s="351" t="s">
        <v>431</v>
      </c>
      <c r="E272" s="354" t="s">
        <v>336</v>
      </c>
      <c r="F272" s="354" t="s">
        <v>298</v>
      </c>
      <c r="G272" s="351" t="s">
        <v>337</v>
      </c>
      <c r="H272" s="355">
        <v>42297</v>
      </c>
      <c r="I272" s="354" t="s">
        <v>298</v>
      </c>
      <c r="J272" s="351" t="s">
        <v>337</v>
      </c>
      <c r="K272" s="355">
        <v>42324</v>
      </c>
      <c r="L272" s="354"/>
      <c r="M272" s="554"/>
      <c r="N272" s="555"/>
      <c r="O272" s="329"/>
      <c r="P272" s="329"/>
      <c r="Q272" s="329"/>
      <c r="R272" s="329"/>
      <c r="S272" s="329"/>
      <c r="T272" s="329"/>
      <c r="U272" s="329"/>
      <c r="V272" s="329"/>
      <c r="W272" s="329"/>
      <c r="X272" s="329"/>
    </row>
    <row r="273" spans="1:41" ht="45" customHeight="1">
      <c r="B273" s="404">
        <f t="shared" si="22"/>
        <v>10</v>
      </c>
      <c r="C273" s="350" t="s">
        <v>156</v>
      </c>
      <c r="D273" s="351" t="s">
        <v>430</v>
      </c>
      <c r="E273" s="354" t="s">
        <v>336</v>
      </c>
      <c r="F273" s="354" t="s">
        <v>298</v>
      </c>
      <c r="G273" s="351" t="s">
        <v>337</v>
      </c>
      <c r="H273" s="355">
        <v>42297</v>
      </c>
      <c r="I273" s="354" t="s">
        <v>298</v>
      </c>
      <c r="J273" s="351" t="s">
        <v>337</v>
      </c>
      <c r="K273" s="355">
        <v>42324</v>
      </c>
      <c r="L273" s="354"/>
      <c r="M273" s="554"/>
      <c r="N273" s="555"/>
      <c r="O273" s="329"/>
      <c r="P273" s="329"/>
      <c r="Q273" s="329"/>
      <c r="R273" s="329"/>
      <c r="S273" s="329"/>
      <c r="T273" s="329"/>
      <c r="U273" s="329"/>
      <c r="V273" s="329"/>
      <c r="W273" s="329"/>
      <c r="X273" s="329"/>
    </row>
    <row r="274" spans="1:41" ht="60" customHeight="1">
      <c r="B274" s="558" t="s">
        <v>313</v>
      </c>
      <c r="C274" s="558"/>
      <c r="D274" s="558"/>
      <c r="E274" s="559"/>
      <c r="F274" s="578"/>
      <c r="G274" s="578"/>
      <c r="H274" s="578"/>
      <c r="I274" s="578"/>
      <c r="J274" s="578"/>
      <c r="K274" s="578"/>
      <c r="L274" s="578"/>
      <c r="M274" s="578"/>
      <c r="N274" s="579"/>
      <c r="O274" s="329"/>
      <c r="P274" s="329"/>
      <c r="Q274" s="329"/>
      <c r="R274" s="329"/>
      <c r="S274" s="329"/>
      <c r="T274" s="329"/>
      <c r="U274" s="329"/>
      <c r="V274" s="329"/>
      <c r="W274" s="329"/>
      <c r="X274" s="329"/>
    </row>
    <row r="275" spans="1:41" s="406" customFormat="1" ht="45" customHeight="1">
      <c r="A275" s="180"/>
      <c r="B275" s="404">
        <v>1</v>
      </c>
      <c r="C275" s="405" t="s">
        <v>157</v>
      </c>
      <c r="D275" s="405" t="s">
        <v>349</v>
      </c>
      <c r="E275" s="354" t="s">
        <v>336</v>
      </c>
      <c r="F275" s="354" t="s">
        <v>298</v>
      </c>
      <c r="G275" s="351" t="s">
        <v>337</v>
      </c>
      <c r="H275" s="355">
        <v>42297</v>
      </c>
      <c r="I275" s="354" t="s">
        <v>152</v>
      </c>
      <c r="J275" s="361" t="s">
        <v>338</v>
      </c>
      <c r="K275" s="355">
        <v>42317</v>
      </c>
      <c r="L275" s="354" t="s">
        <v>152</v>
      </c>
      <c r="M275" s="554" t="s">
        <v>338</v>
      </c>
      <c r="N275" s="555"/>
      <c r="O275" s="268"/>
      <c r="P275" s="268"/>
      <c r="Q275" s="268"/>
      <c r="R275" s="268"/>
      <c r="S275" s="268"/>
      <c r="T275" s="268"/>
      <c r="U275" s="268"/>
      <c r="V275" s="268"/>
      <c r="W275" s="268"/>
      <c r="X275" s="268"/>
      <c r="Y275" s="10"/>
      <c r="Z275" s="10"/>
      <c r="AA275" s="10"/>
      <c r="AB275" s="10"/>
      <c r="AC275" s="10"/>
      <c r="AD275" s="10"/>
      <c r="AE275" s="10"/>
      <c r="AF275" s="10"/>
      <c r="AG275" s="10"/>
      <c r="AH275" s="12"/>
      <c r="AI275" s="12"/>
      <c r="AJ275" s="12"/>
      <c r="AK275" s="12"/>
      <c r="AL275" s="12"/>
      <c r="AM275" s="12"/>
      <c r="AN275" s="12"/>
      <c r="AO275" s="12"/>
    </row>
    <row r="276" spans="1:41" s="406" customFormat="1" ht="45" customHeight="1">
      <c r="A276" s="180"/>
      <c r="B276" s="404">
        <f>B275+1</f>
        <v>2</v>
      </c>
      <c r="C276" s="405" t="s">
        <v>157</v>
      </c>
      <c r="D276" s="405" t="s">
        <v>350</v>
      </c>
      <c r="E276" s="354" t="s">
        <v>336</v>
      </c>
      <c r="F276" s="354" t="s">
        <v>298</v>
      </c>
      <c r="G276" s="351" t="s">
        <v>337</v>
      </c>
      <c r="H276" s="355">
        <v>42297</v>
      </c>
      <c r="I276" s="354" t="s">
        <v>152</v>
      </c>
      <c r="J276" s="361" t="s">
        <v>338</v>
      </c>
      <c r="K276" s="355">
        <v>42317</v>
      </c>
      <c r="L276" s="354" t="s">
        <v>152</v>
      </c>
      <c r="M276" s="554" t="s">
        <v>338</v>
      </c>
      <c r="N276" s="555"/>
      <c r="O276" s="268"/>
      <c r="P276" s="268"/>
      <c r="Q276" s="268"/>
      <c r="R276" s="268"/>
      <c r="S276" s="268"/>
      <c r="T276" s="268"/>
      <c r="U276" s="268"/>
      <c r="V276" s="268"/>
      <c r="W276" s="268"/>
      <c r="X276" s="268"/>
      <c r="Y276" s="10"/>
      <c r="Z276" s="10"/>
      <c r="AA276" s="10"/>
      <c r="AB276" s="10"/>
      <c r="AC276" s="10"/>
      <c r="AD276" s="10"/>
      <c r="AE276" s="10"/>
      <c r="AF276" s="10"/>
      <c r="AG276" s="10"/>
      <c r="AH276" s="12"/>
      <c r="AI276" s="12"/>
      <c r="AJ276" s="12"/>
      <c r="AK276" s="12"/>
      <c r="AL276" s="12"/>
      <c r="AM276" s="12"/>
      <c r="AN276" s="12"/>
      <c r="AO276" s="12"/>
    </row>
    <row r="277" spans="1:41" s="406" customFormat="1" ht="45" customHeight="1">
      <c r="A277" s="180"/>
      <c r="B277" s="404">
        <f t="shared" ref="B277:B284" si="23">B276+1</f>
        <v>3</v>
      </c>
      <c r="C277" s="405" t="s">
        <v>157</v>
      </c>
      <c r="D277" s="405" t="s">
        <v>351</v>
      </c>
      <c r="E277" s="354" t="s">
        <v>336</v>
      </c>
      <c r="F277" s="354" t="s">
        <v>298</v>
      </c>
      <c r="G277" s="351" t="s">
        <v>337</v>
      </c>
      <c r="H277" s="355">
        <v>42297</v>
      </c>
      <c r="I277" s="354" t="s">
        <v>152</v>
      </c>
      <c r="J277" s="361" t="s">
        <v>338</v>
      </c>
      <c r="K277" s="355">
        <v>42317</v>
      </c>
      <c r="L277" s="354" t="s">
        <v>152</v>
      </c>
      <c r="M277" s="554" t="s">
        <v>338</v>
      </c>
      <c r="N277" s="555"/>
      <c r="O277" s="268"/>
      <c r="P277" s="268"/>
      <c r="Q277" s="268"/>
      <c r="R277" s="268"/>
      <c r="S277" s="268"/>
      <c r="T277" s="268"/>
      <c r="U277" s="268"/>
      <c r="V277" s="268"/>
      <c r="W277" s="268"/>
      <c r="X277" s="268"/>
      <c r="Y277" s="10"/>
      <c r="Z277" s="10"/>
      <c r="AA277" s="10"/>
      <c r="AB277" s="10"/>
      <c r="AC277" s="10"/>
      <c r="AD277" s="10"/>
      <c r="AE277" s="10"/>
      <c r="AF277" s="10"/>
      <c r="AG277" s="10"/>
      <c r="AH277" s="12"/>
      <c r="AI277" s="12"/>
      <c r="AJ277" s="12"/>
      <c r="AK277" s="12"/>
      <c r="AL277" s="12"/>
      <c r="AM277" s="12"/>
      <c r="AN277" s="12"/>
      <c r="AO277" s="12"/>
    </row>
    <row r="278" spans="1:41" s="406" customFormat="1" ht="45" customHeight="1">
      <c r="A278" s="180"/>
      <c r="B278" s="404">
        <f t="shared" si="23"/>
        <v>4</v>
      </c>
      <c r="C278" s="405" t="s">
        <v>157</v>
      </c>
      <c r="D278" s="405" t="s">
        <v>352</v>
      </c>
      <c r="E278" s="354" t="s">
        <v>336</v>
      </c>
      <c r="F278" s="354" t="s">
        <v>298</v>
      </c>
      <c r="G278" s="351" t="s">
        <v>337</v>
      </c>
      <c r="H278" s="355">
        <v>42297</v>
      </c>
      <c r="I278" s="354" t="s">
        <v>152</v>
      </c>
      <c r="J278" s="361" t="s">
        <v>338</v>
      </c>
      <c r="K278" s="355">
        <v>42317</v>
      </c>
      <c r="L278" s="354" t="s">
        <v>152</v>
      </c>
      <c r="M278" s="554" t="s">
        <v>338</v>
      </c>
      <c r="N278" s="555"/>
      <c r="O278" s="268"/>
      <c r="P278" s="268"/>
      <c r="Q278" s="268"/>
      <c r="R278" s="268"/>
      <c r="S278" s="268"/>
      <c r="T278" s="268"/>
      <c r="U278" s="268"/>
      <c r="V278" s="268"/>
      <c r="W278" s="268"/>
      <c r="X278" s="268"/>
      <c r="Y278" s="10"/>
      <c r="Z278" s="10"/>
      <c r="AA278" s="10"/>
      <c r="AB278" s="10"/>
      <c r="AC278" s="10"/>
      <c r="AD278" s="10"/>
      <c r="AE278" s="10"/>
      <c r="AF278" s="10"/>
      <c r="AG278" s="10"/>
      <c r="AH278" s="12"/>
      <c r="AI278" s="12"/>
      <c r="AJ278" s="12"/>
      <c r="AK278" s="12"/>
      <c r="AL278" s="12"/>
      <c r="AM278" s="12"/>
      <c r="AN278" s="12"/>
      <c r="AO278" s="12"/>
    </row>
    <row r="279" spans="1:41" s="406" customFormat="1" ht="45" customHeight="1">
      <c r="A279" s="180"/>
      <c r="B279" s="404">
        <f t="shared" si="23"/>
        <v>5</v>
      </c>
      <c r="C279" s="405" t="s">
        <v>157</v>
      </c>
      <c r="D279" s="405" t="s">
        <v>353</v>
      </c>
      <c r="E279" s="354" t="s">
        <v>336</v>
      </c>
      <c r="F279" s="354" t="s">
        <v>298</v>
      </c>
      <c r="G279" s="351" t="s">
        <v>337</v>
      </c>
      <c r="H279" s="355">
        <v>42297</v>
      </c>
      <c r="I279" s="354" t="s">
        <v>152</v>
      </c>
      <c r="J279" s="361" t="s">
        <v>338</v>
      </c>
      <c r="K279" s="355">
        <v>42317</v>
      </c>
      <c r="L279" s="354" t="s">
        <v>152</v>
      </c>
      <c r="M279" s="554" t="s">
        <v>338</v>
      </c>
      <c r="N279" s="555"/>
      <c r="O279" s="268"/>
      <c r="P279" s="268"/>
      <c r="Q279" s="268"/>
      <c r="R279" s="268"/>
      <c r="S279" s="268"/>
      <c r="T279" s="268"/>
      <c r="U279" s="268"/>
      <c r="V279" s="268"/>
      <c r="W279" s="268"/>
      <c r="X279" s="268"/>
      <c r="Y279" s="10"/>
      <c r="Z279" s="10"/>
      <c r="AA279" s="10"/>
      <c r="AB279" s="10"/>
      <c r="AC279" s="10"/>
      <c r="AD279" s="10"/>
      <c r="AE279" s="10"/>
      <c r="AF279" s="10"/>
      <c r="AG279" s="10"/>
      <c r="AH279" s="12"/>
      <c r="AI279" s="12"/>
      <c r="AJ279" s="12"/>
      <c r="AK279" s="12"/>
      <c r="AL279" s="12"/>
      <c r="AM279" s="12"/>
      <c r="AN279" s="12"/>
      <c r="AO279" s="12"/>
    </row>
    <row r="280" spans="1:41" ht="45" customHeight="1">
      <c r="B280" s="404">
        <f t="shared" si="23"/>
        <v>6</v>
      </c>
      <c r="C280" s="350" t="s">
        <v>156</v>
      </c>
      <c r="D280" s="351" t="s">
        <v>387</v>
      </c>
      <c r="E280" s="354" t="s">
        <v>336</v>
      </c>
      <c r="F280" s="354" t="s">
        <v>298</v>
      </c>
      <c r="G280" s="351" t="s">
        <v>337</v>
      </c>
      <c r="H280" s="355">
        <v>42297</v>
      </c>
      <c r="I280" s="354" t="s">
        <v>152</v>
      </c>
      <c r="J280" s="361" t="s">
        <v>338</v>
      </c>
      <c r="K280" s="355">
        <v>42317</v>
      </c>
      <c r="L280" s="354" t="s">
        <v>152</v>
      </c>
      <c r="M280" s="554" t="s">
        <v>338</v>
      </c>
      <c r="N280" s="555"/>
      <c r="O280" s="329"/>
      <c r="P280" s="329"/>
      <c r="Q280" s="329"/>
      <c r="R280" s="329"/>
      <c r="S280" s="329"/>
      <c r="T280" s="329"/>
      <c r="U280" s="329"/>
      <c r="V280" s="329"/>
      <c r="W280" s="329"/>
      <c r="X280" s="329"/>
    </row>
    <row r="281" spans="1:41" ht="45" customHeight="1">
      <c r="B281" s="404">
        <f t="shared" si="23"/>
        <v>7</v>
      </c>
      <c r="C281" s="350" t="s">
        <v>156</v>
      </c>
      <c r="D281" s="351" t="s">
        <v>354</v>
      </c>
      <c r="E281" s="354" t="s">
        <v>336</v>
      </c>
      <c r="F281" s="354" t="s">
        <v>298</v>
      </c>
      <c r="G281" s="351" t="s">
        <v>337</v>
      </c>
      <c r="H281" s="355">
        <v>42297</v>
      </c>
      <c r="I281" s="354" t="s">
        <v>152</v>
      </c>
      <c r="J281" s="361" t="s">
        <v>338</v>
      </c>
      <c r="K281" s="355">
        <v>42317</v>
      </c>
      <c r="L281" s="354" t="s">
        <v>152</v>
      </c>
      <c r="M281" s="554" t="s">
        <v>338</v>
      </c>
      <c r="N281" s="555"/>
      <c r="O281" s="329"/>
      <c r="P281" s="329"/>
      <c r="Q281" s="329"/>
      <c r="R281" s="329"/>
      <c r="S281" s="329"/>
      <c r="T281" s="329"/>
      <c r="U281" s="329"/>
      <c r="V281" s="329"/>
      <c r="W281" s="329"/>
      <c r="X281" s="329"/>
    </row>
    <row r="282" spans="1:41" ht="45" customHeight="1">
      <c r="B282" s="404">
        <f t="shared" si="23"/>
        <v>8</v>
      </c>
      <c r="C282" s="350" t="s">
        <v>156</v>
      </c>
      <c r="D282" s="351" t="s">
        <v>432</v>
      </c>
      <c r="E282" s="354" t="s">
        <v>336</v>
      </c>
      <c r="F282" s="354" t="s">
        <v>298</v>
      </c>
      <c r="G282" s="351" t="s">
        <v>337</v>
      </c>
      <c r="H282" s="355">
        <v>42297</v>
      </c>
      <c r="I282" s="354" t="s">
        <v>152</v>
      </c>
      <c r="J282" s="361" t="s">
        <v>338</v>
      </c>
      <c r="K282" s="355">
        <v>42317</v>
      </c>
      <c r="L282" s="354" t="s">
        <v>152</v>
      </c>
      <c r="M282" s="554" t="s">
        <v>338</v>
      </c>
      <c r="N282" s="555"/>
      <c r="O282" s="329"/>
      <c r="P282" s="329"/>
      <c r="Q282" s="329"/>
      <c r="R282" s="329"/>
      <c r="S282" s="329"/>
      <c r="T282" s="329"/>
      <c r="U282" s="329"/>
      <c r="V282" s="329"/>
      <c r="W282" s="329"/>
      <c r="X282" s="329"/>
    </row>
    <row r="283" spans="1:41" ht="45" customHeight="1">
      <c r="B283" s="404">
        <f t="shared" si="23"/>
        <v>9</v>
      </c>
      <c r="C283" s="350" t="s">
        <v>156</v>
      </c>
      <c r="D283" s="351" t="s">
        <v>433</v>
      </c>
      <c r="E283" s="354" t="s">
        <v>336</v>
      </c>
      <c r="F283" s="354" t="s">
        <v>298</v>
      </c>
      <c r="G283" s="351" t="s">
        <v>337</v>
      </c>
      <c r="H283" s="355">
        <v>42297</v>
      </c>
      <c r="I283" s="354" t="s">
        <v>152</v>
      </c>
      <c r="J283" s="361" t="s">
        <v>338</v>
      </c>
      <c r="K283" s="355">
        <v>42317</v>
      </c>
      <c r="L283" s="354" t="s">
        <v>152</v>
      </c>
      <c r="M283" s="554" t="s">
        <v>338</v>
      </c>
      <c r="N283" s="555"/>
      <c r="O283" s="329"/>
      <c r="P283" s="329"/>
      <c r="Q283" s="329"/>
      <c r="R283" s="329"/>
      <c r="S283" s="329"/>
      <c r="T283" s="329"/>
      <c r="U283" s="329"/>
      <c r="V283" s="329"/>
      <c r="W283" s="329"/>
      <c r="X283" s="329"/>
    </row>
    <row r="284" spans="1:41" ht="45" customHeight="1">
      <c r="B284" s="404">
        <f t="shared" si="23"/>
        <v>10</v>
      </c>
      <c r="C284" s="350" t="s">
        <v>156</v>
      </c>
      <c r="D284" s="351" t="s">
        <v>434</v>
      </c>
      <c r="E284" s="354" t="s">
        <v>336</v>
      </c>
      <c r="F284" s="584" t="s">
        <v>298</v>
      </c>
      <c r="G284" s="583" t="s">
        <v>337</v>
      </c>
      <c r="H284" s="585">
        <v>42297</v>
      </c>
      <c r="I284" s="584" t="s">
        <v>152</v>
      </c>
      <c r="J284" s="586" t="s">
        <v>338</v>
      </c>
      <c r="K284" s="585">
        <v>42317</v>
      </c>
      <c r="L284" s="584" t="s">
        <v>152</v>
      </c>
      <c r="M284" s="595" t="s">
        <v>338</v>
      </c>
      <c r="N284" s="596"/>
      <c r="O284" s="329"/>
      <c r="P284" s="329"/>
      <c r="Q284" s="329"/>
      <c r="R284" s="329"/>
      <c r="S284" s="329"/>
      <c r="T284" s="329"/>
      <c r="U284" s="329"/>
      <c r="V284" s="329"/>
      <c r="W284" s="329"/>
      <c r="X284" s="329"/>
    </row>
    <row r="285" spans="1:41" ht="20.100000000000001" customHeight="1">
      <c r="B285" s="571" t="s">
        <v>314</v>
      </c>
      <c r="C285" s="572"/>
      <c r="D285" s="572"/>
      <c r="E285" s="580"/>
      <c r="F285" s="597"/>
      <c r="G285" s="363"/>
      <c r="H285" s="363"/>
      <c r="I285" s="363"/>
      <c r="J285" s="363"/>
      <c r="K285" s="363"/>
      <c r="L285" s="363"/>
      <c r="M285" s="363"/>
      <c r="N285" s="594"/>
      <c r="O285" s="329"/>
      <c r="P285" s="329"/>
      <c r="Q285" s="329"/>
      <c r="R285" s="329"/>
      <c r="S285" s="329"/>
      <c r="T285" s="329"/>
      <c r="U285" s="329"/>
      <c r="V285" s="329"/>
      <c r="W285" s="329"/>
      <c r="X285" s="329"/>
    </row>
    <row r="286" spans="1:41" ht="60" customHeight="1">
      <c r="B286" s="589" t="s">
        <v>315</v>
      </c>
      <c r="C286" s="589"/>
      <c r="D286" s="589"/>
      <c r="E286" s="590"/>
      <c r="F286" s="591"/>
      <c r="G286" s="591"/>
      <c r="H286" s="591"/>
      <c r="I286" s="591"/>
      <c r="J286" s="591"/>
      <c r="K286" s="591"/>
      <c r="L286" s="591"/>
      <c r="M286" s="591"/>
      <c r="N286" s="592"/>
      <c r="O286" s="329"/>
      <c r="P286" s="329"/>
      <c r="Q286" s="329"/>
      <c r="R286" s="329"/>
      <c r="S286" s="329"/>
      <c r="T286" s="329"/>
      <c r="U286" s="329"/>
      <c r="V286" s="329"/>
      <c r="W286" s="329"/>
      <c r="X286" s="329"/>
    </row>
    <row r="287" spans="1:41" s="406" customFormat="1" ht="45" customHeight="1">
      <c r="A287" s="180"/>
      <c r="B287" s="404">
        <v>1</v>
      </c>
      <c r="C287" s="405" t="s">
        <v>157</v>
      </c>
      <c r="D287" s="405" t="s">
        <v>349</v>
      </c>
      <c r="E287" s="354" t="s">
        <v>336</v>
      </c>
      <c r="F287" s="354" t="s">
        <v>298</v>
      </c>
      <c r="G287" s="351" t="s">
        <v>337</v>
      </c>
      <c r="H287" s="355">
        <v>42298</v>
      </c>
      <c r="I287" s="354" t="s">
        <v>152</v>
      </c>
      <c r="J287" s="361" t="s">
        <v>338</v>
      </c>
      <c r="K287" s="355">
        <v>42318</v>
      </c>
      <c r="L287" s="354" t="s">
        <v>152</v>
      </c>
      <c r="M287" s="554" t="s">
        <v>338</v>
      </c>
      <c r="N287" s="555"/>
      <c r="O287" s="268"/>
      <c r="P287" s="268"/>
      <c r="Q287" s="268"/>
      <c r="R287" s="268"/>
      <c r="S287" s="268"/>
      <c r="T287" s="268"/>
      <c r="U287" s="268"/>
      <c r="V287" s="268"/>
      <c r="W287" s="268"/>
      <c r="X287" s="268"/>
      <c r="Y287" s="10"/>
      <c r="Z287" s="10"/>
      <c r="AA287" s="10"/>
      <c r="AB287" s="10"/>
      <c r="AC287" s="10"/>
      <c r="AD287" s="10"/>
      <c r="AE287" s="10"/>
      <c r="AF287" s="10"/>
      <c r="AG287" s="10"/>
      <c r="AH287" s="12"/>
      <c r="AI287" s="12"/>
      <c r="AJ287" s="12"/>
      <c r="AK287" s="12"/>
      <c r="AL287" s="12"/>
      <c r="AM287" s="12"/>
      <c r="AN287" s="12"/>
      <c r="AO287" s="12"/>
    </row>
    <row r="288" spans="1:41" s="406" customFormat="1" ht="45" customHeight="1">
      <c r="A288" s="180"/>
      <c r="B288" s="404">
        <f>B287+1</f>
        <v>2</v>
      </c>
      <c r="C288" s="405" t="s">
        <v>157</v>
      </c>
      <c r="D288" s="405" t="s">
        <v>350</v>
      </c>
      <c r="E288" s="354" t="s">
        <v>336</v>
      </c>
      <c r="F288" s="354" t="s">
        <v>298</v>
      </c>
      <c r="G288" s="351" t="s">
        <v>337</v>
      </c>
      <c r="H288" s="355">
        <v>42298</v>
      </c>
      <c r="I288" s="354" t="s">
        <v>152</v>
      </c>
      <c r="J288" s="361" t="s">
        <v>338</v>
      </c>
      <c r="K288" s="355">
        <v>42318</v>
      </c>
      <c r="L288" s="354" t="s">
        <v>152</v>
      </c>
      <c r="M288" s="554" t="s">
        <v>338</v>
      </c>
      <c r="N288" s="555"/>
      <c r="O288" s="268"/>
      <c r="P288" s="268"/>
      <c r="Q288" s="268"/>
      <c r="R288" s="268"/>
      <c r="S288" s="268"/>
      <c r="T288" s="268"/>
      <c r="U288" s="268"/>
      <c r="V288" s="268"/>
      <c r="W288" s="268"/>
      <c r="X288" s="268"/>
      <c r="Y288" s="10"/>
      <c r="Z288" s="10"/>
      <c r="AA288" s="10"/>
      <c r="AB288" s="10"/>
      <c r="AC288" s="10"/>
      <c r="AD288" s="10"/>
      <c r="AE288" s="10"/>
      <c r="AF288" s="10"/>
      <c r="AG288" s="10"/>
      <c r="AH288" s="12"/>
      <c r="AI288" s="12"/>
      <c r="AJ288" s="12"/>
      <c r="AK288" s="12"/>
      <c r="AL288" s="12"/>
      <c r="AM288" s="12"/>
      <c r="AN288" s="12"/>
      <c r="AO288" s="12"/>
    </row>
    <row r="289" spans="1:41" s="406" customFormat="1" ht="45" customHeight="1">
      <c r="A289" s="180"/>
      <c r="B289" s="404">
        <f t="shared" ref="B289:B297" si="24">B288+1</f>
        <v>3</v>
      </c>
      <c r="C289" s="405" t="s">
        <v>157</v>
      </c>
      <c r="D289" s="405" t="s">
        <v>351</v>
      </c>
      <c r="E289" s="354" t="s">
        <v>336</v>
      </c>
      <c r="F289" s="354" t="s">
        <v>298</v>
      </c>
      <c r="G289" s="351" t="s">
        <v>337</v>
      </c>
      <c r="H289" s="355">
        <v>42298</v>
      </c>
      <c r="I289" s="354" t="s">
        <v>152</v>
      </c>
      <c r="J289" s="361" t="s">
        <v>338</v>
      </c>
      <c r="K289" s="355">
        <v>42318</v>
      </c>
      <c r="L289" s="354" t="s">
        <v>152</v>
      </c>
      <c r="M289" s="554" t="s">
        <v>338</v>
      </c>
      <c r="N289" s="555"/>
      <c r="O289" s="268"/>
      <c r="P289" s="268"/>
      <c r="Q289" s="268"/>
      <c r="R289" s="268"/>
      <c r="S289" s="268"/>
      <c r="T289" s="268"/>
      <c r="U289" s="268"/>
      <c r="V289" s="268"/>
      <c r="W289" s="268"/>
      <c r="X289" s="268"/>
      <c r="Y289" s="10"/>
      <c r="Z289" s="10"/>
      <c r="AA289" s="10"/>
      <c r="AB289" s="10"/>
      <c r="AC289" s="10"/>
      <c r="AD289" s="10"/>
      <c r="AE289" s="10"/>
      <c r="AF289" s="10"/>
      <c r="AG289" s="10"/>
      <c r="AH289" s="12"/>
      <c r="AI289" s="12"/>
      <c r="AJ289" s="12"/>
      <c r="AK289" s="12"/>
      <c r="AL289" s="12"/>
      <c r="AM289" s="12"/>
      <c r="AN289" s="12"/>
      <c r="AO289" s="12"/>
    </row>
    <row r="290" spans="1:41" s="406" customFormat="1" ht="45" customHeight="1">
      <c r="A290" s="180"/>
      <c r="B290" s="404">
        <f t="shared" si="24"/>
        <v>4</v>
      </c>
      <c r="C290" s="405" t="s">
        <v>157</v>
      </c>
      <c r="D290" s="405" t="s">
        <v>352</v>
      </c>
      <c r="E290" s="354" t="s">
        <v>336</v>
      </c>
      <c r="F290" s="354" t="s">
        <v>298</v>
      </c>
      <c r="G290" s="351" t="s">
        <v>337</v>
      </c>
      <c r="H290" s="355">
        <v>42298</v>
      </c>
      <c r="I290" s="354" t="s">
        <v>152</v>
      </c>
      <c r="J290" s="361" t="s">
        <v>338</v>
      </c>
      <c r="K290" s="355">
        <v>42318</v>
      </c>
      <c r="L290" s="354" t="s">
        <v>152</v>
      </c>
      <c r="M290" s="554" t="s">
        <v>338</v>
      </c>
      <c r="N290" s="555"/>
      <c r="O290" s="268"/>
      <c r="P290" s="268"/>
      <c r="Q290" s="268"/>
      <c r="R290" s="268"/>
      <c r="S290" s="268"/>
      <c r="T290" s="268"/>
      <c r="U290" s="268"/>
      <c r="V290" s="268"/>
      <c r="W290" s="268"/>
      <c r="X290" s="268"/>
      <c r="Y290" s="10"/>
      <c r="Z290" s="10"/>
      <c r="AA290" s="10"/>
      <c r="AB290" s="10"/>
      <c r="AC290" s="10"/>
      <c r="AD290" s="10"/>
      <c r="AE290" s="10"/>
      <c r="AF290" s="10"/>
      <c r="AG290" s="10"/>
      <c r="AH290" s="12"/>
      <c r="AI290" s="12"/>
      <c r="AJ290" s="12"/>
      <c r="AK290" s="12"/>
      <c r="AL290" s="12"/>
      <c r="AM290" s="12"/>
      <c r="AN290" s="12"/>
      <c r="AO290" s="12"/>
    </row>
    <row r="291" spans="1:41" s="406" customFormat="1" ht="45" customHeight="1">
      <c r="A291" s="180"/>
      <c r="B291" s="404">
        <f t="shared" si="24"/>
        <v>5</v>
      </c>
      <c r="C291" s="405" t="s">
        <v>157</v>
      </c>
      <c r="D291" s="405" t="s">
        <v>353</v>
      </c>
      <c r="E291" s="354" t="s">
        <v>336</v>
      </c>
      <c r="F291" s="354" t="s">
        <v>298</v>
      </c>
      <c r="G291" s="351" t="s">
        <v>337</v>
      </c>
      <c r="H291" s="355">
        <v>42298</v>
      </c>
      <c r="I291" s="354" t="s">
        <v>152</v>
      </c>
      <c r="J291" s="409" t="s">
        <v>424</v>
      </c>
      <c r="K291" s="355">
        <v>42318</v>
      </c>
      <c r="L291" s="354" t="s">
        <v>152</v>
      </c>
      <c r="M291" s="554" t="s">
        <v>338</v>
      </c>
      <c r="N291" s="555"/>
      <c r="O291" s="268"/>
      <c r="P291" s="268"/>
      <c r="Q291" s="268"/>
      <c r="R291" s="268"/>
      <c r="S291" s="268"/>
      <c r="T291" s="268"/>
      <c r="U291" s="268"/>
      <c r="V291" s="268"/>
      <c r="W291" s="268"/>
      <c r="X291" s="268"/>
      <c r="Y291" s="10"/>
      <c r="Z291" s="10"/>
      <c r="AA291" s="10"/>
      <c r="AB291" s="10"/>
      <c r="AC291" s="10"/>
      <c r="AD291" s="10"/>
      <c r="AE291" s="10"/>
      <c r="AF291" s="10"/>
      <c r="AG291" s="10"/>
      <c r="AH291" s="12"/>
      <c r="AI291" s="12"/>
      <c r="AJ291" s="12"/>
      <c r="AK291" s="12"/>
      <c r="AL291" s="12"/>
      <c r="AM291" s="12"/>
      <c r="AN291" s="12"/>
      <c r="AO291" s="12"/>
    </row>
    <row r="292" spans="1:41" ht="45" customHeight="1">
      <c r="B292" s="404">
        <f t="shared" si="24"/>
        <v>6</v>
      </c>
      <c r="C292" s="350" t="s">
        <v>156</v>
      </c>
      <c r="D292" s="351" t="s">
        <v>387</v>
      </c>
      <c r="E292" s="354" t="s">
        <v>336</v>
      </c>
      <c r="F292" s="354" t="s">
        <v>298</v>
      </c>
      <c r="G292" s="351" t="s">
        <v>337</v>
      </c>
      <c r="H292" s="355">
        <v>42298</v>
      </c>
      <c r="I292" s="354" t="s">
        <v>152</v>
      </c>
      <c r="J292" s="361" t="s">
        <v>338</v>
      </c>
      <c r="K292" s="355">
        <v>42318</v>
      </c>
      <c r="L292" s="354" t="s">
        <v>152</v>
      </c>
      <c r="M292" s="554" t="s">
        <v>338</v>
      </c>
      <c r="N292" s="555"/>
      <c r="O292" s="329"/>
      <c r="P292" s="329"/>
      <c r="Q292" s="329"/>
      <c r="R292" s="329"/>
      <c r="S292" s="329"/>
      <c r="T292" s="329"/>
      <c r="U292" s="329"/>
      <c r="V292" s="329"/>
      <c r="W292" s="329"/>
      <c r="X292" s="329"/>
    </row>
    <row r="293" spans="1:41" ht="45" customHeight="1">
      <c r="B293" s="404">
        <f t="shared" si="24"/>
        <v>7</v>
      </c>
      <c r="C293" s="350" t="s">
        <v>156</v>
      </c>
      <c r="D293" s="405" t="s">
        <v>354</v>
      </c>
      <c r="E293" s="354" t="s">
        <v>336</v>
      </c>
      <c r="F293" s="354" t="s">
        <v>298</v>
      </c>
      <c r="G293" s="351" t="s">
        <v>337</v>
      </c>
      <c r="H293" s="355">
        <v>42298</v>
      </c>
      <c r="I293" s="354" t="s">
        <v>152</v>
      </c>
      <c r="J293" s="361" t="s">
        <v>338</v>
      </c>
      <c r="K293" s="355">
        <v>42318</v>
      </c>
      <c r="L293" s="354" t="s">
        <v>152</v>
      </c>
      <c r="M293" s="554" t="s">
        <v>338</v>
      </c>
      <c r="N293" s="555"/>
      <c r="O293" s="329"/>
      <c r="P293" s="329"/>
      <c r="Q293" s="329"/>
      <c r="R293" s="329"/>
      <c r="S293" s="329"/>
      <c r="T293" s="329"/>
      <c r="U293" s="329"/>
      <c r="V293" s="329"/>
      <c r="W293" s="329"/>
      <c r="X293" s="329"/>
    </row>
    <row r="294" spans="1:41" ht="45" customHeight="1">
      <c r="B294" s="404">
        <f t="shared" si="24"/>
        <v>8</v>
      </c>
      <c r="C294" s="350" t="s">
        <v>156</v>
      </c>
      <c r="D294" s="351" t="s">
        <v>355</v>
      </c>
      <c r="E294" s="354" t="s">
        <v>336</v>
      </c>
      <c r="F294" s="354" t="s">
        <v>298</v>
      </c>
      <c r="G294" s="351" t="s">
        <v>337</v>
      </c>
      <c r="H294" s="355">
        <v>42298</v>
      </c>
      <c r="I294" s="354" t="s">
        <v>152</v>
      </c>
      <c r="J294" s="361" t="s">
        <v>338</v>
      </c>
      <c r="K294" s="355">
        <v>42318</v>
      </c>
      <c r="L294" s="354" t="s">
        <v>152</v>
      </c>
      <c r="M294" s="554" t="s">
        <v>338</v>
      </c>
      <c r="N294" s="555"/>
      <c r="O294" s="329"/>
      <c r="P294" s="329"/>
      <c r="Q294" s="329"/>
      <c r="R294" s="329"/>
      <c r="S294" s="329"/>
      <c r="T294" s="329"/>
      <c r="U294" s="329"/>
      <c r="V294" s="329"/>
      <c r="W294" s="329"/>
      <c r="X294" s="329"/>
    </row>
    <row r="295" spans="1:41" ht="45" customHeight="1">
      <c r="B295" s="404">
        <f t="shared" si="24"/>
        <v>9</v>
      </c>
      <c r="C295" s="350" t="s">
        <v>156</v>
      </c>
      <c r="D295" s="351" t="s">
        <v>425</v>
      </c>
      <c r="E295" s="354" t="s">
        <v>336</v>
      </c>
      <c r="F295" s="354" t="s">
        <v>298</v>
      </c>
      <c r="G295" s="351" t="s">
        <v>337</v>
      </c>
      <c r="H295" s="355">
        <v>42298</v>
      </c>
      <c r="I295" s="354" t="s">
        <v>152</v>
      </c>
      <c r="J295" s="361" t="s">
        <v>338</v>
      </c>
      <c r="K295" s="355">
        <v>42318</v>
      </c>
      <c r="L295" s="354" t="s">
        <v>152</v>
      </c>
      <c r="M295" s="554" t="s">
        <v>338</v>
      </c>
      <c r="N295" s="555"/>
      <c r="O295" s="329"/>
      <c r="P295" s="329"/>
      <c r="Q295" s="329"/>
      <c r="R295" s="329"/>
      <c r="S295" s="329"/>
      <c r="T295" s="329"/>
      <c r="U295" s="329"/>
      <c r="V295" s="329"/>
      <c r="W295" s="329"/>
      <c r="X295" s="329"/>
    </row>
    <row r="296" spans="1:41" ht="45" customHeight="1">
      <c r="B296" s="404">
        <f t="shared" si="24"/>
        <v>10</v>
      </c>
      <c r="C296" s="350" t="s">
        <v>156</v>
      </c>
      <c r="D296" s="351" t="s">
        <v>426</v>
      </c>
      <c r="E296" s="354" t="s">
        <v>336</v>
      </c>
      <c r="F296" s="354" t="s">
        <v>298</v>
      </c>
      <c r="G296" s="351" t="s">
        <v>337</v>
      </c>
      <c r="H296" s="355">
        <v>42298</v>
      </c>
      <c r="I296" s="354" t="s">
        <v>152</v>
      </c>
      <c r="J296" s="361" t="s">
        <v>343</v>
      </c>
      <c r="K296" s="355">
        <v>42318</v>
      </c>
      <c r="L296" s="354" t="s">
        <v>152</v>
      </c>
      <c r="M296" s="554" t="s">
        <v>338</v>
      </c>
      <c r="N296" s="555"/>
      <c r="O296" s="329"/>
      <c r="P296" s="329"/>
      <c r="Q296" s="329"/>
      <c r="R296" s="329"/>
      <c r="S296" s="329"/>
      <c r="T296" s="329"/>
      <c r="U296" s="329"/>
      <c r="V296" s="329"/>
      <c r="W296" s="329"/>
      <c r="X296" s="329"/>
    </row>
    <row r="297" spans="1:41" ht="45" customHeight="1">
      <c r="B297" s="404">
        <f t="shared" si="24"/>
        <v>11</v>
      </c>
      <c r="C297" s="350" t="s">
        <v>156</v>
      </c>
      <c r="D297" s="351" t="s">
        <v>427</v>
      </c>
      <c r="E297" s="354" t="s">
        <v>336</v>
      </c>
      <c r="F297" s="354" t="s">
        <v>298</v>
      </c>
      <c r="G297" s="351" t="s">
        <v>337</v>
      </c>
      <c r="H297" s="355">
        <v>42298</v>
      </c>
      <c r="I297" s="354" t="s">
        <v>152</v>
      </c>
      <c r="J297" s="361" t="s">
        <v>338</v>
      </c>
      <c r="K297" s="355">
        <v>42318</v>
      </c>
      <c r="L297" s="354" t="s">
        <v>152</v>
      </c>
      <c r="M297" s="554" t="s">
        <v>338</v>
      </c>
      <c r="N297" s="555"/>
      <c r="O297" s="329"/>
      <c r="P297" s="329"/>
      <c r="Q297" s="329"/>
      <c r="R297" s="329"/>
      <c r="S297" s="329"/>
      <c r="T297" s="329"/>
      <c r="U297" s="329"/>
      <c r="V297" s="329"/>
      <c r="W297" s="329"/>
      <c r="X297" s="329"/>
    </row>
    <row r="298" spans="1:41" ht="60" customHeight="1">
      <c r="B298" s="558" t="s">
        <v>316</v>
      </c>
      <c r="C298" s="558"/>
      <c r="D298" s="558"/>
      <c r="E298" s="559"/>
      <c r="F298" s="578"/>
      <c r="G298" s="578"/>
      <c r="H298" s="578"/>
      <c r="I298" s="578"/>
      <c r="J298" s="578"/>
      <c r="K298" s="578"/>
      <c r="L298" s="578"/>
      <c r="M298" s="578"/>
      <c r="N298" s="579"/>
      <c r="O298" s="329"/>
      <c r="P298" s="329"/>
      <c r="Q298" s="329"/>
      <c r="R298" s="329"/>
      <c r="S298" s="329"/>
      <c r="T298" s="329"/>
      <c r="U298" s="329"/>
      <c r="V298" s="329"/>
      <c r="W298" s="329"/>
      <c r="X298" s="329"/>
    </row>
    <row r="299" spans="1:41" s="406" customFormat="1" ht="45" customHeight="1">
      <c r="A299" s="180"/>
      <c r="B299" s="404">
        <v>1</v>
      </c>
      <c r="C299" s="405" t="s">
        <v>157</v>
      </c>
      <c r="D299" s="405" t="s">
        <v>349</v>
      </c>
      <c r="E299" s="354" t="s">
        <v>336</v>
      </c>
      <c r="F299" s="354" t="s">
        <v>298</v>
      </c>
      <c r="G299" s="351" t="s">
        <v>337</v>
      </c>
      <c r="H299" s="355">
        <v>42298</v>
      </c>
      <c r="I299" s="354" t="s">
        <v>152</v>
      </c>
      <c r="J299" s="361" t="s">
        <v>338</v>
      </c>
      <c r="K299" s="355">
        <v>42318</v>
      </c>
      <c r="L299" s="354" t="s">
        <v>152</v>
      </c>
      <c r="M299" s="554" t="s">
        <v>338</v>
      </c>
      <c r="N299" s="555"/>
      <c r="O299" s="268"/>
      <c r="P299" s="268"/>
      <c r="Q299" s="268"/>
      <c r="R299" s="268"/>
      <c r="S299" s="268"/>
      <c r="T299" s="268"/>
      <c r="U299" s="268"/>
      <c r="V299" s="268"/>
      <c r="W299" s="268"/>
      <c r="X299" s="268"/>
      <c r="Y299" s="10"/>
      <c r="Z299" s="10"/>
      <c r="AA299" s="10"/>
      <c r="AB299" s="10"/>
      <c r="AC299" s="10"/>
      <c r="AD299" s="10"/>
      <c r="AE299" s="10"/>
      <c r="AF299" s="10"/>
      <c r="AG299" s="10"/>
      <c r="AH299" s="12"/>
      <c r="AI299" s="12"/>
      <c r="AJ299" s="12"/>
      <c r="AK299" s="12"/>
      <c r="AL299" s="12"/>
      <c r="AM299" s="12"/>
      <c r="AN299" s="12"/>
      <c r="AO299" s="12"/>
    </row>
    <row r="300" spans="1:41" s="406" customFormat="1" ht="45" customHeight="1">
      <c r="A300" s="180"/>
      <c r="B300" s="404">
        <f>B299+1</f>
        <v>2</v>
      </c>
      <c r="C300" s="405" t="s">
        <v>157</v>
      </c>
      <c r="D300" s="405" t="s">
        <v>350</v>
      </c>
      <c r="E300" s="354" t="s">
        <v>336</v>
      </c>
      <c r="F300" s="354" t="s">
        <v>298</v>
      </c>
      <c r="G300" s="351" t="s">
        <v>337</v>
      </c>
      <c r="H300" s="355">
        <v>42298</v>
      </c>
      <c r="I300" s="354" t="s">
        <v>152</v>
      </c>
      <c r="J300" s="361" t="s">
        <v>338</v>
      </c>
      <c r="K300" s="355">
        <v>42318</v>
      </c>
      <c r="L300" s="354" t="s">
        <v>152</v>
      </c>
      <c r="M300" s="554" t="s">
        <v>338</v>
      </c>
      <c r="N300" s="555"/>
      <c r="O300" s="268"/>
      <c r="P300" s="268"/>
      <c r="Q300" s="268"/>
      <c r="R300" s="268"/>
      <c r="S300" s="268"/>
      <c r="T300" s="268"/>
      <c r="U300" s="268"/>
      <c r="V300" s="268"/>
      <c r="W300" s="268"/>
      <c r="X300" s="268"/>
      <c r="Y300" s="10"/>
      <c r="Z300" s="10"/>
      <c r="AA300" s="10"/>
      <c r="AB300" s="10"/>
      <c r="AC300" s="10"/>
      <c r="AD300" s="10"/>
      <c r="AE300" s="10"/>
      <c r="AF300" s="10"/>
      <c r="AG300" s="10"/>
      <c r="AH300" s="12"/>
      <c r="AI300" s="12"/>
      <c r="AJ300" s="12"/>
      <c r="AK300" s="12"/>
      <c r="AL300" s="12"/>
      <c r="AM300" s="12"/>
      <c r="AN300" s="12"/>
      <c r="AO300" s="12"/>
    </row>
    <row r="301" spans="1:41" s="406" customFormat="1" ht="45" customHeight="1">
      <c r="A301" s="180"/>
      <c r="B301" s="404">
        <f t="shared" ref="B301:B308" si="25">B300+1</f>
        <v>3</v>
      </c>
      <c r="C301" s="405" t="s">
        <v>157</v>
      </c>
      <c r="D301" s="405" t="s">
        <v>351</v>
      </c>
      <c r="E301" s="354" t="s">
        <v>336</v>
      </c>
      <c r="F301" s="354" t="s">
        <v>298</v>
      </c>
      <c r="G301" s="351" t="s">
        <v>337</v>
      </c>
      <c r="H301" s="355">
        <v>42298</v>
      </c>
      <c r="I301" s="354" t="s">
        <v>152</v>
      </c>
      <c r="J301" s="361" t="s">
        <v>338</v>
      </c>
      <c r="K301" s="355">
        <v>42318</v>
      </c>
      <c r="L301" s="354" t="s">
        <v>152</v>
      </c>
      <c r="M301" s="554" t="s">
        <v>338</v>
      </c>
      <c r="N301" s="555"/>
      <c r="O301" s="268"/>
      <c r="P301" s="268"/>
      <c r="Q301" s="268"/>
      <c r="R301" s="268"/>
      <c r="S301" s="268"/>
      <c r="T301" s="268"/>
      <c r="U301" s="268"/>
      <c r="V301" s="268"/>
      <c r="W301" s="268"/>
      <c r="X301" s="268"/>
      <c r="Y301" s="10"/>
      <c r="Z301" s="10"/>
      <c r="AA301" s="10"/>
      <c r="AB301" s="10"/>
      <c r="AC301" s="10"/>
      <c r="AD301" s="10"/>
      <c r="AE301" s="10"/>
      <c r="AF301" s="10"/>
      <c r="AG301" s="10"/>
      <c r="AH301" s="12"/>
      <c r="AI301" s="12"/>
      <c r="AJ301" s="12"/>
      <c r="AK301" s="12"/>
      <c r="AL301" s="12"/>
      <c r="AM301" s="12"/>
      <c r="AN301" s="12"/>
      <c r="AO301" s="12"/>
    </row>
    <row r="302" spans="1:41" s="406" customFormat="1" ht="45" customHeight="1">
      <c r="A302" s="180"/>
      <c r="B302" s="404">
        <f t="shared" si="25"/>
        <v>4</v>
      </c>
      <c r="C302" s="405" t="s">
        <v>157</v>
      </c>
      <c r="D302" s="405" t="s">
        <v>352</v>
      </c>
      <c r="E302" s="354" t="s">
        <v>336</v>
      </c>
      <c r="F302" s="354" t="s">
        <v>298</v>
      </c>
      <c r="G302" s="351" t="s">
        <v>337</v>
      </c>
      <c r="H302" s="355">
        <v>42298</v>
      </c>
      <c r="I302" s="354" t="s">
        <v>152</v>
      </c>
      <c r="J302" s="361" t="s">
        <v>338</v>
      </c>
      <c r="K302" s="355">
        <v>42318</v>
      </c>
      <c r="L302" s="354" t="s">
        <v>152</v>
      </c>
      <c r="M302" s="554" t="s">
        <v>338</v>
      </c>
      <c r="N302" s="555"/>
      <c r="O302" s="268"/>
      <c r="P302" s="268"/>
      <c r="Q302" s="268"/>
      <c r="R302" s="268"/>
      <c r="S302" s="268"/>
      <c r="T302" s="268"/>
      <c r="U302" s="268"/>
      <c r="V302" s="268"/>
      <c r="W302" s="268"/>
      <c r="X302" s="268"/>
      <c r="Y302" s="10"/>
      <c r="Z302" s="10"/>
      <c r="AA302" s="10"/>
      <c r="AB302" s="10"/>
      <c r="AC302" s="10"/>
      <c r="AD302" s="10"/>
      <c r="AE302" s="10"/>
      <c r="AF302" s="10"/>
      <c r="AG302" s="10"/>
      <c r="AH302" s="12"/>
      <c r="AI302" s="12"/>
      <c r="AJ302" s="12"/>
      <c r="AK302" s="12"/>
      <c r="AL302" s="12"/>
      <c r="AM302" s="12"/>
      <c r="AN302" s="12"/>
      <c r="AO302" s="12"/>
    </row>
    <row r="303" spans="1:41" s="406" customFormat="1" ht="45" customHeight="1">
      <c r="A303" s="180"/>
      <c r="B303" s="404">
        <f t="shared" si="25"/>
        <v>5</v>
      </c>
      <c r="C303" s="405" t="s">
        <v>157</v>
      </c>
      <c r="D303" s="405" t="s">
        <v>353</v>
      </c>
      <c r="E303" s="354" t="s">
        <v>336</v>
      </c>
      <c r="F303" s="354" t="s">
        <v>298</v>
      </c>
      <c r="G303" s="351" t="s">
        <v>337</v>
      </c>
      <c r="H303" s="355">
        <v>42298</v>
      </c>
      <c r="I303" s="354" t="s">
        <v>152</v>
      </c>
      <c r="J303" s="361" t="s">
        <v>338</v>
      </c>
      <c r="K303" s="355">
        <v>42318</v>
      </c>
      <c r="L303" s="354" t="s">
        <v>152</v>
      </c>
      <c r="M303" s="554" t="s">
        <v>338</v>
      </c>
      <c r="N303" s="555"/>
      <c r="O303" s="268"/>
      <c r="P303" s="268"/>
      <c r="Q303" s="268"/>
      <c r="R303" s="268"/>
      <c r="S303" s="268"/>
      <c r="T303" s="268"/>
      <c r="U303" s="268"/>
      <c r="V303" s="268"/>
      <c r="W303" s="268"/>
      <c r="X303" s="268"/>
      <c r="Y303" s="10"/>
      <c r="Z303" s="10"/>
      <c r="AA303" s="10"/>
      <c r="AB303" s="10"/>
      <c r="AC303" s="10"/>
      <c r="AD303" s="10"/>
      <c r="AE303" s="10"/>
      <c r="AF303" s="10"/>
      <c r="AG303" s="10"/>
      <c r="AH303" s="12"/>
      <c r="AI303" s="12"/>
      <c r="AJ303" s="12"/>
      <c r="AK303" s="12"/>
      <c r="AL303" s="12"/>
      <c r="AM303" s="12"/>
      <c r="AN303" s="12"/>
      <c r="AO303" s="12"/>
    </row>
    <row r="304" spans="1:41" ht="45" customHeight="1">
      <c r="B304" s="404">
        <f t="shared" si="25"/>
        <v>6</v>
      </c>
      <c r="C304" s="350" t="s">
        <v>156</v>
      </c>
      <c r="D304" s="351" t="s">
        <v>387</v>
      </c>
      <c r="E304" s="354" t="s">
        <v>336</v>
      </c>
      <c r="F304" s="354" t="s">
        <v>298</v>
      </c>
      <c r="G304" s="351" t="s">
        <v>337</v>
      </c>
      <c r="H304" s="355">
        <v>42298</v>
      </c>
      <c r="I304" s="354" t="s">
        <v>152</v>
      </c>
      <c r="J304" s="361" t="s">
        <v>338</v>
      </c>
      <c r="K304" s="355">
        <v>42318</v>
      </c>
      <c r="L304" s="354" t="s">
        <v>152</v>
      </c>
      <c r="M304" s="554" t="s">
        <v>338</v>
      </c>
      <c r="N304" s="555"/>
      <c r="O304" s="329"/>
      <c r="P304" s="329"/>
      <c r="Q304" s="329"/>
      <c r="R304" s="329"/>
      <c r="S304" s="329"/>
      <c r="T304" s="329"/>
      <c r="U304" s="329"/>
      <c r="V304" s="329"/>
      <c r="W304" s="329"/>
      <c r="X304" s="329"/>
    </row>
    <row r="305" spans="1:41" ht="45" customHeight="1">
      <c r="B305" s="404">
        <f t="shared" si="25"/>
        <v>7</v>
      </c>
      <c r="C305" s="350" t="s">
        <v>156</v>
      </c>
      <c r="D305" s="405" t="s">
        <v>354</v>
      </c>
      <c r="E305" s="354" t="s">
        <v>336</v>
      </c>
      <c r="F305" s="354" t="s">
        <v>298</v>
      </c>
      <c r="G305" s="351" t="s">
        <v>337</v>
      </c>
      <c r="H305" s="355">
        <v>42298</v>
      </c>
      <c r="I305" s="354" t="s">
        <v>152</v>
      </c>
      <c r="J305" s="361" t="s">
        <v>338</v>
      </c>
      <c r="K305" s="355">
        <v>42318</v>
      </c>
      <c r="L305" s="354" t="s">
        <v>152</v>
      </c>
      <c r="M305" s="554" t="s">
        <v>338</v>
      </c>
      <c r="N305" s="555"/>
      <c r="O305" s="329"/>
      <c r="P305" s="329"/>
      <c r="Q305" s="329"/>
      <c r="R305" s="329"/>
      <c r="S305" s="329"/>
      <c r="T305" s="329"/>
      <c r="U305" s="329"/>
      <c r="V305" s="329"/>
      <c r="W305" s="329"/>
      <c r="X305" s="329"/>
    </row>
    <row r="306" spans="1:41" ht="45" customHeight="1">
      <c r="B306" s="404">
        <f t="shared" si="25"/>
        <v>8</v>
      </c>
      <c r="C306" s="350" t="s">
        <v>156</v>
      </c>
      <c r="D306" s="351" t="s">
        <v>435</v>
      </c>
      <c r="E306" s="354" t="s">
        <v>336</v>
      </c>
      <c r="F306" s="354" t="s">
        <v>298</v>
      </c>
      <c r="G306" s="351" t="s">
        <v>337</v>
      </c>
      <c r="H306" s="355">
        <v>42298</v>
      </c>
      <c r="I306" s="354" t="s">
        <v>152</v>
      </c>
      <c r="J306" s="361" t="s">
        <v>338</v>
      </c>
      <c r="K306" s="355">
        <v>42318</v>
      </c>
      <c r="L306" s="354" t="s">
        <v>152</v>
      </c>
      <c r="M306" s="554" t="s">
        <v>338</v>
      </c>
      <c r="N306" s="555"/>
      <c r="O306" s="329"/>
      <c r="P306" s="329"/>
      <c r="Q306" s="329"/>
      <c r="R306" s="329"/>
      <c r="S306" s="329"/>
      <c r="T306" s="329"/>
      <c r="U306" s="329"/>
      <c r="V306" s="329"/>
      <c r="W306" s="329"/>
      <c r="X306" s="329"/>
    </row>
    <row r="307" spans="1:41" ht="45" customHeight="1">
      <c r="B307" s="404">
        <f t="shared" si="25"/>
        <v>9</v>
      </c>
      <c r="C307" s="350" t="s">
        <v>156</v>
      </c>
      <c r="D307" s="351" t="s">
        <v>436</v>
      </c>
      <c r="E307" s="354" t="s">
        <v>336</v>
      </c>
      <c r="F307" s="354" t="s">
        <v>298</v>
      </c>
      <c r="G307" s="351" t="s">
        <v>337</v>
      </c>
      <c r="H307" s="355">
        <v>42298</v>
      </c>
      <c r="I307" s="354" t="s">
        <v>152</v>
      </c>
      <c r="J307" s="409" t="s">
        <v>438</v>
      </c>
      <c r="K307" s="355">
        <v>42318</v>
      </c>
      <c r="L307" s="354" t="s">
        <v>152</v>
      </c>
      <c r="M307" s="554" t="s">
        <v>338</v>
      </c>
      <c r="N307" s="555"/>
      <c r="O307" s="329"/>
      <c r="P307" s="329"/>
      <c r="Q307" s="329"/>
      <c r="R307" s="329"/>
      <c r="S307" s="329"/>
      <c r="T307" s="329"/>
      <c r="U307" s="329"/>
      <c r="V307" s="329"/>
      <c r="W307" s="329"/>
      <c r="X307" s="329"/>
    </row>
    <row r="308" spans="1:41" ht="45" customHeight="1">
      <c r="B308" s="404">
        <f t="shared" si="25"/>
        <v>10</v>
      </c>
      <c r="C308" s="350" t="s">
        <v>156</v>
      </c>
      <c r="D308" s="351" t="s">
        <v>437</v>
      </c>
      <c r="E308" s="354" t="s">
        <v>336</v>
      </c>
      <c r="F308" s="354" t="s">
        <v>298</v>
      </c>
      <c r="G308" s="351" t="s">
        <v>337</v>
      </c>
      <c r="H308" s="355">
        <v>42298</v>
      </c>
      <c r="I308" s="354" t="s">
        <v>152</v>
      </c>
      <c r="J308" s="361" t="s">
        <v>338</v>
      </c>
      <c r="K308" s="355">
        <v>42318</v>
      </c>
      <c r="L308" s="354" t="s">
        <v>152</v>
      </c>
      <c r="M308" s="554" t="s">
        <v>338</v>
      </c>
      <c r="N308" s="555"/>
      <c r="O308" s="329"/>
      <c r="P308" s="329"/>
      <c r="Q308" s="329"/>
      <c r="R308" s="329"/>
      <c r="S308" s="329"/>
      <c r="T308" s="329"/>
      <c r="U308" s="329"/>
      <c r="V308" s="329"/>
      <c r="W308" s="329"/>
      <c r="X308" s="329"/>
    </row>
    <row r="309" spans="1:41" ht="60" customHeight="1">
      <c r="B309" s="558" t="s">
        <v>317</v>
      </c>
      <c r="C309" s="558"/>
      <c r="D309" s="558"/>
      <c r="E309" s="559"/>
      <c r="F309" s="578"/>
      <c r="G309" s="578"/>
      <c r="H309" s="578"/>
      <c r="I309" s="578"/>
      <c r="J309" s="578"/>
      <c r="K309" s="578"/>
      <c r="L309" s="578"/>
      <c r="M309" s="578"/>
      <c r="N309" s="579"/>
      <c r="O309" s="329"/>
      <c r="P309" s="329"/>
      <c r="Q309" s="329"/>
      <c r="R309" s="329"/>
      <c r="S309" s="329"/>
      <c r="T309" s="329"/>
      <c r="U309" s="329"/>
      <c r="V309" s="329"/>
      <c r="W309" s="329"/>
      <c r="X309" s="329"/>
    </row>
    <row r="310" spans="1:41" s="406" customFormat="1" ht="45" customHeight="1">
      <c r="A310" s="180"/>
      <c r="B310" s="404">
        <v>1</v>
      </c>
      <c r="C310" s="405" t="s">
        <v>157</v>
      </c>
      <c r="D310" s="405" t="s">
        <v>349</v>
      </c>
      <c r="E310" s="354" t="s">
        <v>336</v>
      </c>
      <c r="F310" s="354" t="s">
        <v>298</v>
      </c>
      <c r="G310" s="351" t="s">
        <v>337</v>
      </c>
      <c r="H310" s="355">
        <v>42298</v>
      </c>
      <c r="I310" s="354" t="s">
        <v>152</v>
      </c>
      <c r="J310" s="361" t="s">
        <v>338</v>
      </c>
      <c r="K310" s="355">
        <v>42318</v>
      </c>
      <c r="L310" s="354" t="s">
        <v>152</v>
      </c>
      <c r="M310" s="554" t="s">
        <v>338</v>
      </c>
      <c r="N310" s="555"/>
      <c r="O310" s="268"/>
      <c r="P310" s="268"/>
      <c r="Q310" s="268"/>
      <c r="R310" s="268"/>
      <c r="S310" s="268"/>
      <c r="T310" s="268"/>
      <c r="U310" s="268"/>
      <c r="V310" s="268"/>
      <c r="W310" s="268"/>
      <c r="X310" s="268"/>
      <c r="Y310" s="10"/>
      <c r="Z310" s="10"/>
      <c r="AA310" s="10"/>
      <c r="AB310" s="10"/>
      <c r="AC310" s="10"/>
      <c r="AD310" s="10"/>
      <c r="AE310" s="10"/>
      <c r="AF310" s="10"/>
      <c r="AG310" s="10"/>
      <c r="AH310" s="12"/>
      <c r="AI310" s="12"/>
      <c r="AJ310" s="12"/>
      <c r="AK310" s="12"/>
      <c r="AL310" s="12"/>
      <c r="AM310" s="12"/>
      <c r="AN310" s="12"/>
      <c r="AO310" s="12"/>
    </row>
    <row r="311" spans="1:41" s="406" customFormat="1" ht="45" customHeight="1">
      <c r="A311" s="180"/>
      <c r="B311" s="404">
        <f>B310+1</f>
        <v>2</v>
      </c>
      <c r="C311" s="405" t="s">
        <v>157</v>
      </c>
      <c r="D311" s="405" t="s">
        <v>350</v>
      </c>
      <c r="E311" s="354" t="s">
        <v>336</v>
      </c>
      <c r="F311" s="354" t="s">
        <v>298</v>
      </c>
      <c r="G311" s="351" t="s">
        <v>337</v>
      </c>
      <c r="H311" s="355">
        <v>42298</v>
      </c>
      <c r="I311" s="354" t="s">
        <v>152</v>
      </c>
      <c r="J311" s="361" t="s">
        <v>338</v>
      </c>
      <c r="K311" s="355">
        <v>42318</v>
      </c>
      <c r="L311" s="354" t="s">
        <v>152</v>
      </c>
      <c r="M311" s="554" t="s">
        <v>338</v>
      </c>
      <c r="N311" s="555"/>
      <c r="O311" s="268"/>
      <c r="P311" s="268"/>
      <c r="Q311" s="268"/>
      <c r="R311" s="268"/>
      <c r="S311" s="268"/>
      <c r="T311" s="268"/>
      <c r="U311" s="268"/>
      <c r="V311" s="268"/>
      <c r="W311" s="268"/>
      <c r="X311" s="268"/>
      <c r="Y311" s="10"/>
      <c r="Z311" s="10"/>
      <c r="AA311" s="10"/>
      <c r="AB311" s="10"/>
      <c r="AC311" s="10"/>
      <c r="AD311" s="10"/>
      <c r="AE311" s="10"/>
      <c r="AF311" s="10"/>
      <c r="AG311" s="10"/>
      <c r="AH311" s="12"/>
      <c r="AI311" s="12"/>
      <c r="AJ311" s="12"/>
      <c r="AK311" s="12"/>
      <c r="AL311" s="12"/>
      <c r="AM311" s="12"/>
      <c r="AN311" s="12"/>
      <c r="AO311" s="12"/>
    </row>
    <row r="312" spans="1:41" s="406" customFormat="1" ht="45" customHeight="1">
      <c r="A312" s="180"/>
      <c r="B312" s="404">
        <f t="shared" ref="B312:B319" si="26">B311+1</f>
        <v>3</v>
      </c>
      <c r="C312" s="405" t="s">
        <v>157</v>
      </c>
      <c r="D312" s="405" t="s">
        <v>351</v>
      </c>
      <c r="E312" s="354" t="s">
        <v>336</v>
      </c>
      <c r="F312" s="354" t="s">
        <v>298</v>
      </c>
      <c r="G312" s="351" t="s">
        <v>337</v>
      </c>
      <c r="H312" s="355">
        <v>42298</v>
      </c>
      <c r="I312" s="354" t="s">
        <v>152</v>
      </c>
      <c r="J312" s="361" t="s">
        <v>338</v>
      </c>
      <c r="K312" s="355">
        <v>42318</v>
      </c>
      <c r="L312" s="354" t="s">
        <v>152</v>
      </c>
      <c r="M312" s="554" t="s">
        <v>338</v>
      </c>
      <c r="N312" s="555"/>
      <c r="O312" s="268"/>
      <c r="P312" s="268"/>
      <c r="Q312" s="268"/>
      <c r="R312" s="268"/>
      <c r="S312" s="268"/>
      <c r="T312" s="268"/>
      <c r="U312" s="268"/>
      <c r="V312" s="268"/>
      <c r="W312" s="268"/>
      <c r="X312" s="268"/>
      <c r="Y312" s="10"/>
      <c r="Z312" s="10"/>
      <c r="AA312" s="10"/>
      <c r="AB312" s="10"/>
      <c r="AC312" s="10"/>
      <c r="AD312" s="10"/>
      <c r="AE312" s="10"/>
      <c r="AF312" s="10"/>
      <c r="AG312" s="10"/>
      <c r="AH312" s="12"/>
      <c r="AI312" s="12"/>
      <c r="AJ312" s="12"/>
      <c r="AK312" s="12"/>
      <c r="AL312" s="12"/>
      <c r="AM312" s="12"/>
      <c r="AN312" s="12"/>
      <c r="AO312" s="12"/>
    </row>
    <row r="313" spans="1:41" s="406" customFormat="1" ht="45" customHeight="1">
      <c r="A313" s="180"/>
      <c r="B313" s="404">
        <f t="shared" si="26"/>
        <v>4</v>
      </c>
      <c r="C313" s="405" t="s">
        <v>157</v>
      </c>
      <c r="D313" s="405" t="s">
        <v>352</v>
      </c>
      <c r="E313" s="354" t="s">
        <v>336</v>
      </c>
      <c r="F313" s="354" t="s">
        <v>298</v>
      </c>
      <c r="G313" s="351" t="s">
        <v>337</v>
      </c>
      <c r="H313" s="355">
        <v>42298</v>
      </c>
      <c r="I313" s="354" t="s">
        <v>152</v>
      </c>
      <c r="J313" s="361" t="s">
        <v>338</v>
      </c>
      <c r="K313" s="355">
        <v>42318</v>
      </c>
      <c r="L313" s="354" t="s">
        <v>152</v>
      </c>
      <c r="M313" s="554" t="s">
        <v>338</v>
      </c>
      <c r="N313" s="555"/>
      <c r="O313" s="268"/>
      <c r="P313" s="268"/>
      <c r="Q313" s="268"/>
      <c r="R313" s="268"/>
      <c r="S313" s="268"/>
      <c r="T313" s="268"/>
      <c r="U313" s="268"/>
      <c r="V313" s="268"/>
      <c r="W313" s="268"/>
      <c r="X313" s="268"/>
      <c r="Y313" s="10"/>
      <c r="Z313" s="10"/>
      <c r="AA313" s="10"/>
      <c r="AB313" s="10"/>
      <c r="AC313" s="10"/>
      <c r="AD313" s="10"/>
      <c r="AE313" s="10"/>
      <c r="AF313" s="10"/>
      <c r="AG313" s="10"/>
      <c r="AH313" s="12"/>
      <c r="AI313" s="12"/>
      <c r="AJ313" s="12"/>
      <c r="AK313" s="12"/>
      <c r="AL313" s="12"/>
      <c r="AM313" s="12"/>
      <c r="AN313" s="12"/>
      <c r="AO313" s="12"/>
    </row>
    <row r="314" spans="1:41" s="406" customFormat="1" ht="45" customHeight="1">
      <c r="A314" s="180"/>
      <c r="B314" s="404">
        <f t="shared" si="26"/>
        <v>5</v>
      </c>
      <c r="C314" s="405" t="s">
        <v>157</v>
      </c>
      <c r="D314" s="405" t="s">
        <v>353</v>
      </c>
      <c r="E314" s="354" t="s">
        <v>336</v>
      </c>
      <c r="F314" s="354" t="s">
        <v>298</v>
      </c>
      <c r="G314" s="351" t="s">
        <v>337</v>
      </c>
      <c r="H314" s="355">
        <v>42298</v>
      </c>
      <c r="I314" s="354" t="s">
        <v>152</v>
      </c>
      <c r="J314" s="361" t="s">
        <v>338</v>
      </c>
      <c r="K314" s="355">
        <v>42318</v>
      </c>
      <c r="L314" s="354" t="s">
        <v>152</v>
      </c>
      <c r="M314" s="554" t="s">
        <v>338</v>
      </c>
      <c r="N314" s="555"/>
      <c r="O314" s="268"/>
      <c r="P314" s="268"/>
      <c r="Q314" s="268"/>
      <c r="R314" s="268"/>
      <c r="S314" s="268"/>
      <c r="T314" s="268"/>
      <c r="U314" s="268"/>
      <c r="V314" s="268"/>
      <c r="W314" s="268"/>
      <c r="X314" s="268"/>
      <c r="Y314" s="10"/>
      <c r="Z314" s="10"/>
      <c r="AA314" s="10"/>
      <c r="AB314" s="10"/>
      <c r="AC314" s="10"/>
      <c r="AD314" s="10"/>
      <c r="AE314" s="10"/>
      <c r="AF314" s="10"/>
      <c r="AG314" s="10"/>
      <c r="AH314" s="12"/>
      <c r="AI314" s="12"/>
      <c r="AJ314" s="12"/>
      <c r="AK314" s="12"/>
      <c r="AL314" s="12"/>
      <c r="AM314" s="12"/>
      <c r="AN314" s="12"/>
      <c r="AO314" s="12"/>
    </row>
    <row r="315" spans="1:41" ht="45" customHeight="1">
      <c r="B315" s="404">
        <f t="shared" si="26"/>
        <v>6</v>
      </c>
      <c r="C315" s="350" t="s">
        <v>156</v>
      </c>
      <c r="D315" s="351" t="s">
        <v>387</v>
      </c>
      <c r="E315" s="354" t="s">
        <v>336</v>
      </c>
      <c r="F315" s="354" t="s">
        <v>298</v>
      </c>
      <c r="G315" s="351" t="s">
        <v>337</v>
      </c>
      <c r="H315" s="355">
        <v>42298</v>
      </c>
      <c r="I315" s="354" t="s">
        <v>152</v>
      </c>
      <c r="J315" s="361" t="s">
        <v>338</v>
      </c>
      <c r="K315" s="355">
        <v>42318</v>
      </c>
      <c r="L315" s="354" t="s">
        <v>152</v>
      </c>
      <c r="M315" s="554" t="s">
        <v>338</v>
      </c>
      <c r="N315" s="555"/>
      <c r="O315" s="329"/>
      <c r="P315" s="329"/>
      <c r="Q315" s="329"/>
      <c r="R315" s="329"/>
      <c r="S315" s="329"/>
      <c r="T315" s="329"/>
      <c r="U315" s="329"/>
      <c r="V315" s="329"/>
      <c r="W315" s="329"/>
      <c r="X315" s="329"/>
    </row>
    <row r="316" spans="1:41" ht="45" customHeight="1">
      <c r="B316" s="404">
        <f t="shared" si="26"/>
        <v>7</v>
      </c>
      <c r="C316" s="350" t="s">
        <v>156</v>
      </c>
      <c r="D316" s="405" t="s">
        <v>354</v>
      </c>
      <c r="E316" s="354" t="s">
        <v>336</v>
      </c>
      <c r="F316" s="354" t="s">
        <v>298</v>
      </c>
      <c r="G316" s="351" t="s">
        <v>337</v>
      </c>
      <c r="H316" s="355">
        <v>42298</v>
      </c>
      <c r="I316" s="354" t="s">
        <v>152</v>
      </c>
      <c r="J316" s="361" t="s">
        <v>338</v>
      </c>
      <c r="K316" s="355">
        <v>42318</v>
      </c>
      <c r="L316" s="354" t="s">
        <v>152</v>
      </c>
      <c r="M316" s="554" t="s">
        <v>338</v>
      </c>
      <c r="N316" s="555"/>
      <c r="O316" s="329"/>
      <c r="P316" s="329"/>
      <c r="Q316" s="329"/>
      <c r="R316" s="329"/>
      <c r="S316" s="329"/>
      <c r="T316" s="329"/>
      <c r="U316" s="329"/>
      <c r="V316" s="329"/>
      <c r="W316" s="329"/>
      <c r="X316" s="329"/>
    </row>
    <row r="317" spans="1:41" ht="45" customHeight="1">
      <c r="B317" s="404">
        <f t="shared" si="26"/>
        <v>8</v>
      </c>
      <c r="C317" s="350" t="s">
        <v>156</v>
      </c>
      <c r="D317" s="351" t="s">
        <v>439</v>
      </c>
      <c r="E317" s="354" t="s">
        <v>336</v>
      </c>
      <c r="F317" s="354" t="s">
        <v>298</v>
      </c>
      <c r="G317" s="351" t="s">
        <v>337</v>
      </c>
      <c r="H317" s="355">
        <v>42298</v>
      </c>
      <c r="I317" s="354" t="s">
        <v>152</v>
      </c>
      <c r="J317" s="361" t="s">
        <v>338</v>
      </c>
      <c r="K317" s="355">
        <v>42318</v>
      </c>
      <c r="L317" s="354" t="s">
        <v>152</v>
      </c>
      <c r="M317" s="554" t="s">
        <v>338</v>
      </c>
      <c r="N317" s="555"/>
      <c r="O317" s="329"/>
      <c r="P317" s="329"/>
      <c r="Q317" s="329"/>
      <c r="R317" s="329"/>
      <c r="S317" s="329"/>
      <c r="T317" s="329"/>
      <c r="U317" s="329"/>
      <c r="V317" s="329"/>
      <c r="W317" s="329"/>
      <c r="X317" s="329"/>
    </row>
    <row r="318" spans="1:41" ht="45" customHeight="1">
      <c r="B318" s="404">
        <f t="shared" si="26"/>
        <v>9</v>
      </c>
      <c r="C318" s="350" t="s">
        <v>156</v>
      </c>
      <c r="D318" s="351" t="s">
        <v>440</v>
      </c>
      <c r="E318" s="354" t="s">
        <v>336</v>
      </c>
      <c r="F318" s="354" t="s">
        <v>298</v>
      </c>
      <c r="G318" s="351" t="s">
        <v>337</v>
      </c>
      <c r="H318" s="355">
        <v>42298</v>
      </c>
      <c r="I318" s="354" t="s">
        <v>152</v>
      </c>
      <c r="J318" s="409" t="s">
        <v>442</v>
      </c>
      <c r="K318" s="355">
        <v>42318</v>
      </c>
      <c r="L318" s="354" t="s">
        <v>152</v>
      </c>
      <c r="M318" s="554" t="s">
        <v>338</v>
      </c>
      <c r="N318" s="555"/>
      <c r="O318" s="329"/>
      <c r="P318" s="329"/>
      <c r="Q318" s="329"/>
      <c r="R318" s="329"/>
      <c r="S318" s="329"/>
      <c r="T318" s="329"/>
      <c r="U318" s="329"/>
      <c r="V318" s="329"/>
      <c r="W318" s="329"/>
      <c r="X318" s="329"/>
    </row>
    <row r="319" spans="1:41" ht="45" customHeight="1">
      <c r="B319" s="404">
        <f t="shared" si="26"/>
        <v>10</v>
      </c>
      <c r="C319" s="350" t="s">
        <v>156</v>
      </c>
      <c r="D319" s="351" t="s">
        <v>441</v>
      </c>
      <c r="E319" s="354" t="s">
        <v>336</v>
      </c>
      <c r="F319" s="354" t="s">
        <v>298</v>
      </c>
      <c r="G319" s="351" t="s">
        <v>337</v>
      </c>
      <c r="H319" s="355">
        <v>42298</v>
      </c>
      <c r="I319" s="354" t="s">
        <v>152</v>
      </c>
      <c r="J319" s="361" t="s">
        <v>338</v>
      </c>
      <c r="K319" s="355">
        <v>42318</v>
      </c>
      <c r="L319" s="354" t="s">
        <v>152</v>
      </c>
      <c r="M319" s="554" t="s">
        <v>338</v>
      </c>
      <c r="N319" s="555"/>
      <c r="O319" s="329"/>
      <c r="P319" s="329"/>
      <c r="Q319" s="329"/>
      <c r="R319" s="329"/>
      <c r="S319" s="329"/>
      <c r="T319" s="329"/>
      <c r="U319" s="329"/>
      <c r="V319" s="329"/>
      <c r="W319" s="329"/>
      <c r="X319" s="329"/>
    </row>
    <row r="320" spans="1:41" ht="20.100000000000001" customHeight="1">
      <c r="B320" s="571" t="s">
        <v>318</v>
      </c>
      <c r="C320" s="572"/>
      <c r="D320" s="572"/>
      <c r="E320" s="572"/>
      <c r="F320" s="363"/>
      <c r="G320" s="363"/>
      <c r="H320" s="363"/>
      <c r="I320" s="363"/>
      <c r="J320" s="363"/>
      <c r="K320" s="363"/>
      <c r="L320" s="363"/>
      <c r="M320" s="363"/>
      <c r="N320" s="594"/>
      <c r="O320" s="329"/>
      <c r="P320" s="329"/>
      <c r="Q320" s="329"/>
      <c r="R320" s="329"/>
      <c r="S320" s="329"/>
      <c r="T320" s="329"/>
      <c r="U320" s="329"/>
      <c r="V320" s="329"/>
      <c r="W320" s="329"/>
      <c r="X320" s="329"/>
    </row>
    <row r="321" spans="1:41" ht="60" customHeight="1">
      <c r="B321" s="558" t="s">
        <v>319</v>
      </c>
      <c r="C321" s="558"/>
      <c r="D321" s="558"/>
      <c r="E321" s="559"/>
      <c r="F321" s="578"/>
      <c r="G321" s="578"/>
      <c r="H321" s="578"/>
      <c r="I321" s="578"/>
      <c r="J321" s="578"/>
      <c r="K321" s="578"/>
      <c r="L321" s="578"/>
      <c r="M321" s="578"/>
      <c r="N321" s="579"/>
      <c r="O321" s="329"/>
      <c r="P321" s="329"/>
      <c r="Q321" s="329"/>
      <c r="R321" s="329"/>
      <c r="S321" s="329"/>
      <c r="T321" s="329"/>
      <c r="U321" s="329"/>
      <c r="V321" s="329"/>
      <c r="W321" s="329"/>
      <c r="X321" s="329"/>
    </row>
    <row r="322" spans="1:41" s="406" customFormat="1" ht="45" customHeight="1">
      <c r="A322" s="180"/>
      <c r="B322" s="404">
        <v>1</v>
      </c>
      <c r="C322" s="405" t="s">
        <v>157</v>
      </c>
      <c r="D322" s="405" t="s">
        <v>349</v>
      </c>
      <c r="E322" s="354" t="s">
        <v>336</v>
      </c>
      <c r="F322" s="354" t="s">
        <v>298</v>
      </c>
      <c r="G322" s="351" t="s">
        <v>337</v>
      </c>
      <c r="H322" s="355">
        <v>42300</v>
      </c>
      <c r="I322" s="354" t="s">
        <v>152</v>
      </c>
      <c r="J322" s="361" t="s">
        <v>338</v>
      </c>
      <c r="K322" s="408"/>
      <c r="L322" s="408"/>
      <c r="M322" s="556"/>
      <c r="N322" s="557"/>
      <c r="O322" s="268"/>
      <c r="P322" s="268"/>
      <c r="Q322" s="268"/>
      <c r="R322" s="268"/>
      <c r="S322" s="268"/>
      <c r="T322" s="268"/>
      <c r="U322" s="268"/>
      <c r="V322" s="268"/>
      <c r="W322" s="268"/>
      <c r="X322" s="268"/>
      <c r="Y322" s="10"/>
      <c r="Z322" s="10"/>
      <c r="AA322" s="10"/>
      <c r="AB322" s="10"/>
      <c r="AC322" s="10"/>
      <c r="AD322" s="10"/>
      <c r="AE322" s="10"/>
      <c r="AF322" s="10"/>
      <c r="AG322" s="10"/>
      <c r="AH322" s="12"/>
      <c r="AI322" s="12"/>
      <c r="AJ322" s="12"/>
      <c r="AK322" s="12"/>
      <c r="AL322" s="12"/>
      <c r="AM322" s="12"/>
      <c r="AN322" s="12"/>
      <c r="AO322" s="12"/>
    </row>
    <row r="323" spans="1:41" s="406" customFormat="1" ht="45" customHeight="1">
      <c r="A323" s="180"/>
      <c r="B323" s="404">
        <f>B322+1</f>
        <v>2</v>
      </c>
      <c r="C323" s="405" t="s">
        <v>157</v>
      </c>
      <c r="D323" s="405" t="s">
        <v>350</v>
      </c>
      <c r="E323" s="354" t="s">
        <v>336</v>
      </c>
      <c r="F323" s="354" t="s">
        <v>298</v>
      </c>
      <c r="G323" s="351" t="s">
        <v>337</v>
      </c>
      <c r="H323" s="355">
        <v>42300</v>
      </c>
      <c r="I323" s="354" t="s">
        <v>152</v>
      </c>
      <c r="J323" s="361" t="s">
        <v>338</v>
      </c>
      <c r="K323" s="408"/>
      <c r="L323" s="408"/>
      <c r="M323" s="556"/>
      <c r="N323" s="557"/>
      <c r="O323" s="268"/>
      <c r="P323" s="268"/>
      <c r="Q323" s="268"/>
      <c r="R323" s="268"/>
      <c r="S323" s="268"/>
      <c r="T323" s="268"/>
      <c r="U323" s="268"/>
      <c r="V323" s="268"/>
      <c r="W323" s="268"/>
      <c r="X323" s="268"/>
      <c r="Y323" s="10"/>
      <c r="Z323" s="10"/>
      <c r="AA323" s="10"/>
      <c r="AB323" s="10"/>
      <c r="AC323" s="10"/>
      <c r="AD323" s="10"/>
      <c r="AE323" s="10"/>
      <c r="AF323" s="10"/>
      <c r="AG323" s="10"/>
      <c r="AH323" s="12"/>
      <c r="AI323" s="12"/>
      <c r="AJ323" s="12"/>
      <c r="AK323" s="12"/>
      <c r="AL323" s="12"/>
      <c r="AM323" s="12"/>
      <c r="AN323" s="12"/>
      <c r="AO323" s="12"/>
    </row>
    <row r="324" spans="1:41" s="406" customFormat="1" ht="45" customHeight="1">
      <c r="A324" s="180"/>
      <c r="B324" s="404">
        <f t="shared" ref="B324:B328" si="27">B323+1</f>
        <v>3</v>
      </c>
      <c r="C324" s="405" t="s">
        <v>157</v>
      </c>
      <c r="D324" s="405" t="s">
        <v>351</v>
      </c>
      <c r="E324" s="354" t="s">
        <v>336</v>
      </c>
      <c r="F324" s="354" t="s">
        <v>298</v>
      </c>
      <c r="G324" s="351" t="s">
        <v>337</v>
      </c>
      <c r="H324" s="355">
        <v>42300</v>
      </c>
      <c r="I324" s="354" t="s">
        <v>152</v>
      </c>
      <c r="J324" s="361" t="s">
        <v>338</v>
      </c>
      <c r="K324" s="408"/>
      <c r="L324" s="408"/>
      <c r="M324" s="556"/>
      <c r="N324" s="557"/>
      <c r="O324" s="268"/>
      <c r="P324" s="268"/>
      <c r="Q324" s="268"/>
      <c r="R324" s="268"/>
      <c r="S324" s="268"/>
      <c r="T324" s="268"/>
      <c r="U324" s="268"/>
      <c r="V324" s="268"/>
      <c r="W324" s="268"/>
      <c r="X324" s="268"/>
      <c r="Y324" s="10"/>
      <c r="Z324" s="10"/>
      <c r="AA324" s="10"/>
      <c r="AB324" s="10"/>
      <c r="AC324" s="10"/>
      <c r="AD324" s="10"/>
      <c r="AE324" s="10"/>
      <c r="AF324" s="10"/>
      <c r="AG324" s="10"/>
      <c r="AH324" s="12"/>
      <c r="AI324" s="12"/>
      <c r="AJ324" s="12"/>
      <c r="AK324" s="12"/>
      <c r="AL324" s="12"/>
      <c r="AM324" s="12"/>
      <c r="AN324" s="12"/>
      <c r="AO324" s="12"/>
    </row>
    <row r="325" spans="1:41" s="406" customFormat="1" ht="45" customHeight="1">
      <c r="A325" s="180"/>
      <c r="B325" s="404">
        <f t="shared" si="27"/>
        <v>4</v>
      </c>
      <c r="C325" s="405" t="s">
        <v>157</v>
      </c>
      <c r="D325" s="405" t="s">
        <v>352</v>
      </c>
      <c r="E325" s="354" t="s">
        <v>336</v>
      </c>
      <c r="F325" s="354" t="s">
        <v>298</v>
      </c>
      <c r="G325" s="351" t="s">
        <v>337</v>
      </c>
      <c r="H325" s="355">
        <v>42300</v>
      </c>
      <c r="I325" s="354" t="s">
        <v>152</v>
      </c>
      <c r="J325" s="361" t="s">
        <v>338</v>
      </c>
      <c r="K325" s="408"/>
      <c r="L325" s="408"/>
      <c r="M325" s="556"/>
      <c r="N325" s="557"/>
      <c r="O325" s="268"/>
      <c r="P325" s="268"/>
      <c r="Q325" s="268"/>
      <c r="R325" s="268"/>
      <c r="S325" s="268"/>
      <c r="T325" s="268"/>
      <c r="U325" s="268"/>
      <c r="V325" s="268"/>
      <c r="W325" s="268"/>
      <c r="X325" s="268"/>
      <c r="Y325" s="10"/>
      <c r="Z325" s="10"/>
      <c r="AA325" s="10"/>
      <c r="AB325" s="10"/>
      <c r="AC325" s="10"/>
      <c r="AD325" s="10"/>
      <c r="AE325" s="10"/>
      <c r="AF325" s="10"/>
      <c r="AG325" s="10"/>
      <c r="AH325" s="12"/>
      <c r="AI325" s="12"/>
      <c r="AJ325" s="12"/>
      <c r="AK325" s="12"/>
      <c r="AL325" s="12"/>
      <c r="AM325" s="12"/>
      <c r="AN325" s="12"/>
      <c r="AO325" s="12"/>
    </row>
    <row r="326" spans="1:41" s="406" customFormat="1" ht="45" customHeight="1">
      <c r="A326" s="180"/>
      <c r="B326" s="404">
        <f t="shared" si="27"/>
        <v>5</v>
      </c>
      <c r="C326" s="405" t="s">
        <v>157</v>
      </c>
      <c r="D326" s="405" t="s">
        <v>353</v>
      </c>
      <c r="E326" s="354" t="s">
        <v>336</v>
      </c>
      <c r="F326" s="354" t="s">
        <v>298</v>
      </c>
      <c r="G326" s="351" t="s">
        <v>337</v>
      </c>
      <c r="H326" s="355">
        <v>42300</v>
      </c>
      <c r="I326" s="354" t="s">
        <v>152</v>
      </c>
      <c r="J326" s="409" t="s">
        <v>443</v>
      </c>
      <c r="K326" s="408"/>
      <c r="L326" s="408"/>
      <c r="M326" s="556"/>
      <c r="N326" s="557"/>
      <c r="O326" s="268"/>
      <c r="P326" s="268"/>
      <c r="Q326" s="268"/>
      <c r="R326" s="268"/>
      <c r="S326" s="268"/>
      <c r="T326" s="268"/>
      <c r="U326" s="268"/>
      <c r="V326" s="268"/>
      <c r="W326" s="268"/>
      <c r="X326" s="268"/>
      <c r="Y326" s="10"/>
      <c r="Z326" s="10"/>
      <c r="AA326" s="10"/>
      <c r="AB326" s="10"/>
      <c r="AC326" s="10"/>
      <c r="AD326" s="10"/>
      <c r="AE326" s="10"/>
      <c r="AF326" s="10"/>
      <c r="AG326" s="10"/>
      <c r="AH326" s="12"/>
      <c r="AI326" s="12"/>
      <c r="AJ326" s="12"/>
      <c r="AK326" s="12"/>
      <c r="AL326" s="12"/>
      <c r="AM326" s="12"/>
      <c r="AN326" s="12"/>
      <c r="AO326" s="12"/>
    </row>
    <row r="327" spans="1:41" ht="45" customHeight="1">
      <c r="B327" s="404">
        <f t="shared" si="27"/>
        <v>6</v>
      </c>
      <c r="C327" s="350" t="s">
        <v>156</v>
      </c>
      <c r="D327" s="351" t="s">
        <v>387</v>
      </c>
      <c r="E327" s="354" t="s">
        <v>336</v>
      </c>
      <c r="F327" s="354" t="s">
        <v>298</v>
      </c>
      <c r="G327" s="351" t="s">
        <v>337</v>
      </c>
      <c r="H327" s="355">
        <v>42300</v>
      </c>
      <c r="I327" s="354" t="s">
        <v>152</v>
      </c>
      <c r="J327" s="361" t="s">
        <v>338</v>
      </c>
      <c r="K327" s="354"/>
      <c r="L327" s="354"/>
      <c r="M327" s="552"/>
      <c r="N327" s="553"/>
      <c r="O327" s="329"/>
      <c r="P327" s="329"/>
      <c r="Q327" s="329"/>
      <c r="R327" s="329"/>
      <c r="S327" s="329"/>
      <c r="T327" s="329"/>
      <c r="U327" s="329"/>
      <c r="V327" s="329"/>
      <c r="W327" s="329"/>
      <c r="X327" s="329"/>
    </row>
    <row r="328" spans="1:41" ht="45" customHeight="1">
      <c r="B328" s="404">
        <f t="shared" si="27"/>
        <v>7</v>
      </c>
      <c r="C328" s="350" t="s">
        <v>156</v>
      </c>
      <c r="D328" s="405" t="s">
        <v>354</v>
      </c>
      <c r="E328" s="354" t="s">
        <v>336</v>
      </c>
      <c r="F328" s="354" t="s">
        <v>298</v>
      </c>
      <c r="G328" s="351" t="s">
        <v>337</v>
      </c>
      <c r="H328" s="355">
        <v>42300</v>
      </c>
      <c r="I328" s="354" t="s">
        <v>152</v>
      </c>
      <c r="J328" s="361" t="s">
        <v>338</v>
      </c>
      <c r="K328" s="354"/>
      <c r="L328" s="354"/>
      <c r="M328" s="552"/>
      <c r="N328" s="553"/>
      <c r="O328" s="329"/>
      <c r="P328" s="329"/>
      <c r="Q328" s="329"/>
      <c r="R328" s="329"/>
      <c r="S328" s="329"/>
      <c r="T328" s="329"/>
      <c r="U328" s="329"/>
      <c r="V328" s="329"/>
      <c r="W328" s="329"/>
      <c r="X328" s="329"/>
    </row>
    <row r="329" spans="1:41" ht="60" customHeight="1">
      <c r="B329" s="558" t="s">
        <v>320</v>
      </c>
      <c r="C329" s="558"/>
      <c r="D329" s="558"/>
      <c r="E329" s="559"/>
      <c r="F329" s="578"/>
      <c r="G329" s="578"/>
      <c r="H329" s="578"/>
      <c r="I329" s="578"/>
      <c r="J329" s="578"/>
      <c r="K329" s="578"/>
      <c r="L329" s="578"/>
      <c r="M329" s="578"/>
      <c r="N329" s="579"/>
      <c r="O329" s="329"/>
      <c r="P329" s="329"/>
      <c r="Q329" s="329"/>
      <c r="R329" s="329"/>
      <c r="S329" s="329"/>
      <c r="T329" s="329"/>
      <c r="U329" s="329"/>
      <c r="V329" s="329"/>
      <c r="W329" s="329"/>
      <c r="X329" s="329"/>
    </row>
    <row r="330" spans="1:41" s="406" customFormat="1" ht="45" customHeight="1">
      <c r="A330" s="180"/>
      <c r="B330" s="404">
        <v>1</v>
      </c>
      <c r="C330" s="405" t="s">
        <v>157</v>
      </c>
      <c r="D330" s="405" t="s">
        <v>349</v>
      </c>
      <c r="E330" s="354" t="s">
        <v>336</v>
      </c>
      <c r="F330" s="354" t="s">
        <v>298</v>
      </c>
      <c r="G330" s="351" t="s">
        <v>337</v>
      </c>
      <c r="H330" s="355">
        <v>42300</v>
      </c>
      <c r="I330" s="354" t="s">
        <v>152</v>
      </c>
      <c r="J330" s="361" t="s">
        <v>338</v>
      </c>
      <c r="K330" s="408"/>
      <c r="L330" s="408"/>
      <c r="M330" s="556"/>
      <c r="N330" s="557"/>
      <c r="O330" s="268"/>
      <c r="P330" s="268"/>
      <c r="Q330" s="268"/>
      <c r="R330" s="268"/>
      <c r="S330" s="268"/>
      <c r="T330" s="268"/>
      <c r="U330" s="268"/>
      <c r="V330" s="268"/>
      <c r="W330" s="268"/>
      <c r="X330" s="268"/>
      <c r="Y330" s="10"/>
      <c r="Z330" s="10"/>
      <c r="AA330" s="10"/>
      <c r="AB330" s="10"/>
      <c r="AC330" s="10"/>
      <c r="AD330" s="10"/>
      <c r="AE330" s="10"/>
      <c r="AF330" s="10"/>
      <c r="AG330" s="10"/>
      <c r="AH330" s="12"/>
      <c r="AI330" s="12"/>
      <c r="AJ330" s="12"/>
      <c r="AK330" s="12"/>
      <c r="AL330" s="12"/>
      <c r="AM330" s="12"/>
      <c r="AN330" s="12"/>
      <c r="AO330" s="12"/>
    </row>
    <row r="331" spans="1:41" s="406" customFormat="1" ht="45" customHeight="1">
      <c r="A331" s="180"/>
      <c r="B331" s="404">
        <f>B330+1</f>
        <v>2</v>
      </c>
      <c r="C331" s="405" t="s">
        <v>157</v>
      </c>
      <c r="D331" s="405" t="s">
        <v>350</v>
      </c>
      <c r="E331" s="354" t="s">
        <v>336</v>
      </c>
      <c r="F331" s="354" t="s">
        <v>298</v>
      </c>
      <c r="G331" s="351" t="s">
        <v>337</v>
      </c>
      <c r="H331" s="355">
        <v>42300</v>
      </c>
      <c r="I331" s="354" t="s">
        <v>152</v>
      </c>
      <c r="J331" s="361" t="s">
        <v>338</v>
      </c>
      <c r="K331" s="408"/>
      <c r="L331" s="408"/>
      <c r="M331" s="556"/>
      <c r="N331" s="557"/>
      <c r="O331" s="268"/>
      <c r="P331" s="268"/>
      <c r="Q331" s="268"/>
      <c r="R331" s="268"/>
      <c r="S331" s="268"/>
      <c r="T331" s="268"/>
      <c r="U331" s="268"/>
      <c r="V331" s="268"/>
      <c r="W331" s="268"/>
      <c r="X331" s="268"/>
      <c r="Y331" s="10"/>
      <c r="Z331" s="10"/>
      <c r="AA331" s="10"/>
      <c r="AB331" s="10"/>
      <c r="AC331" s="10"/>
      <c r="AD331" s="10"/>
      <c r="AE331" s="10"/>
      <c r="AF331" s="10"/>
      <c r="AG331" s="10"/>
      <c r="AH331" s="12"/>
      <c r="AI331" s="12"/>
      <c r="AJ331" s="12"/>
      <c r="AK331" s="12"/>
      <c r="AL331" s="12"/>
      <c r="AM331" s="12"/>
      <c r="AN331" s="12"/>
      <c r="AO331" s="12"/>
    </row>
    <row r="332" spans="1:41" s="406" customFormat="1" ht="45" customHeight="1">
      <c r="A332" s="180"/>
      <c r="B332" s="404">
        <f t="shared" ref="B332:B339" si="28">B331+1</f>
        <v>3</v>
      </c>
      <c r="C332" s="405" t="s">
        <v>157</v>
      </c>
      <c r="D332" s="405" t="s">
        <v>351</v>
      </c>
      <c r="E332" s="354" t="s">
        <v>336</v>
      </c>
      <c r="F332" s="354" t="s">
        <v>298</v>
      </c>
      <c r="G332" s="351" t="s">
        <v>337</v>
      </c>
      <c r="H332" s="355">
        <v>42300</v>
      </c>
      <c r="I332" s="354" t="s">
        <v>152</v>
      </c>
      <c r="J332" s="361" t="s">
        <v>338</v>
      </c>
      <c r="K332" s="408"/>
      <c r="L332" s="408"/>
      <c r="M332" s="556"/>
      <c r="N332" s="557"/>
      <c r="O332" s="268"/>
      <c r="P332" s="268"/>
      <c r="Q332" s="268"/>
      <c r="R332" s="268"/>
      <c r="S332" s="268"/>
      <c r="T332" s="268"/>
      <c r="U332" s="268"/>
      <c r="V332" s="268"/>
      <c r="W332" s="268"/>
      <c r="X332" s="268"/>
      <c r="Y332" s="10"/>
      <c r="Z332" s="10"/>
      <c r="AA332" s="10"/>
      <c r="AB332" s="10"/>
      <c r="AC332" s="10"/>
      <c r="AD332" s="10"/>
      <c r="AE332" s="10"/>
      <c r="AF332" s="10"/>
      <c r="AG332" s="10"/>
      <c r="AH332" s="12"/>
      <c r="AI332" s="12"/>
      <c r="AJ332" s="12"/>
      <c r="AK332" s="12"/>
      <c r="AL332" s="12"/>
      <c r="AM332" s="12"/>
      <c r="AN332" s="12"/>
      <c r="AO332" s="12"/>
    </row>
    <row r="333" spans="1:41" s="406" customFormat="1" ht="45" customHeight="1">
      <c r="A333" s="180"/>
      <c r="B333" s="404">
        <f t="shared" si="28"/>
        <v>4</v>
      </c>
      <c r="C333" s="405" t="s">
        <v>157</v>
      </c>
      <c r="D333" s="405" t="s">
        <v>352</v>
      </c>
      <c r="E333" s="354" t="s">
        <v>336</v>
      </c>
      <c r="F333" s="354" t="s">
        <v>298</v>
      </c>
      <c r="G333" s="351" t="s">
        <v>337</v>
      </c>
      <c r="H333" s="355">
        <v>42300</v>
      </c>
      <c r="I333" s="354" t="s">
        <v>152</v>
      </c>
      <c r="J333" s="361" t="s">
        <v>338</v>
      </c>
      <c r="K333" s="408"/>
      <c r="L333" s="408"/>
      <c r="M333" s="556"/>
      <c r="N333" s="557"/>
      <c r="O333" s="268"/>
      <c r="P333" s="268"/>
      <c r="Q333" s="268"/>
      <c r="R333" s="268"/>
      <c r="S333" s="268"/>
      <c r="T333" s="268"/>
      <c r="U333" s="268"/>
      <c r="V333" s="268"/>
      <c r="W333" s="268"/>
      <c r="X333" s="268"/>
      <c r="Y333" s="10"/>
      <c r="Z333" s="10"/>
      <c r="AA333" s="10"/>
      <c r="AB333" s="10"/>
      <c r="AC333" s="10"/>
      <c r="AD333" s="10"/>
      <c r="AE333" s="10"/>
      <c r="AF333" s="10"/>
      <c r="AG333" s="10"/>
      <c r="AH333" s="12"/>
      <c r="AI333" s="12"/>
      <c r="AJ333" s="12"/>
      <c r="AK333" s="12"/>
      <c r="AL333" s="12"/>
      <c r="AM333" s="12"/>
      <c r="AN333" s="12"/>
      <c r="AO333" s="12"/>
    </row>
    <row r="334" spans="1:41" s="406" customFormat="1" ht="45" customHeight="1">
      <c r="A334" s="180"/>
      <c r="B334" s="404">
        <f t="shared" si="28"/>
        <v>5</v>
      </c>
      <c r="C334" s="405" t="s">
        <v>157</v>
      </c>
      <c r="D334" s="405" t="s">
        <v>353</v>
      </c>
      <c r="E334" s="354" t="s">
        <v>336</v>
      </c>
      <c r="F334" s="354" t="s">
        <v>298</v>
      </c>
      <c r="G334" s="351" t="s">
        <v>337</v>
      </c>
      <c r="H334" s="355">
        <v>42300</v>
      </c>
      <c r="I334" s="354" t="s">
        <v>152</v>
      </c>
      <c r="J334" s="361" t="s">
        <v>338</v>
      </c>
      <c r="K334" s="408"/>
      <c r="L334" s="408"/>
      <c r="M334" s="556"/>
      <c r="N334" s="557"/>
      <c r="O334" s="268"/>
      <c r="P334" s="268"/>
      <c r="Q334" s="268"/>
      <c r="R334" s="268"/>
      <c r="S334" s="268"/>
      <c r="T334" s="268"/>
      <c r="U334" s="268"/>
      <c r="V334" s="268"/>
      <c r="W334" s="268"/>
      <c r="X334" s="268"/>
      <c r="Y334" s="10"/>
      <c r="Z334" s="10"/>
      <c r="AA334" s="10"/>
      <c r="AB334" s="10"/>
      <c r="AC334" s="10"/>
      <c r="AD334" s="10"/>
      <c r="AE334" s="10"/>
      <c r="AF334" s="10"/>
      <c r="AG334" s="10"/>
      <c r="AH334" s="12"/>
      <c r="AI334" s="12"/>
      <c r="AJ334" s="12"/>
      <c r="AK334" s="12"/>
      <c r="AL334" s="12"/>
      <c r="AM334" s="12"/>
      <c r="AN334" s="12"/>
      <c r="AO334" s="12"/>
    </row>
    <row r="335" spans="1:41" ht="45" customHeight="1">
      <c r="B335" s="404">
        <f t="shared" si="28"/>
        <v>6</v>
      </c>
      <c r="C335" s="350" t="s">
        <v>156</v>
      </c>
      <c r="D335" s="351" t="s">
        <v>387</v>
      </c>
      <c r="E335" s="354" t="s">
        <v>336</v>
      </c>
      <c r="F335" s="354" t="s">
        <v>298</v>
      </c>
      <c r="G335" s="351" t="s">
        <v>337</v>
      </c>
      <c r="H335" s="355">
        <v>42300</v>
      </c>
      <c r="I335" s="354" t="s">
        <v>152</v>
      </c>
      <c r="J335" s="361" t="s">
        <v>338</v>
      </c>
      <c r="K335" s="354"/>
      <c r="L335" s="354"/>
      <c r="M335" s="552"/>
      <c r="N335" s="553"/>
      <c r="O335" s="329"/>
      <c r="P335" s="329"/>
      <c r="Q335" s="329"/>
      <c r="R335" s="329"/>
      <c r="S335" s="329"/>
      <c r="T335" s="329"/>
      <c r="U335" s="329"/>
      <c r="V335" s="329"/>
      <c r="W335" s="329"/>
      <c r="X335" s="329"/>
    </row>
    <row r="336" spans="1:41" ht="45" customHeight="1">
      <c r="B336" s="404">
        <f t="shared" si="28"/>
        <v>7</v>
      </c>
      <c r="C336" s="350" t="s">
        <v>156</v>
      </c>
      <c r="D336" s="405" t="s">
        <v>354</v>
      </c>
      <c r="E336" s="354" t="s">
        <v>336</v>
      </c>
      <c r="F336" s="354" t="s">
        <v>298</v>
      </c>
      <c r="G336" s="351" t="s">
        <v>337</v>
      </c>
      <c r="H336" s="355">
        <v>42300</v>
      </c>
      <c r="I336" s="354" t="s">
        <v>152</v>
      </c>
      <c r="J336" s="361" t="s">
        <v>338</v>
      </c>
      <c r="K336" s="354"/>
      <c r="L336" s="354"/>
      <c r="M336" s="552"/>
      <c r="N336" s="553"/>
      <c r="O336" s="329"/>
      <c r="P336" s="329"/>
      <c r="Q336" s="329"/>
      <c r="R336" s="329"/>
      <c r="S336" s="329"/>
      <c r="T336" s="329"/>
      <c r="U336" s="329"/>
      <c r="V336" s="329"/>
      <c r="W336" s="329"/>
      <c r="X336" s="329"/>
    </row>
    <row r="337" spans="1:41" ht="45" customHeight="1">
      <c r="B337" s="404">
        <f t="shared" si="28"/>
        <v>8</v>
      </c>
      <c r="C337" s="350" t="s">
        <v>156</v>
      </c>
      <c r="D337" s="351" t="s">
        <v>444</v>
      </c>
      <c r="E337" s="354" t="s">
        <v>336</v>
      </c>
      <c r="F337" s="354" t="s">
        <v>298</v>
      </c>
      <c r="G337" s="351" t="s">
        <v>337</v>
      </c>
      <c r="H337" s="355">
        <v>42300</v>
      </c>
      <c r="I337" s="354" t="s">
        <v>152</v>
      </c>
      <c r="J337" s="361" t="s">
        <v>338</v>
      </c>
      <c r="K337" s="354"/>
      <c r="L337" s="354"/>
      <c r="M337" s="552"/>
      <c r="N337" s="553"/>
      <c r="O337" s="329"/>
      <c r="P337" s="329"/>
      <c r="Q337" s="329"/>
      <c r="R337" s="329"/>
      <c r="S337" s="329"/>
      <c r="T337" s="329"/>
      <c r="U337" s="329"/>
      <c r="V337" s="329"/>
      <c r="W337" s="329"/>
      <c r="X337" s="329"/>
    </row>
    <row r="338" spans="1:41" ht="45" customHeight="1">
      <c r="B338" s="404">
        <f t="shared" si="28"/>
        <v>9</v>
      </c>
      <c r="C338" s="350" t="s">
        <v>156</v>
      </c>
      <c r="D338" s="351" t="s">
        <v>445</v>
      </c>
      <c r="E338" s="354" t="s">
        <v>336</v>
      </c>
      <c r="F338" s="354" t="s">
        <v>298</v>
      </c>
      <c r="G338" s="351" t="s">
        <v>337</v>
      </c>
      <c r="H338" s="355">
        <v>42300</v>
      </c>
      <c r="I338" s="354" t="s">
        <v>152</v>
      </c>
      <c r="J338" s="361" t="s">
        <v>338</v>
      </c>
      <c r="K338" s="354"/>
      <c r="L338" s="354"/>
      <c r="M338" s="552"/>
      <c r="N338" s="553"/>
      <c r="O338" s="329"/>
      <c r="P338" s="329"/>
      <c r="Q338" s="329"/>
      <c r="R338" s="329"/>
      <c r="S338" s="329"/>
      <c r="T338" s="329"/>
      <c r="U338" s="329"/>
      <c r="V338" s="329"/>
      <c r="W338" s="329"/>
      <c r="X338" s="329"/>
    </row>
    <row r="339" spans="1:41" ht="45" customHeight="1">
      <c r="B339" s="404">
        <f t="shared" si="28"/>
        <v>10</v>
      </c>
      <c r="C339" s="350" t="s">
        <v>156</v>
      </c>
      <c r="D339" s="351" t="s">
        <v>446</v>
      </c>
      <c r="E339" s="354" t="s">
        <v>336</v>
      </c>
      <c r="F339" s="354" t="s">
        <v>298</v>
      </c>
      <c r="G339" s="351" t="s">
        <v>337</v>
      </c>
      <c r="H339" s="355">
        <v>42300</v>
      </c>
      <c r="I339" s="354" t="s">
        <v>152</v>
      </c>
      <c r="J339" s="361" t="s">
        <v>338</v>
      </c>
      <c r="K339" s="354"/>
      <c r="L339" s="354"/>
      <c r="M339" s="552"/>
      <c r="N339" s="553"/>
      <c r="O339" s="329"/>
      <c r="P339" s="329"/>
      <c r="Q339" s="329"/>
      <c r="R339" s="329"/>
      <c r="S339" s="329"/>
      <c r="T339" s="329"/>
      <c r="U339" s="329"/>
      <c r="V339" s="329"/>
      <c r="W339" s="329"/>
      <c r="X339" s="329"/>
    </row>
    <row r="340" spans="1:41" ht="60" customHeight="1">
      <c r="B340" s="558" t="s">
        <v>321</v>
      </c>
      <c r="C340" s="558"/>
      <c r="D340" s="558"/>
      <c r="E340" s="559"/>
      <c r="F340" s="578"/>
      <c r="G340" s="578"/>
      <c r="H340" s="578"/>
      <c r="I340" s="578"/>
      <c r="J340" s="578"/>
      <c r="K340" s="578"/>
      <c r="L340" s="578"/>
      <c r="M340" s="578"/>
      <c r="N340" s="579"/>
      <c r="O340" s="329"/>
      <c r="P340" s="329"/>
      <c r="Q340" s="329"/>
      <c r="R340" s="329"/>
      <c r="S340" s="329"/>
      <c r="T340" s="329"/>
      <c r="U340" s="329"/>
      <c r="V340" s="329"/>
      <c r="W340" s="329"/>
      <c r="X340" s="329"/>
    </row>
    <row r="341" spans="1:41" s="406" customFormat="1" ht="45" customHeight="1">
      <c r="A341" s="180"/>
      <c r="B341" s="404">
        <v>1</v>
      </c>
      <c r="C341" s="405" t="s">
        <v>157</v>
      </c>
      <c r="D341" s="405" t="s">
        <v>349</v>
      </c>
      <c r="E341" s="354" t="s">
        <v>336</v>
      </c>
      <c r="F341" s="354" t="s">
        <v>298</v>
      </c>
      <c r="G341" s="351" t="s">
        <v>337</v>
      </c>
      <c r="H341" s="355">
        <v>42301</v>
      </c>
      <c r="I341" s="354" t="s">
        <v>152</v>
      </c>
      <c r="J341" s="361" t="s">
        <v>338</v>
      </c>
      <c r="K341" s="408"/>
      <c r="L341" s="408"/>
      <c r="M341" s="556"/>
      <c r="N341" s="557"/>
      <c r="O341" s="268"/>
      <c r="P341" s="268"/>
      <c r="Q341" s="268"/>
      <c r="R341" s="268"/>
      <c r="S341" s="268"/>
      <c r="T341" s="268"/>
      <c r="U341" s="268"/>
      <c r="V341" s="268"/>
      <c r="W341" s="268"/>
      <c r="X341" s="268"/>
      <c r="Y341" s="10"/>
      <c r="Z341" s="10"/>
      <c r="AA341" s="10"/>
      <c r="AB341" s="10"/>
      <c r="AC341" s="10"/>
      <c r="AD341" s="10"/>
      <c r="AE341" s="10"/>
      <c r="AF341" s="10"/>
      <c r="AG341" s="10"/>
      <c r="AH341" s="12"/>
      <c r="AI341" s="12"/>
      <c r="AJ341" s="12"/>
      <c r="AK341" s="12"/>
      <c r="AL341" s="12"/>
      <c r="AM341" s="12"/>
      <c r="AN341" s="12"/>
      <c r="AO341" s="12"/>
    </row>
    <row r="342" spans="1:41" s="406" customFormat="1" ht="45" customHeight="1">
      <c r="A342" s="180"/>
      <c r="B342" s="404">
        <f>B341+1</f>
        <v>2</v>
      </c>
      <c r="C342" s="405" t="s">
        <v>157</v>
      </c>
      <c r="D342" s="405" t="s">
        <v>350</v>
      </c>
      <c r="E342" s="354" t="s">
        <v>336</v>
      </c>
      <c r="F342" s="354" t="s">
        <v>298</v>
      </c>
      <c r="G342" s="351" t="s">
        <v>337</v>
      </c>
      <c r="H342" s="355">
        <v>42301</v>
      </c>
      <c r="I342" s="354" t="s">
        <v>152</v>
      </c>
      <c r="J342" s="361" t="s">
        <v>338</v>
      </c>
      <c r="K342" s="408"/>
      <c r="L342" s="408"/>
      <c r="M342" s="556"/>
      <c r="N342" s="557"/>
      <c r="O342" s="268"/>
      <c r="P342" s="268"/>
      <c r="Q342" s="268"/>
      <c r="R342" s="268"/>
      <c r="S342" s="268"/>
      <c r="T342" s="268"/>
      <c r="U342" s="268"/>
      <c r="V342" s="268"/>
      <c r="W342" s="268"/>
      <c r="X342" s="268"/>
      <c r="Y342" s="10"/>
      <c r="Z342" s="10"/>
      <c r="AA342" s="10"/>
      <c r="AB342" s="10"/>
      <c r="AC342" s="10"/>
      <c r="AD342" s="10"/>
      <c r="AE342" s="10"/>
      <c r="AF342" s="10"/>
      <c r="AG342" s="10"/>
      <c r="AH342" s="12"/>
      <c r="AI342" s="12"/>
      <c r="AJ342" s="12"/>
      <c r="AK342" s="12"/>
      <c r="AL342" s="12"/>
      <c r="AM342" s="12"/>
      <c r="AN342" s="12"/>
      <c r="AO342" s="12"/>
    </row>
    <row r="343" spans="1:41" s="406" customFormat="1" ht="45" customHeight="1">
      <c r="A343" s="180"/>
      <c r="B343" s="404">
        <f t="shared" ref="B343:B350" si="29">B342+1</f>
        <v>3</v>
      </c>
      <c r="C343" s="405" t="s">
        <v>157</v>
      </c>
      <c r="D343" s="405" t="s">
        <v>351</v>
      </c>
      <c r="E343" s="354" t="s">
        <v>336</v>
      </c>
      <c r="F343" s="354" t="s">
        <v>298</v>
      </c>
      <c r="G343" s="351" t="s">
        <v>337</v>
      </c>
      <c r="H343" s="355">
        <v>42301</v>
      </c>
      <c r="I343" s="354" t="s">
        <v>152</v>
      </c>
      <c r="J343" s="361" t="s">
        <v>338</v>
      </c>
      <c r="K343" s="408"/>
      <c r="L343" s="408"/>
      <c r="M343" s="556"/>
      <c r="N343" s="557"/>
      <c r="O343" s="268"/>
      <c r="P343" s="268"/>
      <c r="Q343" s="268"/>
      <c r="R343" s="268"/>
      <c r="S343" s="268"/>
      <c r="T343" s="268"/>
      <c r="U343" s="268"/>
      <c r="V343" s="268"/>
      <c r="W343" s="268"/>
      <c r="X343" s="268"/>
      <c r="Y343" s="10"/>
      <c r="Z343" s="10"/>
      <c r="AA343" s="10"/>
      <c r="AB343" s="10"/>
      <c r="AC343" s="10"/>
      <c r="AD343" s="10"/>
      <c r="AE343" s="10"/>
      <c r="AF343" s="10"/>
      <c r="AG343" s="10"/>
      <c r="AH343" s="12"/>
      <c r="AI343" s="12"/>
      <c r="AJ343" s="12"/>
      <c r="AK343" s="12"/>
      <c r="AL343" s="12"/>
      <c r="AM343" s="12"/>
      <c r="AN343" s="12"/>
      <c r="AO343" s="12"/>
    </row>
    <row r="344" spans="1:41" s="406" customFormat="1" ht="45" customHeight="1">
      <c r="A344" s="180"/>
      <c r="B344" s="404">
        <f t="shared" si="29"/>
        <v>4</v>
      </c>
      <c r="C344" s="405" t="s">
        <v>157</v>
      </c>
      <c r="D344" s="405" t="s">
        <v>352</v>
      </c>
      <c r="E344" s="354" t="s">
        <v>336</v>
      </c>
      <c r="F344" s="354" t="s">
        <v>298</v>
      </c>
      <c r="G344" s="351" t="s">
        <v>337</v>
      </c>
      <c r="H344" s="355">
        <v>42301</v>
      </c>
      <c r="I344" s="354" t="s">
        <v>152</v>
      </c>
      <c r="J344" s="361" t="s">
        <v>338</v>
      </c>
      <c r="K344" s="408"/>
      <c r="L344" s="408"/>
      <c r="M344" s="556"/>
      <c r="N344" s="557"/>
      <c r="O344" s="268"/>
      <c r="P344" s="268"/>
      <c r="Q344" s="268"/>
      <c r="R344" s="268"/>
      <c r="S344" s="268"/>
      <c r="T344" s="268"/>
      <c r="U344" s="268"/>
      <c r="V344" s="268"/>
      <c r="W344" s="268"/>
      <c r="X344" s="268"/>
      <c r="Y344" s="10"/>
      <c r="Z344" s="10"/>
      <c r="AA344" s="10"/>
      <c r="AB344" s="10"/>
      <c r="AC344" s="10"/>
      <c r="AD344" s="10"/>
      <c r="AE344" s="10"/>
      <c r="AF344" s="10"/>
      <c r="AG344" s="10"/>
      <c r="AH344" s="12"/>
      <c r="AI344" s="12"/>
      <c r="AJ344" s="12"/>
      <c r="AK344" s="12"/>
      <c r="AL344" s="12"/>
      <c r="AM344" s="12"/>
      <c r="AN344" s="12"/>
      <c r="AO344" s="12"/>
    </row>
    <row r="345" spans="1:41" s="406" customFormat="1" ht="45" customHeight="1">
      <c r="A345" s="180"/>
      <c r="B345" s="404">
        <f t="shared" si="29"/>
        <v>5</v>
      </c>
      <c r="C345" s="405" t="s">
        <v>157</v>
      </c>
      <c r="D345" s="405" t="s">
        <v>353</v>
      </c>
      <c r="E345" s="354" t="s">
        <v>336</v>
      </c>
      <c r="F345" s="354" t="s">
        <v>298</v>
      </c>
      <c r="G345" s="351" t="s">
        <v>337</v>
      </c>
      <c r="H345" s="355">
        <v>42301</v>
      </c>
      <c r="I345" s="354" t="s">
        <v>152</v>
      </c>
      <c r="J345" s="361" t="s">
        <v>338</v>
      </c>
      <c r="K345" s="408"/>
      <c r="L345" s="408"/>
      <c r="M345" s="556"/>
      <c r="N345" s="557"/>
      <c r="O345" s="268"/>
      <c r="P345" s="268"/>
      <c r="Q345" s="268"/>
      <c r="R345" s="268"/>
      <c r="S345" s="268"/>
      <c r="T345" s="268"/>
      <c r="U345" s="268"/>
      <c r="V345" s="268"/>
      <c r="W345" s="268"/>
      <c r="X345" s="268"/>
      <c r="Y345" s="10"/>
      <c r="Z345" s="10"/>
      <c r="AA345" s="10"/>
      <c r="AB345" s="10"/>
      <c r="AC345" s="10"/>
      <c r="AD345" s="10"/>
      <c r="AE345" s="10"/>
      <c r="AF345" s="10"/>
      <c r="AG345" s="10"/>
      <c r="AH345" s="12"/>
      <c r="AI345" s="12"/>
      <c r="AJ345" s="12"/>
      <c r="AK345" s="12"/>
      <c r="AL345" s="12"/>
      <c r="AM345" s="12"/>
      <c r="AN345" s="12"/>
      <c r="AO345" s="12"/>
    </row>
    <row r="346" spans="1:41" ht="45" customHeight="1">
      <c r="B346" s="404">
        <f t="shared" si="29"/>
        <v>6</v>
      </c>
      <c r="C346" s="350" t="s">
        <v>156</v>
      </c>
      <c r="D346" s="351" t="s">
        <v>387</v>
      </c>
      <c r="E346" s="354" t="s">
        <v>336</v>
      </c>
      <c r="F346" s="354" t="s">
        <v>298</v>
      </c>
      <c r="G346" s="351" t="s">
        <v>337</v>
      </c>
      <c r="H346" s="355">
        <v>42301</v>
      </c>
      <c r="I346" s="354" t="s">
        <v>152</v>
      </c>
      <c r="J346" s="361" t="s">
        <v>338</v>
      </c>
      <c r="K346" s="354"/>
      <c r="L346" s="354"/>
      <c r="M346" s="552"/>
      <c r="N346" s="553"/>
      <c r="O346" s="329"/>
      <c r="P346" s="329"/>
      <c r="Q346" s="329"/>
      <c r="R346" s="329"/>
      <c r="S346" s="329"/>
      <c r="T346" s="329"/>
      <c r="U346" s="329"/>
      <c r="V346" s="329"/>
      <c r="W346" s="329"/>
      <c r="X346" s="329"/>
    </row>
    <row r="347" spans="1:41" ht="45" customHeight="1">
      <c r="B347" s="404">
        <f t="shared" si="29"/>
        <v>7</v>
      </c>
      <c r="C347" s="350" t="s">
        <v>156</v>
      </c>
      <c r="D347" s="405" t="s">
        <v>354</v>
      </c>
      <c r="E347" s="354" t="s">
        <v>336</v>
      </c>
      <c r="F347" s="354" t="s">
        <v>298</v>
      </c>
      <c r="G347" s="351" t="s">
        <v>337</v>
      </c>
      <c r="H347" s="355">
        <v>42301</v>
      </c>
      <c r="I347" s="354" t="s">
        <v>152</v>
      </c>
      <c r="J347" s="361" t="s">
        <v>338</v>
      </c>
      <c r="K347" s="354"/>
      <c r="L347" s="354"/>
      <c r="M347" s="552"/>
      <c r="N347" s="553"/>
      <c r="O347" s="329"/>
      <c r="P347" s="329"/>
      <c r="Q347" s="329"/>
      <c r="R347" s="329"/>
      <c r="S347" s="329"/>
      <c r="T347" s="329"/>
      <c r="U347" s="329"/>
      <c r="V347" s="329"/>
      <c r="W347" s="329"/>
      <c r="X347" s="329"/>
    </row>
    <row r="348" spans="1:41" ht="45" customHeight="1">
      <c r="B348" s="404">
        <f t="shared" si="29"/>
        <v>8</v>
      </c>
      <c r="C348" s="350" t="s">
        <v>156</v>
      </c>
      <c r="D348" s="351" t="s">
        <v>447</v>
      </c>
      <c r="E348" s="354" t="s">
        <v>336</v>
      </c>
      <c r="F348" s="354" t="s">
        <v>298</v>
      </c>
      <c r="G348" s="351" t="s">
        <v>337</v>
      </c>
      <c r="H348" s="355">
        <v>42301</v>
      </c>
      <c r="I348" s="354" t="s">
        <v>152</v>
      </c>
      <c r="J348" s="361" t="s">
        <v>338</v>
      </c>
      <c r="K348" s="354"/>
      <c r="L348" s="354"/>
      <c r="M348" s="552"/>
      <c r="N348" s="553"/>
      <c r="O348" s="329"/>
      <c r="P348" s="329"/>
      <c r="Q348" s="329"/>
      <c r="R348" s="329"/>
      <c r="S348" s="329"/>
      <c r="T348" s="329"/>
      <c r="U348" s="329"/>
      <c r="V348" s="329"/>
      <c r="W348" s="329"/>
      <c r="X348" s="329"/>
    </row>
    <row r="349" spans="1:41" ht="45" customHeight="1">
      <c r="B349" s="404">
        <f t="shared" si="29"/>
        <v>9</v>
      </c>
      <c r="C349" s="350" t="s">
        <v>156</v>
      </c>
      <c r="D349" s="351" t="s">
        <v>448</v>
      </c>
      <c r="E349" s="354" t="s">
        <v>336</v>
      </c>
      <c r="F349" s="354" t="s">
        <v>298</v>
      </c>
      <c r="G349" s="351" t="s">
        <v>337</v>
      </c>
      <c r="H349" s="355">
        <v>42301</v>
      </c>
      <c r="I349" s="354" t="s">
        <v>152</v>
      </c>
      <c r="J349" s="361" t="s">
        <v>338</v>
      </c>
      <c r="K349" s="354"/>
      <c r="L349" s="354"/>
      <c r="M349" s="552"/>
      <c r="N349" s="553"/>
      <c r="O349" s="329"/>
      <c r="P349" s="329"/>
      <c r="Q349" s="329"/>
      <c r="R349" s="329"/>
      <c r="S349" s="329"/>
      <c r="T349" s="329"/>
      <c r="U349" s="329"/>
      <c r="V349" s="329"/>
      <c r="W349" s="329"/>
      <c r="X349" s="329"/>
    </row>
    <row r="350" spans="1:41" ht="45" customHeight="1">
      <c r="B350" s="404">
        <f t="shared" si="29"/>
        <v>10</v>
      </c>
      <c r="C350" s="350" t="s">
        <v>156</v>
      </c>
      <c r="D350" s="351" t="s">
        <v>449</v>
      </c>
      <c r="E350" s="354" t="s">
        <v>336</v>
      </c>
      <c r="F350" s="354" t="s">
        <v>298</v>
      </c>
      <c r="G350" s="351" t="s">
        <v>337</v>
      </c>
      <c r="H350" s="355">
        <v>42301</v>
      </c>
      <c r="I350" s="354" t="s">
        <v>152</v>
      </c>
      <c r="J350" s="361" t="s">
        <v>338</v>
      </c>
      <c r="K350" s="354"/>
      <c r="L350" s="354"/>
      <c r="M350" s="552"/>
      <c r="N350" s="553"/>
      <c r="O350" s="329"/>
      <c r="P350" s="329"/>
      <c r="Q350" s="329"/>
      <c r="R350" s="329"/>
      <c r="S350" s="329"/>
      <c r="T350" s="329"/>
      <c r="U350" s="329"/>
      <c r="V350" s="329"/>
      <c r="W350" s="329"/>
      <c r="X350" s="329"/>
    </row>
    <row r="351" spans="1:41" ht="60" customHeight="1">
      <c r="B351" s="558" t="s">
        <v>322</v>
      </c>
      <c r="C351" s="558"/>
      <c r="D351" s="558"/>
      <c r="E351" s="559"/>
      <c r="F351" s="578"/>
      <c r="G351" s="578"/>
      <c r="H351" s="578"/>
      <c r="I351" s="578"/>
      <c r="J351" s="578"/>
      <c r="K351" s="578"/>
      <c r="L351" s="578"/>
      <c r="M351" s="578"/>
      <c r="N351" s="579"/>
      <c r="O351" s="329"/>
      <c r="P351" s="329"/>
      <c r="Q351" s="329"/>
      <c r="R351" s="329"/>
      <c r="S351" s="329"/>
      <c r="T351" s="329"/>
      <c r="U351" s="329"/>
      <c r="V351" s="329"/>
      <c r="W351" s="329"/>
      <c r="X351" s="329"/>
    </row>
    <row r="352" spans="1:41" s="406" customFormat="1" ht="45" customHeight="1">
      <c r="A352" s="180"/>
      <c r="B352" s="404">
        <v>1</v>
      </c>
      <c r="C352" s="405" t="s">
        <v>157</v>
      </c>
      <c r="D352" s="405" t="s">
        <v>349</v>
      </c>
      <c r="E352" s="354" t="s">
        <v>336</v>
      </c>
      <c r="F352" s="354" t="s">
        <v>298</v>
      </c>
      <c r="G352" s="351" t="s">
        <v>337</v>
      </c>
      <c r="H352" s="355">
        <v>42302</v>
      </c>
      <c r="I352" s="354" t="s">
        <v>152</v>
      </c>
      <c r="J352" s="361" t="s">
        <v>338</v>
      </c>
      <c r="K352" s="408"/>
      <c r="L352" s="408"/>
      <c r="M352" s="556"/>
      <c r="N352" s="557"/>
      <c r="O352" s="268"/>
      <c r="P352" s="268"/>
      <c r="Q352" s="268"/>
      <c r="R352" s="268"/>
      <c r="S352" s="268"/>
      <c r="T352" s="268"/>
      <c r="U352" s="268"/>
      <c r="V352" s="268"/>
      <c r="W352" s="268"/>
      <c r="X352" s="268"/>
      <c r="Y352" s="10"/>
      <c r="Z352" s="10"/>
      <c r="AA352" s="10"/>
      <c r="AB352" s="10"/>
      <c r="AC352" s="10"/>
      <c r="AD352" s="10"/>
      <c r="AE352" s="10"/>
      <c r="AF352" s="10"/>
      <c r="AG352" s="10"/>
      <c r="AH352" s="12"/>
      <c r="AI352" s="12"/>
      <c r="AJ352" s="12"/>
      <c r="AK352" s="12"/>
      <c r="AL352" s="12"/>
      <c r="AM352" s="12"/>
      <c r="AN352" s="12"/>
      <c r="AO352" s="12"/>
    </row>
    <row r="353" spans="1:41" s="406" customFormat="1" ht="45" customHeight="1">
      <c r="A353" s="180"/>
      <c r="B353" s="404">
        <f>B352+1</f>
        <v>2</v>
      </c>
      <c r="C353" s="405" t="s">
        <v>157</v>
      </c>
      <c r="D353" s="405" t="s">
        <v>350</v>
      </c>
      <c r="E353" s="354" t="s">
        <v>336</v>
      </c>
      <c r="F353" s="354" t="s">
        <v>298</v>
      </c>
      <c r="G353" s="351" t="s">
        <v>337</v>
      </c>
      <c r="H353" s="355">
        <v>42302</v>
      </c>
      <c r="I353" s="354" t="s">
        <v>152</v>
      </c>
      <c r="J353" s="361" t="s">
        <v>338</v>
      </c>
      <c r="K353" s="408"/>
      <c r="L353" s="408"/>
      <c r="M353" s="556"/>
      <c r="N353" s="557"/>
      <c r="O353" s="268"/>
      <c r="P353" s="268"/>
      <c r="Q353" s="268"/>
      <c r="R353" s="268"/>
      <c r="S353" s="268"/>
      <c r="T353" s="268"/>
      <c r="U353" s="268"/>
      <c r="V353" s="268"/>
      <c r="W353" s="268"/>
      <c r="X353" s="268"/>
      <c r="Y353" s="10"/>
      <c r="Z353" s="10"/>
      <c r="AA353" s="10"/>
      <c r="AB353" s="10"/>
      <c r="AC353" s="10"/>
      <c r="AD353" s="10"/>
      <c r="AE353" s="10"/>
      <c r="AF353" s="10"/>
      <c r="AG353" s="10"/>
      <c r="AH353" s="12"/>
      <c r="AI353" s="12"/>
      <c r="AJ353" s="12"/>
      <c r="AK353" s="12"/>
      <c r="AL353" s="12"/>
      <c r="AM353" s="12"/>
      <c r="AN353" s="12"/>
      <c r="AO353" s="12"/>
    </row>
    <row r="354" spans="1:41" s="406" customFormat="1" ht="45" customHeight="1">
      <c r="A354" s="180"/>
      <c r="B354" s="404">
        <f t="shared" ref="B354:B361" si="30">B353+1</f>
        <v>3</v>
      </c>
      <c r="C354" s="405" t="s">
        <v>157</v>
      </c>
      <c r="D354" s="405" t="s">
        <v>351</v>
      </c>
      <c r="E354" s="354" t="s">
        <v>336</v>
      </c>
      <c r="F354" s="354" t="s">
        <v>298</v>
      </c>
      <c r="G354" s="351" t="s">
        <v>337</v>
      </c>
      <c r="H354" s="355">
        <v>42302</v>
      </c>
      <c r="I354" s="354" t="s">
        <v>152</v>
      </c>
      <c r="J354" s="361" t="s">
        <v>338</v>
      </c>
      <c r="K354" s="408"/>
      <c r="L354" s="408"/>
      <c r="M354" s="556"/>
      <c r="N354" s="557"/>
      <c r="O354" s="268"/>
      <c r="P354" s="268"/>
      <c r="Q354" s="268"/>
      <c r="R354" s="268"/>
      <c r="S354" s="268"/>
      <c r="T354" s="268"/>
      <c r="U354" s="268"/>
      <c r="V354" s="268"/>
      <c r="W354" s="268"/>
      <c r="X354" s="268"/>
      <c r="Y354" s="10"/>
      <c r="Z354" s="10"/>
      <c r="AA354" s="10"/>
      <c r="AB354" s="10"/>
      <c r="AC354" s="10"/>
      <c r="AD354" s="10"/>
      <c r="AE354" s="10"/>
      <c r="AF354" s="10"/>
      <c r="AG354" s="10"/>
      <c r="AH354" s="12"/>
      <c r="AI354" s="12"/>
      <c r="AJ354" s="12"/>
      <c r="AK354" s="12"/>
      <c r="AL354" s="12"/>
      <c r="AM354" s="12"/>
      <c r="AN354" s="12"/>
      <c r="AO354" s="12"/>
    </row>
    <row r="355" spans="1:41" s="406" customFormat="1" ht="45" customHeight="1">
      <c r="A355" s="180"/>
      <c r="B355" s="404">
        <f t="shared" si="30"/>
        <v>4</v>
      </c>
      <c r="C355" s="405" t="s">
        <v>157</v>
      </c>
      <c r="D355" s="405" t="s">
        <v>352</v>
      </c>
      <c r="E355" s="354" t="s">
        <v>336</v>
      </c>
      <c r="F355" s="354" t="s">
        <v>298</v>
      </c>
      <c r="G355" s="351" t="s">
        <v>337</v>
      </c>
      <c r="H355" s="355">
        <v>42302</v>
      </c>
      <c r="I355" s="354" t="s">
        <v>152</v>
      </c>
      <c r="J355" s="361" t="s">
        <v>338</v>
      </c>
      <c r="K355" s="408"/>
      <c r="L355" s="408"/>
      <c r="M355" s="556"/>
      <c r="N355" s="557"/>
      <c r="O355" s="268"/>
      <c r="P355" s="268"/>
      <c r="Q355" s="268"/>
      <c r="R355" s="268"/>
      <c r="S355" s="268"/>
      <c r="T355" s="268"/>
      <c r="U355" s="268"/>
      <c r="V355" s="268"/>
      <c r="W355" s="268"/>
      <c r="X355" s="268"/>
      <c r="Y355" s="10"/>
      <c r="Z355" s="10"/>
      <c r="AA355" s="10"/>
      <c r="AB355" s="10"/>
      <c r="AC355" s="10"/>
      <c r="AD355" s="10"/>
      <c r="AE355" s="10"/>
      <c r="AF355" s="10"/>
      <c r="AG355" s="10"/>
      <c r="AH355" s="12"/>
      <c r="AI355" s="12"/>
      <c r="AJ355" s="12"/>
      <c r="AK355" s="12"/>
      <c r="AL355" s="12"/>
      <c r="AM355" s="12"/>
      <c r="AN355" s="12"/>
      <c r="AO355" s="12"/>
    </row>
    <row r="356" spans="1:41" s="406" customFormat="1" ht="45" customHeight="1">
      <c r="A356" s="180"/>
      <c r="B356" s="404">
        <f t="shared" si="30"/>
        <v>5</v>
      </c>
      <c r="C356" s="405" t="s">
        <v>157</v>
      </c>
      <c r="D356" s="405" t="s">
        <v>353</v>
      </c>
      <c r="E356" s="354" t="s">
        <v>336</v>
      </c>
      <c r="F356" s="354" t="s">
        <v>298</v>
      </c>
      <c r="G356" s="351" t="s">
        <v>337</v>
      </c>
      <c r="H356" s="355">
        <v>42302</v>
      </c>
      <c r="I356" s="354" t="s">
        <v>152</v>
      </c>
      <c r="J356" s="361" t="s">
        <v>338</v>
      </c>
      <c r="K356" s="408"/>
      <c r="L356" s="408"/>
      <c r="M356" s="556"/>
      <c r="N356" s="557"/>
      <c r="O356" s="268"/>
      <c r="P356" s="268"/>
      <c r="Q356" s="268"/>
      <c r="R356" s="268"/>
      <c r="S356" s="268"/>
      <c r="T356" s="268"/>
      <c r="U356" s="268"/>
      <c r="V356" s="268"/>
      <c r="W356" s="268"/>
      <c r="X356" s="268"/>
      <c r="Y356" s="10"/>
      <c r="Z356" s="10"/>
      <c r="AA356" s="10"/>
      <c r="AB356" s="10"/>
      <c r="AC356" s="10"/>
      <c r="AD356" s="10"/>
      <c r="AE356" s="10"/>
      <c r="AF356" s="10"/>
      <c r="AG356" s="10"/>
      <c r="AH356" s="12"/>
      <c r="AI356" s="12"/>
      <c r="AJ356" s="12"/>
      <c r="AK356" s="12"/>
      <c r="AL356" s="12"/>
      <c r="AM356" s="12"/>
      <c r="AN356" s="12"/>
      <c r="AO356" s="12"/>
    </row>
    <row r="357" spans="1:41" ht="45" customHeight="1">
      <c r="B357" s="404">
        <f t="shared" si="30"/>
        <v>6</v>
      </c>
      <c r="C357" s="350" t="s">
        <v>156</v>
      </c>
      <c r="D357" s="351" t="s">
        <v>387</v>
      </c>
      <c r="E357" s="354" t="s">
        <v>336</v>
      </c>
      <c r="F357" s="354" t="s">
        <v>298</v>
      </c>
      <c r="G357" s="351" t="s">
        <v>337</v>
      </c>
      <c r="H357" s="355">
        <v>42302</v>
      </c>
      <c r="I357" s="354" t="s">
        <v>152</v>
      </c>
      <c r="J357" s="361" t="s">
        <v>338</v>
      </c>
      <c r="K357" s="354"/>
      <c r="L357" s="354"/>
      <c r="M357" s="552"/>
      <c r="N357" s="553"/>
      <c r="O357" s="329"/>
      <c r="P357" s="329"/>
      <c r="Q357" s="329"/>
      <c r="R357" s="329"/>
      <c r="S357" s="329"/>
      <c r="T357" s="329"/>
      <c r="U357" s="329"/>
      <c r="V357" s="329"/>
      <c r="W357" s="329"/>
      <c r="X357" s="329"/>
    </row>
    <row r="358" spans="1:41" ht="45" customHeight="1">
      <c r="B358" s="404">
        <f t="shared" si="30"/>
        <v>7</v>
      </c>
      <c r="C358" s="350" t="s">
        <v>156</v>
      </c>
      <c r="D358" s="405" t="s">
        <v>354</v>
      </c>
      <c r="E358" s="354" t="s">
        <v>336</v>
      </c>
      <c r="F358" s="354" t="s">
        <v>298</v>
      </c>
      <c r="G358" s="351" t="s">
        <v>337</v>
      </c>
      <c r="H358" s="355">
        <v>42302</v>
      </c>
      <c r="I358" s="354" t="s">
        <v>152</v>
      </c>
      <c r="J358" s="361" t="s">
        <v>338</v>
      </c>
      <c r="K358" s="354"/>
      <c r="L358" s="354"/>
      <c r="M358" s="552"/>
      <c r="N358" s="553"/>
      <c r="O358" s="329"/>
      <c r="P358" s="329"/>
      <c r="Q358" s="329"/>
      <c r="R358" s="329"/>
      <c r="S358" s="329"/>
      <c r="T358" s="329"/>
      <c r="U358" s="329"/>
      <c r="V358" s="329"/>
      <c r="W358" s="329"/>
      <c r="X358" s="329"/>
    </row>
    <row r="359" spans="1:41" ht="45" customHeight="1">
      <c r="B359" s="404">
        <f t="shared" si="30"/>
        <v>8</v>
      </c>
      <c r="C359" s="350" t="s">
        <v>156</v>
      </c>
      <c r="D359" s="351" t="s">
        <v>447</v>
      </c>
      <c r="E359" s="354" t="s">
        <v>336</v>
      </c>
      <c r="F359" s="354" t="s">
        <v>298</v>
      </c>
      <c r="G359" s="351" t="s">
        <v>337</v>
      </c>
      <c r="H359" s="355">
        <v>42302</v>
      </c>
      <c r="I359" s="354" t="s">
        <v>152</v>
      </c>
      <c r="J359" s="361" t="s">
        <v>338</v>
      </c>
      <c r="K359" s="354"/>
      <c r="L359" s="354"/>
      <c r="M359" s="552"/>
      <c r="N359" s="553"/>
      <c r="O359" s="329"/>
      <c r="P359" s="329"/>
      <c r="Q359" s="329"/>
      <c r="R359" s="329"/>
      <c r="S359" s="329"/>
      <c r="T359" s="329"/>
      <c r="U359" s="329"/>
      <c r="V359" s="329"/>
      <c r="W359" s="329"/>
      <c r="X359" s="329"/>
    </row>
    <row r="360" spans="1:41" ht="45" customHeight="1">
      <c r="B360" s="404">
        <f t="shared" si="30"/>
        <v>9</v>
      </c>
      <c r="C360" s="350" t="s">
        <v>156</v>
      </c>
      <c r="D360" s="351" t="s">
        <v>448</v>
      </c>
      <c r="E360" s="354" t="s">
        <v>336</v>
      </c>
      <c r="F360" s="354" t="s">
        <v>298</v>
      </c>
      <c r="G360" s="351" t="s">
        <v>337</v>
      </c>
      <c r="H360" s="355">
        <v>42302</v>
      </c>
      <c r="I360" s="354" t="s">
        <v>152</v>
      </c>
      <c r="J360" s="361" t="s">
        <v>338</v>
      </c>
      <c r="K360" s="354"/>
      <c r="L360" s="354"/>
      <c r="M360" s="552"/>
      <c r="N360" s="553"/>
      <c r="O360" s="329"/>
      <c r="P360" s="329"/>
      <c r="Q360" s="329"/>
      <c r="R360" s="329"/>
      <c r="S360" s="329"/>
      <c r="T360" s="329"/>
      <c r="U360" s="329"/>
      <c r="V360" s="329"/>
      <c r="W360" s="329"/>
      <c r="X360" s="329"/>
    </row>
    <row r="361" spans="1:41" ht="45" customHeight="1">
      <c r="B361" s="404">
        <f t="shared" si="30"/>
        <v>10</v>
      </c>
      <c r="C361" s="350" t="s">
        <v>156</v>
      </c>
      <c r="D361" s="351" t="s">
        <v>449</v>
      </c>
      <c r="E361" s="354" t="s">
        <v>336</v>
      </c>
      <c r="F361" s="354" t="s">
        <v>298</v>
      </c>
      <c r="G361" s="351" t="s">
        <v>337</v>
      </c>
      <c r="H361" s="355">
        <v>42302</v>
      </c>
      <c r="I361" s="354" t="s">
        <v>152</v>
      </c>
      <c r="J361" s="361" t="s">
        <v>338</v>
      </c>
      <c r="K361" s="354"/>
      <c r="L361" s="354"/>
      <c r="M361" s="552"/>
      <c r="N361" s="553"/>
      <c r="O361" s="329"/>
      <c r="P361" s="329"/>
      <c r="Q361" s="329"/>
      <c r="R361" s="329"/>
      <c r="S361" s="329"/>
      <c r="T361" s="329"/>
      <c r="U361" s="329"/>
      <c r="V361" s="329"/>
      <c r="W361" s="329"/>
      <c r="X361" s="329"/>
    </row>
    <row r="362" spans="1:41" ht="60" customHeight="1">
      <c r="B362" s="558" t="s">
        <v>323</v>
      </c>
      <c r="C362" s="558"/>
      <c r="D362" s="558"/>
      <c r="E362" s="559"/>
      <c r="F362" s="578"/>
      <c r="G362" s="578"/>
      <c r="H362" s="578"/>
      <c r="I362" s="578"/>
      <c r="J362" s="578"/>
      <c r="K362" s="578"/>
      <c r="L362" s="578"/>
      <c r="M362" s="578"/>
      <c r="N362" s="579"/>
      <c r="O362" s="329"/>
      <c r="P362" s="329"/>
      <c r="Q362" s="329"/>
      <c r="R362" s="329"/>
      <c r="S362" s="329"/>
      <c r="T362" s="329"/>
      <c r="U362" s="329"/>
      <c r="V362" s="329"/>
      <c r="W362" s="329"/>
      <c r="X362" s="329"/>
    </row>
    <row r="363" spans="1:41" s="406" customFormat="1" ht="45" customHeight="1">
      <c r="A363" s="180"/>
      <c r="B363" s="404">
        <v>1</v>
      </c>
      <c r="C363" s="405" t="s">
        <v>157</v>
      </c>
      <c r="D363" s="405" t="s">
        <v>349</v>
      </c>
      <c r="E363" s="354" t="s">
        <v>336</v>
      </c>
      <c r="F363" s="354" t="s">
        <v>298</v>
      </c>
      <c r="G363" s="351" t="s">
        <v>337</v>
      </c>
      <c r="H363" s="355">
        <v>42302</v>
      </c>
      <c r="I363" s="354" t="s">
        <v>152</v>
      </c>
      <c r="J363" s="361" t="s">
        <v>338</v>
      </c>
      <c r="K363" s="408"/>
      <c r="L363" s="408"/>
      <c r="M363" s="556"/>
      <c r="N363" s="557"/>
      <c r="O363" s="268"/>
      <c r="P363" s="268"/>
      <c r="Q363" s="268"/>
      <c r="R363" s="268"/>
      <c r="S363" s="268"/>
      <c r="T363" s="268"/>
      <c r="U363" s="268"/>
      <c r="V363" s="268"/>
      <c r="W363" s="268"/>
      <c r="X363" s="268"/>
      <c r="Y363" s="10"/>
      <c r="Z363" s="10"/>
      <c r="AA363" s="10"/>
      <c r="AB363" s="10"/>
      <c r="AC363" s="10"/>
      <c r="AD363" s="10"/>
      <c r="AE363" s="10"/>
      <c r="AF363" s="10"/>
      <c r="AG363" s="10"/>
      <c r="AH363" s="12"/>
      <c r="AI363" s="12"/>
      <c r="AJ363" s="12"/>
      <c r="AK363" s="12"/>
      <c r="AL363" s="12"/>
      <c r="AM363" s="12"/>
      <c r="AN363" s="12"/>
      <c r="AO363" s="12"/>
    </row>
    <row r="364" spans="1:41" s="406" customFormat="1" ht="45" customHeight="1">
      <c r="A364" s="180"/>
      <c r="B364" s="404">
        <f>B363+1</f>
        <v>2</v>
      </c>
      <c r="C364" s="405" t="s">
        <v>157</v>
      </c>
      <c r="D364" s="405" t="s">
        <v>350</v>
      </c>
      <c r="E364" s="354" t="s">
        <v>336</v>
      </c>
      <c r="F364" s="354" t="s">
        <v>298</v>
      </c>
      <c r="G364" s="351" t="s">
        <v>337</v>
      </c>
      <c r="H364" s="355">
        <v>42302</v>
      </c>
      <c r="I364" s="354" t="s">
        <v>152</v>
      </c>
      <c r="J364" s="361" t="s">
        <v>338</v>
      </c>
      <c r="K364" s="408"/>
      <c r="L364" s="408"/>
      <c r="M364" s="556"/>
      <c r="N364" s="557"/>
      <c r="O364" s="268"/>
      <c r="P364" s="268"/>
      <c r="Q364" s="268"/>
      <c r="R364" s="268"/>
      <c r="S364" s="268"/>
      <c r="T364" s="268"/>
      <c r="U364" s="268"/>
      <c r="V364" s="268"/>
      <c r="W364" s="268"/>
      <c r="X364" s="268"/>
      <c r="Y364" s="10"/>
      <c r="Z364" s="10"/>
      <c r="AA364" s="10"/>
      <c r="AB364" s="10"/>
      <c r="AC364" s="10"/>
      <c r="AD364" s="10"/>
      <c r="AE364" s="10"/>
      <c r="AF364" s="10"/>
      <c r="AG364" s="10"/>
      <c r="AH364" s="12"/>
      <c r="AI364" s="12"/>
      <c r="AJ364" s="12"/>
      <c r="AK364" s="12"/>
      <c r="AL364" s="12"/>
      <c r="AM364" s="12"/>
      <c r="AN364" s="12"/>
      <c r="AO364" s="12"/>
    </row>
    <row r="365" spans="1:41" s="406" customFormat="1" ht="45" customHeight="1">
      <c r="A365" s="180"/>
      <c r="B365" s="404">
        <f t="shared" ref="B365:B372" si="31">B364+1</f>
        <v>3</v>
      </c>
      <c r="C365" s="405" t="s">
        <v>157</v>
      </c>
      <c r="D365" s="405" t="s">
        <v>351</v>
      </c>
      <c r="E365" s="354" t="s">
        <v>336</v>
      </c>
      <c r="F365" s="354" t="s">
        <v>298</v>
      </c>
      <c r="G365" s="351" t="s">
        <v>337</v>
      </c>
      <c r="H365" s="355">
        <v>42302</v>
      </c>
      <c r="I365" s="354" t="s">
        <v>152</v>
      </c>
      <c r="J365" s="361" t="s">
        <v>338</v>
      </c>
      <c r="K365" s="408"/>
      <c r="L365" s="408"/>
      <c r="M365" s="556"/>
      <c r="N365" s="557"/>
      <c r="O365" s="268"/>
      <c r="P365" s="268"/>
      <c r="Q365" s="268"/>
      <c r="R365" s="268"/>
      <c r="S365" s="268"/>
      <c r="T365" s="268"/>
      <c r="U365" s="268"/>
      <c r="V365" s="268"/>
      <c r="W365" s="268"/>
      <c r="X365" s="268"/>
      <c r="Y365" s="10"/>
      <c r="Z365" s="10"/>
      <c r="AA365" s="10"/>
      <c r="AB365" s="10"/>
      <c r="AC365" s="10"/>
      <c r="AD365" s="10"/>
      <c r="AE365" s="10"/>
      <c r="AF365" s="10"/>
      <c r="AG365" s="10"/>
      <c r="AH365" s="12"/>
      <c r="AI365" s="12"/>
      <c r="AJ365" s="12"/>
      <c r="AK365" s="12"/>
      <c r="AL365" s="12"/>
      <c r="AM365" s="12"/>
      <c r="AN365" s="12"/>
      <c r="AO365" s="12"/>
    </row>
    <row r="366" spans="1:41" s="406" customFormat="1" ht="45" customHeight="1">
      <c r="A366" s="180"/>
      <c r="B366" s="404">
        <f t="shared" si="31"/>
        <v>4</v>
      </c>
      <c r="C366" s="405" t="s">
        <v>157</v>
      </c>
      <c r="D366" s="405" t="s">
        <v>352</v>
      </c>
      <c r="E366" s="354" t="s">
        <v>336</v>
      </c>
      <c r="F366" s="354" t="s">
        <v>298</v>
      </c>
      <c r="G366" s="351" t="s">
        <v>337</v>
      </c>
      <c r="H366" s="355">
        <v>42302</v>
      </c>
      <c r="I366" s="354" t="s">
        <v>152</v>
      </c>
      <c r="J366" s="361" t="s">
        <v>338</v>
      </c>
      <c r="K366" s="408"/>
      <c r="L366" s="408"/>
      <c r="M366" s="556"/>
      <c r="N366" s="557"/>
      <c r="O366" s="268"/>
      <c r="P366" s="268"/>
      <c r="Q366" s="268"/>
      <c r="R366" s="268"/>
      <c r="S366" s="268"/>
      <c r="T366" s="268"/>
      <c r="U366" s="268"/>
      <c r="V366" s="268"/>
      <c r="W366" s="268"/>
      <c r="X366" s="268"/>
      <c r="Y366" s="10"/>
      <c r="Z366" s="10"/>
      <c r="AA366" s="10"/>
      <c r="AB366" s="10"/>
      <c r="AC366" s="10"/>
      <c r="AD366" s="10"/>
      <c r="AE366" s="10"/>
      <c r="AF366" s="10"/>
      <c r="AG366" s="10"/>
      <c r="AH366" s="12"/>
      <c r="AI366" s="12"/>
      <c r="AJ366" s="12"/>
      <c r="AK366" s="12"/>
      <c r="AL366" s="12"/>
      <c r="AM366" s="12"/>
      <c r="AN366" s="12"/>
      <c r="AO366" s="12"/>
    </row>
    <row r="367" spans="1:41" s="406" customFormat="1" ht="45" customHeight="1">
      <c r="A367" s="180"/>
      <c r="B367" s="404">
        <f t="shared" si="31"/>
        <v>5</v>
      </c>
      <c r="C367" s="405" t="s">
        <v>157</v>
      </c>
      <c r="D367" s="405" t="s">
        <v>353</v>
      </c>
      <c r="E367" s="354" t="s">
        <v>336</v>
      </c>
      <c r="F367" s="354" t="s">
        <v>298</v>
      </c>
      <c r="G367" s="351" t="s">
        <v>337</v>
      </c>
      <c r="H367" s="355">
        <v>42302</v>
      </c>
      <c r="I367" s="354" t="s">
        <v>152</v>
      </c>
      <c r="J367" s="361" t="s">
        <v>338</v>
      </c>
      <c r="K367" s="408"/>
      <c r="L367" s="408"/>
      <c r="M367" s="556"/>
      <c r="N367" s="557"/>
      <c r="O367" s="268"/>
      <c r="P367" s="268"/>
      <c r="Q367" s="268"/>
      <c r="R367" s="268"/>
      <c r="S367" s="268"/>
      <c r="T367" s="268"/>
      <c r="U367" s="268"/>
      <c r="V367" s="268"/>
      <c r="W367" s="268"/>
      <c r="X367" s="268"/>
      <c r="Y367" s="10"/>
      <c r="Z367" s="10"/>
      <c r="AA367" s="10"/>
      <c r="AB367" s="10"/>
      <c r="AC367" s="10"/>
      <c r="AD367" s="10"/>
      <c r="AE367" s="10"/>
      <c r="AF367" s="10"/>
      <c r="AG367" s="10"/>
      <c r="AH367" s="12"/>
      <c r="AI367" s="12"/>
      <c r="AJ367" s="12"/>
      <c r="AK367" s="12"/>
      <c r="AL367" s="12"/>
      <c r="AM367" s="12"/>
      <c r="AN367" s="12"/>
      <c r="AO367" s="12"/>
    </row>
    <row r="368" spans="1:41" ht="45" customHeight="1">
      <c r="B368" s="404">
        <f t="shared" si="31"/>
        <v>6</v>
      </c>
      <c r="C368" s="350" t="s">
        <v>156</v>
      </c>
      <c r="D368" s="351" t="s">
        <v>387</v>
      </c>
      <c r="E368" s="354" t="s">
        <v>336</v>
      </c>
      <c r="F368" s="354" t="s">
        <v>298</v>
      </c>
      <c r="G368" s="351" t="s">
        <v>337</v>
      </c>
      <c r="H368" s="355">
        <v>42302</v>
      </c>
      <c r="I368" s="354" t="s">
        <v>152</v>
      </c>
      <c r="J368" s="361" t="s">
        <v>338</v>
      </c>
      <c r="K368" s="354"/>
      <c r="L368" s="354"/>
      <c r="M368" s="552"/>
      <c r="N368" s="553"/>
      <c r="O368" s="329"/>
      <c r="P368" s="329"/>
      <c r="Q368" s="329"/>
      <c r="R368" s="329"/>
      <c r="S368" s="329"/>
      <c r="T368" s="329"/>
      <c r="U368" s="329"/>
      <c r="V368" s="329"/>
      <c r="W368" s="329"/>
      <c r="X368" s="329"/>
    </row>
    <row r="369" spans="1:41" ht="45" customHeight="1">
      <c r="B369" s="404">
        <f t="shared" si="31"/>
        <v>7</v>
      </c>
      <c r="C369" s="350" t="s">
        <v>156</v>
      </c>
      <c r="D369" s="405" t="s">
        <v>354</v>
      </c>
      <c r="E369" s="354" t="s">
        <v>336</v>
      </c>
      <c r="F369" s="354" t="s">
        <v>298</v>
      </c>
      <c r="G369" s="351" t="s">
        <v>337</v>
      </c>
      <c r="H369" s="355">
        <v>42302</v>
      </c>
      <c r="I369" s="354" t="s">
        <v>152</v>
      </c>
      <c r="J369" s="361" t="s">
        <v>338</v>
      </c>
      <c r="K369" s="354"/>
      <c r="L369" s="354"/>
      <c r="M369" s="552"/>
      <c r="N369" s="553"/>
      <c r="O369" s="329"/>
      <c r="P369" s="329"/>
      <c r="Q369" s="329"/>
      <c r="R369" s="329"/>
      <c r="S369" s="329"/>
      <c r="T369" s="329"/>
      <c r="U369" s="329"/>
      <c r="V369" s="329"/>
      <c r="W369" s="329"/>
      <c r="X369" s="329"/>
    </row>
    <row r="370" spans="1:41" ht="45" customHeight="1">
      <c r="B370" s="404">
        <f t="shared" si="31"/>
        <v>8</v>
      </c>
      <c r="C370" s="350" t="s">
        <v>156</v>
      </c>
      <c r="D370" s="351" t="s">
        <v>447</v>
      </c>
      <c r="E370" s="354" t="s">
        <v>336</v>
      </c>
      <c r="F370" s="354" t="s">
        <v>298</v>
      </c>
      <c r="G370" s="351" t="s">
        <v>337</v>
      </c>
      <c r="H370" s="355">
        <v>42302</v>
      </c>
      <c r="I370" s="354" t="s">
        <v>152</v>
      </c>
      <c r="J370" s="361" t="s">
        <v>338</v>
      </c>
      <c r="K370" s="354"/>
      <c r="L370" s="354"/>
      <c r="M370" s="552"/>
      <c r="N370" s="553"/>
      <c r="O370" s="329"/>
      <c r="P370" s="329"/>
      <c r="Q370" s="329"/>
      <c r="R370" s="329"/>
      <c r="S370" s="329"/>
      <c r="T370" s="329"/>
      <c r="U370" s="329"/>
      <c r="V370" s="329"/>
      <c r="W370" s="329"/>
      <c r="X370" s="329"/>
    </row>
    <row r="371" spans="1:41" ht="45" customHeight="1">
      <c r="B371" s="404">
        <f t="shared" si="31"/>
        <v>9</v>
      </c>
      <c r="C371" s="350" t="s">
        <v>156</v>
      </c>
      <c r="D371" s="351" t="s">
        <v>448</v>
      </c>
      <c r="E371" s="354" t="s">
        <v>336</v>
      </c>
      <c r="F371" s="354" t="s">
        <v>298</v>
      </c>
      <c r="G371" s="351" t="s">
        <v>337</v>
      </c>
      <c r="H371" s="355">
        <v>42302</v>
      </c>
      <c r="I371" s="354" t="s">
        <v>152</v>
      </c>
      <c r="J371" s="361" t="s">
        <v>338</v>
      </c>
      <c r="K371" s="354"/>
      <c r="L371" s="354"/>
      <c r="M371" s="552"/>
      <c r="N371" s="553"/>
      <c r="O371" s="329"/>
      <c r="P371" s="329"/>
      <c r="Q371" s="329"/>
      <c r="R371" s="329"/>
      <c r="S371" s="329"/>
      <c r="T371" s="329"/>
      <c r="U371" s="329"/>
      <c r="V371" s="329"/>
      <c r="W371" s="329"/>
      <c r="X371" s="329"/>
    </row>
    <row r="372" spans="1:41" ht="45" customHeight="1">
      <c r="B372" s="404">
        <f t="shared" si="31"/>
        <v>10</v>
      </c>
      <c r="C372" s="350" t="s">
        <v>156</v>
      </c>
      <c r="D372" s="351" t="s">
        <v>449</v>
      </c>
      <c r="E372" s="354" t="s">
        <v>336</v>
      </c>
      <c r="F372" s="354" t="s">
        <v>298</v>
      </c>
      <c r="G372" s="351" t="s">
        <v>337</v>
      </c>
      <c r="H372" s="355">
        <v>42302</v>
      </c>
      <c r="I372" s="354" t="s">
        <v>152</v>
      </c>
      <c r="J372" s="361" t="s">
        <v>338</v>
      </c>
      <c r="K372" s="354"/>
      <c r="L372" s="354"/>
      <c r="M372" s="552"/>
      <c r="N372" s="553"/>
      <c r="O372" s="329"/>
      <c r="P372" s="329"/>
      <c r="Q372" s="329"/>
      <c r="R372" s="329"/>
      <c r="S372" s="329"/>
      <c r="T372" s="329"/>
      <c r="U372" s="329"/>
      <c r="V372" s="329"/>
      <c r="W372" s="329"/>
      <c r="X372" s="329"/>
    </row>
    <row r="373" spans="1:41" ht="60" customHeight="1">
      <c r="B373" s="558" t="s">
        <v>324</v>
      </c>
      <c r="C373" s="558"/>
      <c r="D373" s="558"/>
      <c r="E373" s="559"/>
      <c r="F373" s="578"/>
      <c r="G373" s="578"/>
      <c r="H373" s="578"/>
      <c r="I373" s="578"/>
      <c r="J373" s="578"/>
      <c r="K373" s="578"/>
      <c r="L373" s="578"/>
      <c r="M373" s="578"/>
      <c r="N373" s="579"/>
      <c r="O373" s="329"/>
      <c r="P373" s="329"/>
      <c r="Q373" s="329"/>
      <c r="R373" s="329"/>
      <c r="S373" s="329"/>
      <c r="T373" s="329"/>
      <c r="U373" s="329"/>
      <c r="V373" s="329"/>
      <c r="W373" s="329"/>
      <c r="X373" s="329"/>
    </row>
    <row r="374" spans="1:41" s="406" customFormat="1" ht="45" customHeight="1">
      <c r="A374" s="180"/>
      <c r="B374" s="404">
        <v>1</v>
      </c>
      <c r="C374" s="405" t="s">
        <v>157</v>
      </c>
      <c r="D374" s="405" t="s">
        <v>349</v>
      </c>
      <c r="E374" s="354" t="s">
        <v>336</v>
      </c>
      <c r="F374" s="354" t="s">
        <v>298</v>
      </c>
      <c r="G374" s="351" t="s">
        <v>337</v>
      </c>
      <c r="H374" s="355">
        <v>42303</v>
      </c>
      <c r="I374" s="354" t="s">
        <v>152</v>
      </c>
      <c r="J374" s="361" t="s">
        <v>338</v>
      </c>
      <c r="K374" s="408"/>
      <c r="L374" s="408"/>
      <c r="M374" s="407"/>
      <c r="N374" s="407"/>
      <c r="O374" s="268"/>
      <c r="P374" s="268"/>
      <c r="Q374" s="268"/>
      <c r="R374" s="268"/>
      <c r="S374" s="268"/>
      <c r="T374" s="268"/>
      <c r="U374" s="268"/>
      <c r="V374" s="268"/>
      <c r="W374" s="268"/>
      <c r="X374" s="268"/>
      <c r="Y374" s="10"/>
      <c r="Z374" s="10"/>
      <c r="AA374" s="10"/>
      <c r="AB374" s="10"/>
      <c r="AC374" s="10"/>
      <c r="AD374" s="10"/>
      <c r="AE374" s="10"/>
      <c r="AF374" s="10"/>
      <c r="AG374" s="10"/>
      <c r="AH374" s="12"/>
      <c r="AI374" s="12"/>
      <c r="AJ374" s="12"/>
      <c r="AK374" s="12"/>
      <c r="AL374" s="12"/>
      <c r="AM374" s="12"/>
      <c r="AN374" s="12"/>
      <c r="AO374" s="12"/>
    </row>
    <row r="375" spans="1:41" s="406" customFormat="1" ht="45" customHeight="1">
      <c r="A375" s="180"/>
      <c r="B375" s="404">
        <f>B374+1</f>
        <v>2</v>
      </c>
      <c r="C375" s="405" t="s">
        <v>157</v>
      </c>
      <c r="D375" s="405" t="s">
        <v>350</v>
      </c>
      <c r="E375" s="354" t="s">
        <v>336</v>
      </c>
      <c r="F375" s="354" t="s">
        <v>298</v>
      </c>
      <c r="G375" s="351" t="s">
        <v>337</v>
      </c>
      <c r="H375" s="355">
        <v>42303</v>
      </c>
      <c r="I375" s="354" t="s">
        <v>152</v>
      </c>
      <c r="J375" s="361" t="s">
        <v>338</v>
      </c>
      <c r="K375" s="408"/>
      <c r="L375" s="408"/>
      <c r="M375" s="407"/>
      <c r="N375" s="407"/>
      <c r="O375" s="268"/>
      <c r="P375" s="268"/>
      <c r="Q375" s="268"/>
      <c r="R375" s="268"/>
      <c r="S375" s="268"/>
      <c r="T375" s="268"/>
      <c r="U375" s="268"/>
      <c r="V375" s="268"/>
      <c r="W375" s="268"/>
      <c r="X375" s="268"/>
      <c r="Y375" s="10"/>
      <c r="Z375" s="10"/>
      <c r="AA375" s="10"/>
      <c r="AB375" s="10"/>
      <c r="AC375" s="10"/>
      <c r="AD375" s="10"/>
      <c r="AE375" s="10"/>
      <c r="AF375" s="10"/>
      <c r="AG375" s="10"/>
      <c r="AH375" s="12"/>
      <c r="AI375" s="12"/>
      <c r="AJ375" s="12"/>
      <c r="AK375" s="12"/>
      <c r="AL375" s="12"/>
      <c r="AM375" s="12"/>
      <c r="AN375" s="12"/>
      <c r="AO375" s="12"/>
    </row>
    <row r="376" spans="1:41" s="406" customFormat="1" ht="45" customHeight="1">
      <c r="A376" s="180"/>
      <c r="B376" s="404">
        <f t="shared" ref="B376:B383" si="32">B375+1</f>
        <v>3</v>
      </c>
      <c r="C376" s="405" t="s">
        <v>157</v>
      </c>
      <c r="D376" s="405" t="s">
        <v>351</v>
      </c>
      <c r="E376" s="354" t="s">
        <v>336</v>
      </c>
      <c r="F376" s="354" t="s">
        <v>298</v>
      </c>
      <c r="G376" s="351" t="s">
        <v>337</v>
      </c>
      <c r="H376" s="355">
        <v>42303</v>
      </c>
      <c r="I376" s="354" t="s">
        <v>152</v>
      </c>
      <c r="J376" s="361" t="s">
        <v>338</v>
      </c>
      <c r="K376" s="408"/>
      <c r="L376" s="408"/>
      <c r="M376" s="407"/>
      <c r="N376" s="407"/>
      <c r="O376" s="268"/>
      <c r="P376" s="268"/>
      <c r="Q376" s="268"/>
      <c r="R376" s="268"/>
      <c r="S376" s="268"/>
      <c r="T376" s="268"/>
      <c r="U376" s="268"/>
      <c r="V376" s="268"/>
      <c r="W376" s="268"/>
      <c r="X376" s="268"/>
      <c r="Y376" s="10"/>
      <c r="Z376" s="10"/>
      <c r="AA376" s="10"/>
      <c r="AB376" s="10"/>
      <c r="AC376" s="10"/>
      <c r="AD376" s="10"/>
      <c r="AE376" s="10"/>
      <c r="AF376" s="10"/>
      <c r="AG376" s="10"/>
      <c r="AH376" s="12"/>
      <c r="AI376" s="12"/>
      <c r="AJ376" s="12"/>
      <c r="AK376" s="12"/>
      <c r="AL376" s="12"/>
      <c r="AM376" s="12"/>
      <c r="AN376" s="12"/>
      <c r="AO376" s="12"/>
    </row>
    <row r="377" spans="1:41" s="406" customFormat="1" ht="45" customHeight="1">
      <c r="A377" s="180"/>
      <c r="B377" s="404">
        <f t="shared" si="32"/>
        <v>4</v>
      </c>
      <c r="C377" s="405" t="s">
        <v>157</v>
      </c>
      <c r="D377" s="405" t="s">
        <v>352</v>
      </c>
      <c r="E377" s="354" t="s">
        <v>336</v>
      </c>
      <c r="F377" s="354" t="s">
        <v>298</v>
      </c>
      <c r="G377" s="351" t="s">
        <v>337</v>
      </c>
      <c r="H377" s="355">
        <v>42303</v>
      </c>
      <c r="I377" s="354" t="s">
        <v>152</v>
      </c>
      <c r="J377" s="361" t="s">
        <v>338</v>
      </c>
      <c r="K377" s="408"/>
      <c r="L377" s="408"/>
      <c r="M377" s="407"/>
      <c r="N377" s="407"/>
      <c r="O377" s="268"/>
      <c r="P377" s="268"/>
      <c r="Q377" s="268"/>
      <c r="R377" s="268"/>
      <c r="S377" s="268"/>
      <c r="T377" s="268"/>
      <c r="U377" s="268"/>
      <c r="V377" s="268"/>
      <c r="W377" s="268"/>
      <c r="X377" s="268"/>
      <c r="Y377" s="10"/>
      <c r="Z377" s="10"/>
      <c r="AA377" s="10"/>
      <c r="AB377" s="10"/>
      <c r="AC377" s="10"/>
      <c r="AD377" s="10"/>
      <c r="AE377" s="10"/>
      <c r="AF377" s="10"/>
      <c r="AG377" s="10"/>
      <c r="AH377" s="12"/>
      <c r="AI377" s="12"/>
      <c r="AJ377" s="12"/>
      <c r="AK377" s="12"/>
      <c r="AL377" s="12"/>
      <c r="AM377" s="12"/>
      <c r="AN377" s="12"/>
      <c r="AO377" s="12"/>
    </row>
    <row r="378" spans="1:41" s="406" customFormat="1" ht="45" customHeight="1">
      <c r="A378" s="180"/>
      <c r="B378" s="404">
        <f t="shared" si="32"/>
        <v>5</v>
      </c>
      <c r="C378" s="405" t="s">
        <v>157</v>
      </c>
      <c r="D378" s="405" t="s">
        <v>353</v>
      </c>
      <c r="E378" s="354" t="s">
        <v>336</v>
      </c>
      <c r="F378" s="354" t="s">
        <v>298</v>
      </c>
      <c r="G378" s="351" t="s">
        <v>337</v>
      </c>
      <c r="H378" s="355">
        <v>42303</v>
      </c>
      <c r="I378" s="354" t="s">
        <v>152</v>
      </c>
      <c r="J378" s="361" t="s">
        <v>338</v>
      </c>
      <c r="K378" s="408"/>
      <c r="L378" s="408"/>
      <c r="M378" s="407"/>
      <c r="N378" s="407"/>
      <c r="O378" s="268"/>
      <c r="P378" s="268"/>
      <c r="Q378" s="268"/>
      <c r="R378" s="268"/>
      <c r="S378" s="268"/>
      <c r="T378" s="268"/>
      <c r="U378" s="268"/>
      <c r="V378" s="268"/>
      <c r="W378" s="268"/>
      <c r="X378" s="268"/>
      <c r="Y378" s="10"/>
      <c r="Z378" s="10"/>
      <c r="AA378" s="10"/>
      <c r="AB378" s="10"/>
      <c r="AC378" s="10"/>
      <c r="AD378" s="10"/>
      <c r="AE378" s="10"/>
      <c r="AF378" s="10"/>
      <c r="AG378" s="10"/>
      <c r="AH378" s="12"/>
      <c r="AI378" s="12"/>
      <c r="AJ378" s="12"/>
      <c r="AK378" s="12"/>
      <c r="AL378" s="12"/>
      <c r="AM378" s="12"/>
      <c r="AN378" s="12"/>
      <c r="AO378" s="12"/>
    </row>
    <row r="379" spans="1:41" ht="45" customHeight="1">
      <c r="B379" s="404">
        <f t="shared" si="32"/>
        <v>6</v>
      </c>
      <c r="C379" s="350" t="s">
        <v>156</v>
      </c>
      <c r="D379" s="351" t="s">
        <v>387</v>
      </c>
      <c r="E379" s="354" t="s">
        <v>336</v>
      </c>
      <c r="F379" s="354" t="s">
        <v>298</v>
      </c>
      <c r="G379" s="351" t="s">
        <v>337</v>
      </c>
      <c r="H379" s="355">
        <v>42303</v>
      </c>
      <c r="I379" s="354" t="s">
        <v>152</v>
      </c>
      <c r="J379" s="361" t="s">
        <v>338</v>
      </c>
      <c r="K379" s="354"/>
      <c r="L379" s="354"/>
      <c r="M379" s="552"/>
      <c r="N379" s="553"/>
      <c r="O379" s="329"/>
      <c r="P379" s="329"/>
      <c r="Q379" s="329"/>
      <c r="R379" s="329"/>
      <c r="S379" s="329"/>
      <c r="T379" s="329"/>
      <c r="U379" s="329"/>
      <c r="V379" s="329"/>
      <c r="W379" s="329"/>
      <c r="X379" s="329"/>
    </row>
    <row r="380" spans="1:41" ht="45" customHeight="1">
      <c r="B380" s="404">
        <f t="shared" si="32"/>
        <v>7</v>
      </c>
      <c r="C380" s="350" t="s">
        <v>156</v>
      </c>
      <c r="D380" s="405" t="s">
        <v>354</v>
      </c>
      <c r="E380" s="354" t="s">
        <v>336</v>
      </c>
      <c r="F380" s="354" t="s">
        <v>298</v>
      </c>
      <c r="G380" s="351" t="s">
        <v>337</v>
      </c>
      <c r="H380" s="355">
        <v>42303</v>
      </c>
      <c r="I380" s="354" t="s">
        <v>152</v>
      </c>
      <c r="J380" s="361" t="s">
        <v>338</v>
      </c>
      <c r="K380" s="354"/>
      <c r="L380" s="354"/>
      <c r="M380" s="552"/>
      <c r="N380" s="553"/>
      <c r="O380" s="329"/>
      <c r="P380" s="329"/>
      <c r="Q380" s="329"/>
      <c r="R380" s="329"/>
      <c r="S380" s="329"/>
      <c r="T380" s="329"/>
      <c r="U380" s="329"/>
      <c r="V380" s="329"/>
      <c r="W380" s="329"/>
      <c r="X380" s="329"/>
    </row>
    <row r="381" spans="1:41" ht="45" customHeight="1">
      <c r="B381" s="404">
        <f t="shared" si="32"/>
        <v>8</v>
      </c>
      <c r="C381" s="350" t="s">
        <v>156</v>
      </c>
      <c r="D381" s="351" t="s">
        <v>447</v>
      </c>
      <c r="E381" s="354" t="s">
        <v>336</v>
      </c>
      <c r="F381" s="354" t="s">
        <v>298</v>
      </c>
      <c r="G381" s="351" t="s">
        <v>337</v>
      </c>
      <c r="H381" s="355">
        <v>42303</v>
      </c>
      <c r="I381" s="354" t="s">
        <v>152</v>
      </c>
      <c r="J381" s="361" t="s">
        <v>338</v>
      </c>
      <c r="K381" s="354"/>
      <c r="L381" s="354"/>
      <c r="M381" s="552"/>
      <c r="N381" s="553"/>
      <c r="O381" s="329"/>
      <c r="P381" s="329"/>
      <c r="Q381" s="329"/>
      <c r="R381" s="329"/>
      <c r="S381" s="329"/>
      <c r="T381" s="329"/>
      <c r="U381" s="329"/>
      <c r="V381" s="329"/>
      <c r="W381" s="329"/>
      <c r="X381" s="329"/>
    </row>
    <row r="382" spans="1:41" ht="45" customHeight="1">
      <c r="B382" s="404">
        <f t="shared" si="32"/>
        <v>9</v>
      </c>
      <c r="C382" s="350" t="s">
        <v>156</v>
      </c>
      <c r="D382" s="351" t="s">
        <v>448</v>
      </c>
      <c r="E382" s="354" t="s">
        <v>336</v>
      </c>
      <c r="F382" s="354" t="s">
        <v>298</v>
      </c>
      <c r="G382" s="351" t="s">
        <v>337</v>
      </c>
      <c r="H382" s="355">
        <v>42303</v>
      </c>
      <c r="I382" s="354" t="s">
        <v>152</v>
      </c>
      <c r="J382" s="361" t="s">
        <v>338</v>
      </c>
      <c r="K382" s="354"/>
      <c r="L382" s="354"/>
      <c r="M382" s="552"/>
      <c r="N382" s="553"/>
      <c r="O382" s="329"/>
      <c r="P382" s="329"/>
      <c r="Q382" s="329"/>
      <c r="R382" s="329"/>
      <c r="S382" s="329"/>
      <c r="T382" s="329"/>
      <c r="U382" s="329"/>
      <c r="V382" s="329"/>
      <c r="W382" s="329"/>
      <c r="X382" s="329"/>
    </row>
    <row r="383" spans="1:41" ht="45" customHeight="1">
      <c r="B383" s="581">
        <f t="shared" si="32"/>
        <v>10</v>
      </c>
      <c r="C383" s="582" t="s">
        <v>156</v>
      </c>
      <c r="D383" s="583" t="s">
        <v>449</v>
      </c>
      <c r="E383" s="584" t="s">
        <v>336</v>
      </c>
      <c r="F383" s="584" t="s">
        <v>298</v>
      </c>
      <c r="G383" s="583" t="s">
        <v>337</v>
      </c>
      <c r="H383" s="585">
        <v>42303</v>
      </c>
      <c r="I383" s="584" t="s">
        <v>152</v>
      </c>
      <c r="J383" s="586" t="s">
        <v>338</v>
      </c>
      <c r="K383" s="584"/>
      <c r="L383" s="584"/>
      <c r="M383" s="587"/>
      <c r="N383" s="588"/>
      <c r="O383" s="329"/>
      <c r="P383" s="329"/>
      <c r="Q383" s="329"/>
      <c r="R383" s="329"/>
      <c r="S383" s="329"/>
      <c r="T383" s="329"/>
      <c r="U383" s="329"/>
      <c r="V383" s="329"/>
      <c r="W383" s="329"/>
      <c r="X383" s="329"/>
    </row>
    <row r="384" spans="1:41" ht="20.100000000000001" customHeight="1">
      <c r="A384" s="593"/>
      <c r="B384" s="572" t="s">
        <v>325</v>
      </c>
      <c r="C384" s="572"/>
      <c r="D384" s="572"/>
      <c r="E384" s="572"/>
      <c r="F384" s="363"/>
      <c r="G384" s="363"/>
      <c r="H384" s="363"/>
      <c r="I384" s="363"/>
      <c r="J384" s="363"/>
      <c r="K384" s="363"/>
      <c r="L384" s="363"/>
      <c r="M384" s="363"/>
      <c r="N384" s="594"/>
      <c r="O384" s="329"/>
      <c r="P384" s="329"/>
      <c r="Q384" s="329"/>
      <c r="R384" s="329"/>
      <c r="S384" s="329"/>
      <c r="T384" s="329"/>
      <c r="U384" s="329"/>
      <c r="V384" s="329"/>
      <c r="W384" s="329"/>
      <c r="X384" s="329"/>
    </row>
    <row r="385" spans="1:41" ht="60" customHeight="1">
      <c r="B385" s="589" t="s">
        <v>332</v>
      </c>
      <c r="C385" s="589"/>
      <c r="D385" s="589"/>
      <c r="E385" s="590"/>
      <c r="F385" s="591"/>
      <c r="G385" s="591"/>
      <c r="H385" s="591"/>
      <c r="I385" s="591"/>
      <c r="J385" s="591"/>
      <c r="K385" s="591"/>
      <c r="L385" s="591"/>
      <c r="M385" s="591"/>
      <c r="N385" s="592"/>
      <c r="O385" s="329"/>
      <c r="P385" s="329"/>
      <c r="Q385" s="329"/>
      <c r="R385" s="329"/>
      <c r="S385" s="329"/>
      <c r="T385" s="329"/>
      <c r="U385" s="329"/>
      <c r="V385" s="329"/>
      <c r="W385" s="329"/>
      <c r="X385" s="329"/>
    </row>
    <row r="386" spans="1:41" s="406" customFormat="1" ht="45" customHeight="1">
      <c r="A386" s="180"/>
      <c r="B386" s="404">
        <v>1</v>
      </c>
      <c r="C386" s="405" t="s">
        <v>157</v>
      </c>
      <c r="D386" s="405" t="s">
        <v>349</v>
      </c>
      <c r="E386" s="355">
        <v>42275</v>
      </c>
      <c r="F386" s="354" t="s">
        <v>152</v>
      </c>
      <c r="G386" s="361" t="s">
        <v>338</v>
      </c>
      <c r="H386" s="355">
        <v>42304</v>
      </c>
      <c r="I386" s="354" t="s">
        <v>152</v>
      </c>
      <c r="J386" s="361" t="s">
        <v>338</v>
      </c>
      <c r="K386" s="408"/>
      <c r="L386" s="408"/>
      <c r="M386" s="407"/>
      <c r="N386" s="407"/>
      <c r="O386" s="268"/>
      <c r="P386" s="268"/>
      <c r="Q386" s="268"/>
      <c r="R386" s="268"/>
      <c r="S386" s="268"/>
      <c r="T386" s="268"/>
      <c r="U386" s="268"/>
      <c r="V386" s="268"/>
      <c r="W386" s="268"/>
      <c r="X386" s="268"/>
      <c r="Y386" s="10"/>
      <c r="Z386" s="10"/>
      <c r="AA386" s="10"/>
      <c r="AB386" s="10"/>
      <c r="AC386" s="10"/>
      <c r="AD386" s="10"/>
      <c r="AE386" s="10"/>
      <c r="AF386" s="10"/>
      <c r="AG386" s="10"/>
      <c r="AH386" s="12"/>
      <c r="AI386" s="12"/>
      <c r="AJ386" s="12"/>
      <c r="AK386" s="12"/>
      <c r="AL386" s="12"/>
      <c r="AM386" s="12"/>
      <c r="AN386" s="12"/>
      <c r="AO386" s="12"/>
    </row>
    <row r="387" spans="1:41" s="406" customFormat="1" ht="45" customHeight="1">
      <c r="A387" s="180"/>
      <c r="B387" s="404">
        <f>B386+1</f>
        <v>2</v>
      </c>
      <c r="C387" s="405" t="s">
        <v>157</v>
      </c>
      <c r="D387" s="405" t="s">
        <v>350</v>
      </c>
      <c r="E387" s="355">
        <v>42275</v>
      </c>
      <c r="F387" s="354" t="s">
        <v>152</v>
      </c>
      <c r="G387" s="361" t="s">
        <v>338</v>
      </c>
      <c r="H387" s="355">
        <v>42304</v>
      </c>
      <c r="I387" s="354" t="s">
        <v>152</v>
      </c>
      <c r="J387" s="361" t="s">
        <v>338</v>
      </c>
      <c r="K387" s="408"/>
      <c r="L387" s="408"/>
      <c r="M387" s="407"/>
      <c r="N387" s="407"/>
      <c r="O387" s="268"/>
      <c r="P387" s="268"/>
      <c r="Q387" s="268"/>
      <c r="R387" s="268"/>
      <c r="S387" s="268"/>
      <c r="T387" s="268"/>
      <c r="U387" s="268"/>
      <c r="V387" s="268"/>
      <c r="W387" s="268"/>
      <c r="X387" s="268"/>
      <c r="Y387" s="10"/>
      <c r="Z387" s="10"/>
      <c r="AA387" s="10"/>
      <c r="AB387" s="10"/>
      <c r="AC387" s="10"/>
      <c r="AD387" s="10"/>
      <c r="AE387" s="10"/>
      <c r="AF387" s="10"/>
      <c r="AG387" s="10"/>
      <c r="AH387" s="12"/>
      <c r="AI387" s="12"/>
      <c r="AJ387" s="12"/>
      <c r="AK387" s="12"/>
      <c r="AL387" s="12"/>
      <c r="AM387" s="12"/>
      <c r="AN387" s="12"/>
      <c r="AO387" s="12"/>
    </row>
    <row r="388" spans="1:41" s="406" customFormat="1" ht="45" customHeight="1">
      <c r="A388" s="180"/>
      <c r="B388" s="404">
        <f t="shared" ref="B388:B395" si="33">B387+1</f>
        <v>3</v>
      </c>
      <c r="C388" s="405" t="s">
        <v>157</v>
      </c>
      <c r="D388" s="405" t="s">
        <v>351</v>
      </c>
      <c r="E388" s="355">
        <v>42275</v>
      </c>
      <c r="F388" s="354" t="s">
        <v>152</v>
      </c>
      <c r="G388" s="361" t="s">
        <v>338</v>
      </c>
      <c r="H388" s="355">
        <v>42304</v>
      </c>
      <c r="I388" s="354" t="s">
        <v>152</v>
      </c>
      <c r="J388" s="361" t="s">
        <v>338</v>
      </c>
      <c r="K388" s="408"/>
      <c r="L388" s="408"/>
      <c r="M388" s="407"/>
      <c r="N388" s="407"/>
      <c r="O388" s="268"/>
      <c r="P388" s="268"/>
      <c r="Q388" s="268"/>
      <c r="R388" s="268"/>
      <c r="S388" s="268"/>
      <c r="T388" s="268"/>
      <c r="U388" s="268"/>
      <c r="V388" s="268"/>
      <c r="W388" s="268"/>
      <c r="X388" s="268"/>
      <c r="Y388" s="10"/>
      <c r="Z388" s="10"/>
      <c r="AA388" s="10"/>
      <c r="AB388" s="10"/>
      <c r="AC388" s="10"/>
      <c r="AD388" s="10"/>
      <c r="AE388" s="10"/>
      <c r="AF388" s="10"/>
      <c r="AG388" s="10"/>
      <c r="AH388" s="12"/>
      <c r="AI388" s="12"/>
      <c r="AJ388" s="12"/>
      <c r="AK388" s="12"/>
      <c r="AL388" s="12"/>
      <c r="AM388" s="12"/>
      <c r="AN388" s="12"/>
      <c r="AO388" s="12"/>
    </row>
    <row r="389" spans="1:41" s="406" customFormat="1" ht="45" customHeight="1">
      <c r="A389" s="180"/>
      <c r="B389" s="404">
        <f t="shared" si="33"/>
        <v>4</v>
      </c>
      <c r="C389" s="405" t="s">
        <v>157</v>
      </c>
      <c r="D389" s="405" t="s">
        <v>352</v>
      </c>
      <c r="E389" s="355">
        <v>42275</v>
      </c>
      <c r="F389" s="354" t="s">
        <v>298</v>
      </c>
      <c r="G389" s="361" t="s">
        <v>377</v>
      </c>
      <c r="H389" s="355">
        <v>42304</v>
      </c>
      <c r="I389" s="354" t="s">
        <v>298</v>
      </c>
      <c r="J389" s="361" t="s">
        <v>377</v>
      </c>
      <c r="K389" s="408"/>
      <c r="L389" s="408"/>
      <c r="M389" s="407"/>
      <c r="N389" s="407"/>
      <c r="O389" s="268"/>
      <c r="P389" s="268"/>
      <c r="Q389" s="268"/>
      <c r="R389" s="268"/>
      <c r="S389" s="268"/>
      <c r="T389" s="268"/>
      <c r="U389" s="268"/>
      <c r="V389" s="268"/>
      <c r="W389" s="268"/>
      <c r="X389" s="268"/>
      <c r="Y389" s="10"/>
      <c r="Z389" s="10"/>
      <c r="AA389" s="10"/>
      <c r="AB389" s="10"/>
      <c r="AC389" s="10"/>
      <c r="AD389" s="10"/>
      <c r="AE389" s="10"/>
      <c r="AF389" s="10"/>
      <c r="AG389" s="10"/>
      <c r="AH389" s="12"/>
      <c r="AI389" s="12"/>
      <c r="AJ389" s="12"/>
      <c r="AK389" s="12"/>
      <c r="AL389" s="12"/>
      <c r="AM389" s="12"/>
      <c r="AN389" s="12"/>
      <c r="AO389" s="12"/>
    </row>
    <row r="390" spans="1:41" s="406" customFormat="1" ht="45" customHeight="1">
      <c r="A390" s="180"/>
      <c r="B390" s="404">
        <f t="shared" si="33"/>
        <v>5</v>
      </c>
      <c r="C390" s="405" t="s">
        <v>157</v>
      </c>
      <c r="D390" s="405" t="s">
        <v>353</v>
      </c>
      <c r="E390" s="355">
        <v>42275</v>
      </c>
      <c r="F390" s="354" t="s">
        <v>152</v>
      </c>
      <c r="G390" s="361" t="s">
        <v>338</v>
      </c>
      <c r="H390" s="355">
        <v>42304</v>
      </c>
      <c r="I390" s="354" t="s">
        <v>152</v>
      </c>
      <c r="J390" s="361" t="s">
        <v>338</v>
      </c>
      <c r="K390" s="408"/>
      <c r="L390" s="408"/>
      <c r="M390" s="407"/>
      <c r="N390" s="407"/>
      <c r="O390" s="268"/>
      <c r="P390" s="268"/>
      <c r="Q390" s="268"/>
      <c r="R390" s="268"/>
      <c r="S390" s="268"/>
      <c r="T390" s="268"/>
      <c r="U390" s="268"/>
      <c r="V390" s="268"/>
      <c r="W390" s="268"/>
      <c r="X390" s="268"/>
      <c r="Y390" s="10"/>
      <c r="Z390" s="10"/>
      <c r="AA390" s="10"/>
      <c r="AB390" s="10"/>
      <c r="AC390" s="10"/>
      <c r="AD390" s="10"/>
      <c r="AE390" s="10"/>
      <c r="AF390" s="10"/>
      <c r="AG390" s="10"/>
      <c r="AH390" s="12"/>
      <c r="AI390" s="12"/>
      <c r="AJ390" s="12"/>
      <c r="AK390" s="12"/>
      <c r="AL390" s="12"/>
      <c r="AM390" s="12"/>
      <c r="AN390" s="12"/>
      <c r="AO390" s="12"/>
    </row>
    <row r="391" spans="1:41" ht="45" customHeight="1">
      <c r="B391" s="404">
        <f t="shared" si="33"/>
        <v>6</v>
      </c>
      <c r="C391" s="350" t="s">
        <v>156</v>
      </c>
      <c r="D391" s="351" t="s">
        <v>387</v>
      </c>
      <c r="E391" s="355">
        <v>42275</v>
      </c>
      <c r="F391" s="354" t="s">
        <v>152</v>
      </c>
      <c r="G391" s="361" t="s">
        <v>338</v>
      </c>
      <c r="H391" s="355">
        <v>42304</v>
      </c>
      <c r="I391" s="354" t="s">
        <v>152</v>
      </c>
      <c r="J391" s="361" t="s">
        <v>338</v>
      </c>
      <c r="K391" s="354"/>
      <c r="L391" s="354"/>
      <c r="M391" s="552"/>
      <c r="N391" s="553"/>
      <c r="O391" s="329"/>
      <c r="P391" s="329"/>
      <c r="Q391" s="329"/>
      <c r="R391" s="329"/>
      <c r="S391" s="329"/>
      <c r="T391" s="329"/>
      <c r="U391" s="329"/>
      <c r="V391" s="329"/>
      <c r="W391" s="329"/>
      <c r="X391" s="329"/>
    </row>
    <row r="392" spans="1:41" ht="45" customHeight="1">
      <c r="B392" s="404">
        <f t="shared" si="33"/>
        <v>7</v>
      </c>
      <c r="C392" s="350" t="s">
        <v>156</v>
      </c>
      <c r="D392" s="405" t="s">
        <v>354</v>
      </c>
      <c r="E392" s="355">
        <v>42275</v>
      </c>
      <c r="F392" s="354" t="s">
        <v>152</v>
      </c>
      <c r="G392" s="361" t="s">
        <v>338</v>
      </c>
      <c r="H392" s="355">
        <v>42304</v>
      </c>
      <c r="I392" s="354" t="s">
        <v>152</v>
      </c>
      <c r="J392" s="361" t="s">
        <v>338</v>
      </c>
      <c r="K392" s="354"/>
      <c r="L392" s="354"/>
      <c r="M392" s="552"/>
      <c r="N392" s="553"/>
      <c r="O392" s="329"/>
      <c r="P392" s="329"/>
      <c r="Q392" s="329"/>
      <c r="R392" s="329"/>
      <c r="S392" s="329"/>
      <c r="T392" s="329"/>
      <c r="U392" s="329"/>
      <c r="V392" s="329"/>
      <c r="W392" s="329"/>
      <c r="X392" s="329"/>
    </row>
    <row r="393" spans="1:41" ht="45" customHeight="1">
      <c r="B393" s="404">
        <f t="shared" si="33"/>
        <v>8</v>
      </c>
      <c r="C393" s="350" t="s">
        <v>156</v>
      </c>
      <c r="D393" s="351" t="s">
        <v>450</v>
      </c>
      <c r="E393" s="355">
        <v>42275</v>
      </c>
      <c r="F393" s="354" t="s">
        <v>152</v>
      </c>
      <c r="G393" s="361" t="s">
        <v>338</v>
      </c>
      <c r="H393" s="355">
        <v>42304</v>
      </c>
      <c r="I393" s="354" t="s">
        <v>152</v>
      </c>
      <c r="J393" s="361" t="s">
        <v>338</v>
      </c>
      <c r="K393" s="354"/>
      <c r="L393" s="354"/>
      <c r="M393" s="552"/>
      <c r="N393" s="553"/>
      <c r="O393" s="329"/>
      <c r="P393" s="329"/>
      <c r="Q393" s="329"/>
      <c r="R393" s="329"/>
      <c r="S393" s="329"/>
      <c r="T393" s="329"/>
      <c r="U393" s="329"/>
      <c r="V393" s="329"/>
      <c r="W393" s="329"/>
      <c r="X393" s="329"/>
    </row>
    <row r="394" spans="1:41" ht="45" customHeight="1">
      <c r="B394" s="404">
        <f t="shared" si="33"/>
        <v>9</v>
      </c>
      <c r="C394" s="350" t="s">
        <v>156</v>
      </c>
      <c r="D394" s="351" t="s">
        <v>451</v>
      </c>
      <c r="E394" s="355">
        <v>42275</v>
      </c>
      <c r="F394" s="354" t="s">
        <v>152</v>
      </c>
      <c r="G394" s="361" t="s">
        <v>338</v>
      </c>
      <c r="H394" s="355">
        <v>42304</v>
      </c>
      <c r="I394" s="354" t="s">
        <v>152</v>
      </c>
      <c r="J394" s="361" t="s">
        <v>338</v>
      </c>
      <c r="K394" s="354"/>
      <c r="L394" s="354"/>
      <c r="M394" s="552"/>
      <c r="N394" s="553"/>
      <c r="O394" s="329"/>
      <c r="P394" s="329"/>
      <c r="Q394" s="329"/>
      <c r="R394" s="329"/>
      <c r="S394" s="329"/>
      <c r="T394" s="329"/>
      <c r="U394" s="329"/>
      <c r="V394" s="329"/>
      <c r="W394" s="329"/>
      <c r="X394" s="329"/>
    </row>
    <row r="395" spans="1:41" ht="45" customHeight="1">
      <c r="B395" s="404">
        <f t="shared" si="33"/>
        <v>10</v>
      </c>
      <c r="C395" s="350" t="s">
        <v>156</v>
      </c>
      <c r="D395" s="351" t="s">
        <v>452</v>
      </c>
      <c r="E395" s="355">
        <v>42275</v>
      </c>
      <c r="F395" s="354" t="s">
        <v>152</v>
      </c>
      <c r="G395" s="361" t="s">
        <v>338</v>
      </c>
      <c r="H395" s="355">
        <v>42304</v>
      </c>
      <c r="I395" s="354" t="s">
        <v>152</v>
      </c>
      <c r="J395" s="361" t="s">
        <v>338</v>
      </c>
      <c r="K395" s="354"/>
      <c r="L395" s="354"/>
      <c r="M395" s="552"/>
      <c r="N395" s="553"/>
      <c r="O395" s="329"/>
      <c r="P395" s="329"/>
      <c r="Q395" s="329"/>
      <c r="R395" s="329"/>
      <c r="S395" s="329"/>
      <c r="T395" s="329"/>
      <c r="U395" s="329"/>
      <c r="V395" s="329"/>
      <c r="W395" s="329"/>
      <c r="X395" s="329"/>
    </row>
    <row r="396" spans="1:41" ht="60" customHeight="1">
      <c r="B396" s="558" t="s">
        <v>333</v>
      </c>
      <c r="C396" s="558"/>
      <c r="D396" s="558"/>
      <c r="E396" s="559"/>
      <c r="F396" s="578"/>
      <c r="G396" s="578"/>
      <c r="H396" s="578"/>
      <c r="I396" s="578"/>
      <c r="J396" s="578"/>
      <c r="K396" s="578"/>
      <c r="L396" s="578"/>
      <c r="M396" s="578"/>
      <c r="N396" s="579"/>
      <c r="O396" s="329"/>
      <c r="P396" s="329"/>
      <c r="Q396" s="329"/>
      <c r="R396" s="329"/>
      <c r="S396" s="329"/>
      <c r="T396" s="329"/>
      <c r="U396" s="329"/>
      <c r="V396" s="329"/>
      <c r="W396" s="329"/>
      <c r="X396" s="329"/>
    </row>
    <row r="397" spans="1:41" s="406" customFormat="1" ht="45" customHeight="1">
      <c r="A397" s="180"/>
      <c r="B397" s="404">
        <v>1</v>
      </c>
      <c r="C397" s="405" t="s">
        <v>157</v>
      </c>
      <c r="D397" s="405" t="s">
        <v>349</v>
      </c>
      <c r="E397" s="355">
        <v>42263</v>
      </c>
      <c r="F397" s="354" t="s">
        <v>152</v>
      </c>
      <c r="G397" s="361" t="s">
        <v>338</v>
      </c>
      <c r="H397" s="355">
        <v>42304</v>
      </c>
      <c r="I397" s="354" t="s">
        <v>152</v>
      </c>
      <c r="J397" s="361" t="s">
        <v>338</v>
      </c>
      <c r="K397" s="408"/>
      <c r="L397" s="408"/>
      <c r="M397" s="407"/>
      <c r="N397" s="407"/>
      <c r="O397" s="268"/>
      <c r="P397" s="268"/>
      <c r="Q397" s="268"/>
      <c r="R397" s="268"/>
      <c r="S397" s="268"/>
      <c r="T397" s="268"/>
      <c r="U397" s="268"/>
      <c r="V397" s="268"/>
      <c r="W397" s="268"/>
      <c r="X397" s="268"/>
      <c r="Y397" s="10"/>
      <c r="Z397" s="10"/>
      <c r="AA397" s="10"/>
      <c r="AB397" s="10"/>
      <c r="AC397" s="10"/>
      <c r="AD397" s="10"/>
      <c r="AE397" s="10"/>
      <c r="AF397" s="10"/>
      <c r="AG397" s="10"/>
      <c r="AH397" s="12"/>
      <c r="AI397" s="12"/>
      <c r="AJ397" s="12"/>
      <c r="AK397" s="12"/>
      <c r="AL397" s="12"/>
      <c r="AM397" s="12"/>
      <c r="AN397" s="12"/>
      <c r="AO397" s="12"/>
    </row>
    <row r="398" spans="1:41" s="406" customFormat="1" ht="45" customHeight="1">
      <c r="A398" s="180"/>
      <c r="B398" s="404">
        <f>B397+1</f>
        <v>2</v>
      </c>
      <c r="C398" s="405" t="s">
        <v>157</v>
      </c>
      <c r="D398" s="405" t="s">
        <v>350</v>
      </c>
      <c r="E398" s="355">
        <v>42263</v>
      </c>
      <c r="F398" s="354" t="s">
        <v>152</v>
      </c>
      <c r="G398" s="361" t="s">
        <v>338</v>
      </c>
      <c r="H398" s="355">
        <v>42304</v>
      </c>
      <c r="I398" s="354" t="s">
        <v>152</v>
      </c>
      <c r="J398" s="361" t="s">
        <v>338</v>
      </c>
      <c r="K398" s="408"/>
      <c r="L398" s="408"/>
      <c r="M398" s="407"/>
      <c r="N398" s="407"/>
      <c r="O398" s="268"/>
      <c r="P398" s="268"/>
      <c r="Q398" s="268"/>
      <c r="R398" s="268"/>
      <c r="S398" s="268"/>
      <c r="T398" s="268"/>
      <c r="U398" s="268"/>
      <c r="V398" s="268"/>
      <c r="W398" s="268"/>
      <c r="X398" s="268"/>
      <c r="Y398" s="10"/>
      <c r="Z398" s="10"/>
      <c r="AA398" s="10"/>
      <c r="AB398" s="10"/>
      <c r="AC398" s="10"/>
      <c r="AD398" s="10"/>
      <c r="AE398" s="10"/>
      <c r="AF398" s="10"/>
      <c r="AG398" s="10"/>
      <c r="AH398" s="12"/>
      <c r="AI398" s="12"/>
      <c r="AJ398" s="12"/>
      <c r="AK398" s="12"/>
      <c r="AL398" s="12"/>
      <c r="AM398" s="12"/>
      <c r="AN398" s="12"/>
      <c r="AO398" s="12"/>
    </row>
    <row r="399" spans="1:41" s="406" customFormat="1" ht="45" customHeight="1">
      <c r="A399" s="180"/>
      <c r="B399" s="404">
        <f t="shared" ref="B399:B406" si="34">B398+1</f>
        <v>3</v>
      </c>
      <c r="C399" s="405" t="s">
        <v>157</v>
      </c>
      <c r="D399" s="405" t="s">
        <v>351</v>
      </c>
      <c r="E399" s="355">
        <v>42263</v>
      </c>
      <c r="F399" s="354" t="s">
        <v>152</v>
      </c>
      <c r="G399" s="361" t="s">
        <v>338</v>
      </c>
      <c r="H399" s="355">
        <v>42304</v>
      </c>
      <c r="I399" s="354" t="s">
        <v>152</v>
      </c>
      <c r="J399" s="361" t="s">
        <v>338</v>
      </c>
      <c r="K399" s="408"/>
      <c r="L399" s="408"/>
      <c r="M399" s="407"/>
      <c r="N399" s="407"/>
      <c r="O399" s="268"/>
      <c r="P399" s="268"/>
      <c r="Q399" s="268"/>
      <c r="R399" s="268"/>
      <c r="S399" s="268"/>
      <c r="T399" s="268"/>
      <c r="U399" s="268"/>
      <c r="V399" s="268"/>
      <c r="W399" s="268"/>
      <c r="X399" s="268"/>
      <c r="Y399" s="10"/>
      <c r="Z399" s="10"/>
      <c r="AA399" s="10"/>
      <c r="AB399" s="10"/>
      <c r="AC399" s="10"/>
      <c r="AD399" s="10"/>
      <c r="AE399" s="10"/>
      <c r="AF399" s="10"/>
      <c r="AG399" s="10"/>
      <c r="AH399" s="12"/>
      <c r="AI399" s="12"/>
      <c r="AJ399" s="12"/>
      <c r="AK399" s="12"/>
      <c r="AL399" s="12"/>
      <c r="AM399" s="12"/>
      <c r="AN399" s="12"/>
      <c r="AO399" s="12"/>
    </row>
    <row r="400" spans="1:41" s="406" customFormat="1" ht="45" customHeight="1">
      <c r="A400" s="180"/>
      <c r="B400" s="404">
        <f t="shared" si="34"/>
        <v>4</v>
      </c>
      <c r="C400" s="405" t="s">
        <v>157</v>
      </c>
      <c r="D400" s="405" t="s">
        <v>352</v>
      </c>
      <c r="E400" s="355">
        <v>42263</v>
      </c>
      <c r="F400" s="354" t="s">
        <v>152</v>
      </c>
      <c r="G400" s="361" t="s">
        <v>338</v>
      </c>
      <c r="H400" s="355">
        <v>42304</v>
      </c>
      <c r="I400" s="354" t="s">
        <v>152</v>
      </c>
      <c r="J400" s="361" t="s">
        <v>338</v>
      </c>
      <c r="K400" s="408"/>
      <c r="L400" s="408"/>
      <c r="M400" s="407"/>
      <c r="N400" s="407"/>
      <c r="O400" s="268"/>
      <c r="P400" s="268"/>
      <c r="Q400" s="268"/>
      <c r="R400" s="268"/>
      <c r="S400" s="268"/>
      <c r="T400" s="268"/>
      <c r="U400" s="268"/>
      <c r="V400" s="268"/>
      <c r="W400" s="268"/>
      <c r="X400" s="268"/>
      <c r="Y400" s="10"/>
      <c r="Z400" s="10"/>
      <c r="AA400" s="10"/>
      <c r="AB400" s="10"/>
      <c r="AC400" s="10"/>
      <c r="AD400" s="10"/>
      <c r="AE400" s="10"/>
      <c r="AF400" s="10"/>
      <c r="AG400" s="10"/>
      <c r="AH400" s="12"/>
      <c r="AI400" s="12"/>
      <c r="AJ400" s="12"/>
      <c r="AK400" s="12"/>
      <c r="AL400" s="12"/>
      <c r="AM400" s="12"/>
      <c r="AN400" s="12"/>
      <c r="AO400" s="12"/>
    </row>
    <row r="401" spans="1:41" s="406" customFormat="1" ht="45" customHeight="1">
      <c r="A401" s="180"/>
      <c r="B401" s="404">
        <f t="shared" si="34"/>
        <v>5</v>
      </c>
      <c r="C401" s="405" t="s">
        <v>157</v>
      </c>
      <c r="D401" s="405" t="s">
        <v>353</v>
      </c>
      <c r="E401" s="355">
        <v>42263</v>
      </c>
      <c r="F401" s="354" t="s">
        <v>152</v>
      </c>
      <c r="G401" s="361" t="s">
        <v>377</v>
      </c>
      <c r="H401" s="355">
        <v>42304</v>
      </c>
      <c r="I401" s="354" t="s">
        <v>298</v>
      </c>
      <c r="J401" s="361" t="s">
        <v>377</v>
      </c>
      <c r="K401" s="408"/>
      <c r="L401" s="408"/>
      <c r="M401" s="407"/>
      <c r="N401" s="407"/>
      <c r="O401" s="268"/>
      <c r="P401" s="268"/>
      <c r="Q401" s="268"/>
      <c r="R401" s="268"/>
      <c r="S401" s="268"/>
      <c r="T401" s="268"/>
      <c r="U401" s="268"/>
      <c r="V401" s="268"/>
      <c r="W401" s="268"/>
      <c r="X401" s="268"/>
      <c r="Y401" s="10"/>
      <c r="Z401" s="10"/>
      <c r="AA401" s="10"/>
      <c r="AB401" s="10"/>
      <c r="AC401" s="10"/>
      <c r="AD401" s="10"/>
      <c r="AE401" s="10"/>
      <c r="AF401" s="10"/>
      <c r="AG401" s="10"/>
      <c r="AH401" s="12"/>
      <c r="AI401" s="12"/>
      <c r="AJ401" s="12"/>
      <c r="AK401" s="12"/>
      <c r="AL401" s="12"/>
      <c r="AM401" s="12"/>
      <c r="AN401" s="12"/>
      <c r="AO401" s="12"/>
    </row>
    <row r="402" spans="1:41" ht="45" customHeight="1">
      <c r="B402" s="404">
        <f t="shared" si="34"/>
        <v>6</v>
      </c>
      <c r="C402" s="350" t="s">
        <v>156</v>
      </c>
      <c r="D402" s="351" t="s">
        <v>387</v>
      </c>
      <c r="E402" s="355">
        <v>42263</v>
      </c>
      <c r="F402" s="354" t="s">
        <v>152</v>
      </c>
      <c r="G402" s="361" t="s">
        <v>338</v>
      </c>
      <c r="H402" s="355">
        <v>42304</v>
      </c>
      <c r="I402" s="354" t="s">
        <v>152</v>
      </c>
      <c r="J402" s="361" t="s">
        <v>338</v>
      </c>
      <c r="K402" s="354"/>
      <c r="L402" s="354"/>
      <c r="M402" s="552"/>
      <c r="N402" s="553"/>
      <c r="O402" s="329"/>
      <c r="P402" s="329"/>
      <c r="Q402" s="329"/>
      <c r="R402" s="329"/>
      <c r="S402" s="329"/>
      <c r="T402" s="329"/>
      <c r="U402" s="329"/>
      <c r="V402" s="329"/>
      <c r="W402" s="329"/>
      <c r="X402" s="329"/>
    </row>
    <row r="403" spans="1:41" ht="45" customHeight="1">
      <c r="B403" s="404">
        <f t="shared" si="34"/>
        <v>7</v>
      </c>
      <c r="C403" s="350" t="s">
        <v>156</v>
      </c>
      <c r="D403" s="405" t="s">
        <v>354</v>
      </c>
      <c r="E403" s="355">
        <v>42263</v>
      </c>
      <c r="F403" s="354" t="s">
        <v>152</v>
      </c>
      <c r="G403" s="361" t="s">
        <v>338</v>
      </c>
      <c r="H403" s="355">
        <v>42304</v>
      </c>
      <c r="I403" s="354" t="s">
        <v>152</v>
      </c>
      <c r="J403" s="361" t="s">
        <v>338</v>
      </c>
      <c r="K403" s="354"/>
      <c r="L403" s="354"/>
      <c r="M403" s="552"/>
      <c r="N403" s="553"/>
      <c r="O403" s="329"/>
      <c r="P403" s="329"/>
      <c r="Q403" s="329"/>
      <c r="R403" s="329"/>
      <c r="S403" s="329"/>
      <c r="T403" s="329"/>
      <c r="U403" s="329"/>
      <c r="V403" s="329"/>
      <c r="W403" s="329"/>
      <c r="X403" s="329"/>
    </row>
    <row r="404" spans="1:41" ht="45" customHeight="1">
      <c r="B404" s="404">
        <f t="shared" si="34"/>
        <v>8</v>
      </c>
      <c r="C404" s="350" t="s">
        <v>156</v>
      </c>
      <c r="D404" s="351" t="s">
        <v>450</v>
      </c>
      <c r="E404" s="355">
        <v>42263</v>
      </c>
      <c r="F404" s="354" t="s">
        <v>152</v>
      </c>
      <c r="G404" s="361" t="s">
        <v>338</v>
      </c>
      <c r="H404" s="355">
        <v>42304</v>
      </c>
      <c r="I404" s="354" t="s">
        <v>152</v>
      </c>
      <c r="J404" s="361" t="s">
        <v>338</v>
      </c>
      <c r="K404" s="354"/>
      <c r="L404" s="354"/>
      <c r="M404" s="552"/>
      <c r="N404" s="553"/>
      <c r="O404" s="329"/>
      <c r="P404" s="329"/>
      <c r="Q404" s="329"/>
      <c r="R404" s="329"/>
      <c r="S404" s="329"/>
      <c r="T404" s="329"/>
      <c r="U404" s="329"/>
      <c r="V404" s="329"/>
      <c r="W404" s="329"/>
      <c r="X404" s="329"/>
    </row>
    <row r="405" spans="1:41" ht="45" customHeight="1">
      <c r="B405" s="404">
        <f t="shared" si="34"/>
        <v>9</v>
      </c>
      <c r="C405" s="350" t="s">
        <v>156</v>
      </c>
      <c r="D405" s="351" t="s">
        <v>451</v>
      </c>
      <c r="E405" s="355">
        <v>42263</v>
      </c>
      <c r="F405" s="354" t="s">
        <v>152</v>
      </c>
      <c r="G405" s="361" t="s">
        <v>338</v>
      </c>
      <c r="H405" s="355">
        <v>42304</v>
      </c>
      <c r="I405" s="354" t="s">
        <v>152</v>
      </c>
      <c r="J405" s="361" t="s">
        <v>338</v>
      </c>
      <c r="K405" s="354"/>
      <c r="L405" s="354"/>
      <c r="M405" s="552"/>
      <c r="N405" s="553"/>
      <c r="O405" s="329"/>
      <c r="P405" s="329"/>
      <c r="Q405" s="329"/>
      <c r="R405" s="329"/>
      <c r="S405" s="329"/>
      <c r="T405" s="329"/>
      <c r="U405" s="329"/>
      <c r="V405" s="329"/>
      <c r="W405" s="329"/>
      <c r="X405" s="329"/>
    </row>
    <row r="406" spans="1:41" ht="45" customHeight="1">
      <c r="B406" s="404">
        <f t="shared" si="34"/>
        <v>10</v>
      </c>
      <c r="C406" s="350" t="s">
        <v>156</v>
      </c>
      <c r="D406" s="351" t="s">
        <v>452</v>
      </c>
      <c r="E406" s="355">
        <v>42263</v>
      </c>
      <c r="F406" s="354" t="s">
        <v>152</v>
      </c>
      <c r="G406" s="361" t="s">
        <v>338</v>
      </c>
      <c r="H406" s="355">
        <v>42304</v>
      </c>
      <c r="I406" s="354" t="s">
        <v>152</v>
      </c>
      <c r="J406" s="361" t="s">
        <v>338</v>
      </c>
      <c r="K406" s="354"/>
      <c r="L406" s="354"/>
      <c r="M406" s="552"/>
      <c r="N406" s="553"/>
      <c r="O406" s="329"/>
      <c r="P406" s="329"/>
      <c r="Q406" s="329"/>
      <c r="R406" s="329"/>
      <c r="S406" s="329"/>
      <c r="T406" s="329"/>
      <c r="U406" s="329"/>
      <c r="V406" s="329"/>
      <c r="W406" s="329"/>
      <c r="X406" s="329"/>
    </row>
    <row r="407" spans="1:41" ht="60" customHeight="1">
      <c r="B407" s="558" t="s">
        <v>335</v>
      </c>
      <c r="C407" s="558"/>
      <c r="D407" s="558"/>
      <c r="E407" s="559"/>
      <c r="F407" s="578"/>
      <c r="G407" s="578"/>
      <c r="H407" s="578"/>
      <c r="I407" s="578"/>
      <c r="J407" s="578"/>
      <c r="K407" s="578"/>
      <c r="L407" s="578"/>
      <c r="M407" s="578"/>
      <c r="N407" s="579"/>
      <c r="O407" s="329"/>
      <c r="P407" s="329"/>
      <c r="Q407" s="329"/>
      <c r="R407" s="329"/>
      <c r="S407" s="329"/>
      <c r="T407" s="329"/>
      <c r="U407" s="329"/>
      <c r="V407" s="329"/>
      <c r="W407" s="329"/>
      <c r="X407" s="329"/>
    </row>
    <row r="408" spans="1:41" s="406" customFormat="1" ht="45" customHeight="1">
      <c r="A408" s="180"/>
      <c r="B408" s="404">
        <v>1</v>
      </c>
      <c r="C408" s="405" t="s">
        <v>157</v>
      </c>
      <c r="D408" s="405" t="s">
        <v>349</v>
      </c>
      <c r="E408" s="355">
        <v>42269</v>
      </c>
      <c r="F408" s="354" t="s">
        <v>152</v>
      </c>
      <c r="G408" s="361" t="s">
        <v>338</v>
      </c>
      <c r="H408" s="355">
        <v>42304</v>
      </c>
      <c r="I408" s="354" t="s">
        <v>152</v>
      </c>
      <c r="J408" s="361" t="s">
        <v>338</v>
      </c>
      <c r="K408" s="408"/>
      <c r="L408" s="408"/>
      <c r="M408" s="407"/>
      <c r="N408" s="407"/>
      <c r="O408" s="268"/>
      <c r="P408" s="268"/>
      <c r="Q408" s="268"/>
      <c r="R408" s="268"/>
      <c r="S408" s="268"/>
      <c r="T408" s="268"/>
      <c r="U408" s="268"/>
      <c r="V408" s="268"/>
      <c r="W408" s="268"/>
      <c r="X408" s="268"/>
      <c r="Y408" s="10"/>
      <c r="Z408" s="10"/>
      <c r="AA408" s="10"/>
      <c r="AB408" s="10"/>
      <c r="AC408" s="10"/>
      <c r="AD408" s="10"/>
      <c r="AE408" s="10"/>
      <c r="AF408" s="10"/>
      <c r="AG408" s="10"/>
      <c r="AH408" s="12"/>
      <c r="AI408" s="12"/>
      <c r="AJ408" s="12"/>
      <c r="AK408" s="12"/>
      <c r="AL408" s="12"/>
      <c r="AM408" s="12"/>
      <c r="AN408" s="12"/>
      <c r="AO408" s="12"/>
    </row>
    <row r="409" spans="1:41" s="406" customFormat="1" ht="45" customHeight="1">
      <c r="A409" s="180"/>
      <c r="B409" s="404">
        <f>B408+1</f>
        <v>2</v>
      </c>
      <c r="C409" s="405" t="s">
        <v>157</v>
      </c>
      <c r="D409" s="405" t="s">
        <v>350</v>
      </c>
      <c r="E409" s="355">
        <v>42269</v>
      </c>
      <c r="F409" s="354" t="s">
        <v>152</v>
      </c>
      <c r="G409" s="361" t="s">
        <v>338</v>
      </c>
      <c r="H409" s="355">
        <v>42304</v>
      </c>
      <c r="I409" s="354" t="s">
        <v>152</v>
      </c>
      <c r="J409" s="361" t="s">
        <v>338</v>
      </c>
      <c r="K409" s="408"/>
      <c r="L409" s="408"/>
      <c r="M409" s="407"/>
      <c r="N409" s="407"/>
      <c r="O409" s="268"/>
      <c r="P409" s="268"/>
      <c r="Q409" s="268"/>
      <c r="R409" s="268"/>
      <c r="S409" s="268"/>
      <c r="T409" s="268"/>
      <c r="U409" s="268"/>
      <c r="V409" s="268"/>
      <c r="W409" s="268"/>
      <c r="X409" s="268"/>
      <c r="Y409" s="10"/>
      <c r="Z409" s="10"/>
      <c r="AA409" s="10"/>
      <c r="AB409" s="10"/>
      <c r="AC409" s="10"/>
      <c r="AD409" s="10"/>
      <c r="AE409" s="10"/>
      <c r="AF409" s="10"/>
      <c r="AG409" s="10"/>
      <c r="AH409" s="12"/>
      <c r="AI409" s="12"/>
      <c r="AJ409" s="12"/>
      <c r="AK409" s="12"/>
      <c r="AL409" s="12"/>
      <c r="AM409" s="12"/>
      <c r="AN409" s="12"/>
      <c r="AO409" s="12"/>
    </row>
    <row r="410" spans="1:41" s="406" customFormat="1" ht="45" customHeight="1">
      <c r="A410" s="180"/>
      <c r="B410" s="404">
        <f t="shared" ref="B410:B417" si="35">B409+1</f>
        <v>3</v>
      </c>
      <c r="C410" s="405" t="s">
        <v>157</v>
      </c>
      <c r="D410" s="405" t="s">
        <v>351</v>
      </c>
      <c r="E410" s="355">
        <v>42269</v>
      </c>
      <c r="F410" s="354" t="s">
        <v>152</v>
      </c>
      <c r="G410" s="361" t="s">
        <v>338</v>
      </c>
      <c r="H410" s="355">
        <v>42304</v>
      </c>
      <c r="I410" s="354" t="s">
        <v>152</v>
      </c>
      <c r="J410" s="361" t="s">
        <v>338</v>
      </c>
      <c r="K410" s="408"/>
      <c r="L410" s="408"/>
      <c r="M410" s="407"/>
      <c r="N410" s="407"/>
      <c r="O410" s="268"/>
      <c r="P410" s="268"/>
      <c r="Q410" s="268"/>
      <c r="R410" s="268"/>
      <c r="S410" s="268"/>
      <c r="T410" s="268"/>
      <c r="U410" s="268"/>
      <c r="V410" s="268"/>
      <c r="W410" s="268"/>
      <c r="X410" s="268"/>
      <c r="Y410" s="10"/>
      <c r="Z410" s="10"/>
      <c r="AA410" s="10"/>
      <c r="AB410" s="10"/>
      <c r="AC410" s="10"/>
      <c r="AD410" s="10"/>
      <c r="AE410" s="10"/>
      <c r="AF410" s="10"/>
      <c r="AG410" s="10"/>
      <c r="AH410" s="12"/>
      <c r="AI410" s="12"/>
      <c r="AJ410" s="12"/>
      <c r="AK410" s="12"/>
      <c r="AL410" s="12"/>
      <c r="AM410" s="12"/>
      <c r="AN410" s="12"/>
      <c r="AO410" s="12"/>
    </row>
    <row r="411" spans="1:41" s="406" customFormat="1" ht="45" customHeight="1">
      <c r="A411" s="180"/>
      <c r="B411" s="404">
        <f t="shared" si="35"/>
        <v>4</v>
      </c>
      <c r="C411" s="405" t="s">
        <v>157</v>
      </c>
      <c r="D411" s="405" t="s">
        <v>352</v>
      </c>
      <c r="E411" s="355">
        <v>42269</v>
      </c>
      <c r="F411" s="354" t="s">
        <v>152</v>
      </c>
      <c r="G411" s="361" t="s">
        <v>377</v>
      </c>
      <c r="H411" s="355">
        <v>42304</v>
      </c>
      <c r="I411" s="354" t="s">
        <v>298</v>
      </c>
      <c r="J411" s="361" t="s">
        <v>377</v>
      </c>
      <c r="K411" s="408"/>
      <c r="L411" s="408"/>
      <c r="M411" s="407"/>
      <c r="N411" s="407"/>
      <c r="O411" s="268"/>
      <c r="P411" s="268"/>
      <c r="Q411" s="268"/>
      <c r="R411" s="268"/>
      <c r="S411" s="268"/>
      <c r="T411" s="268"/>
      <c r="U411" s="268"/>
      <c r="V411" s="268"/>
      <c r="W411" s="268"/>
      <c r="X411" s="268"/>
      <c r="Y411" s="10"/>
      <c r="Z411" s="10"/>
      <c r="AA411" s="10"/>
      <c r="AB411" s="10"/>
      <c r="AC411" s="10"/>
      <c r="AD411" s="10"/>
      <c r="AE411" s="10"/>
      <c r="AF411" s="10"/>
      <c r="AG411" s="10"/>
      <c r="AH411" s="12"/>
      <c r="AI411" s="12"/>
      <c r="AJ411" s="12"/>
      <c r="AK411" s="12"/>
      <c r="AL411" s="12"/>
      <c r="AM411" s="12"/>
      <c r="AN411" s="12"/>
      <c r="AO411" s="12"/>
    </row>
    <row r="412" spans="1:41" s="406" customFormat="1" ht="45" customHeight="1">
      <c r="A412" s="180"/>
      <c r="B412" s="404">
        <f t="shared" si="35"/>
        <v>5</v>
      </c>
      <c r="C412" s="405" t="s">
        <v>157</v>
      </c>
      <c r="D412" s="405" t="s">
        <v>353</v>
      </c>
      <c r="E412" s="355">
        <v>42269</v>
      </c>
      <c r="F412" s="354" t="s">
        <v>152</v>
      </c>
      <c r="G412" s="361" t="s">
        <v>338</v>
      </c>
      <c r="H412" s="355">
        <v>42304</v>
      </c>
      <c r="I412" s="354" t="s">
        <v>152</v>
      </c>
      <c r="J412" s="361" t="s">
        <v>338</v>
      </c>
      <c r="K412" s="408"/>
      <c r="L412" s="408"/>
      <c r="M412" s="407"/>
      <c r="N412" s="407"/>
      <c r="O412" s="268"/>
      <c r="P412" s="268"/>
      <c r="Q412" s="268"/>
      <c r="R412" s="268"/>
      <c r="S412" s="268"/>
      <c r="T412" s="268"/>
      <c r="U412" s="268"/>
      <c r="V412" s="268"/>
      <c r="W412" s="268"/>
      <c r="X412" s="268"/>
      <c r="Y412" s="10"/>
      <c r="Z412" s="10"/>
      <c r="AA412" s="10"/>
      <c r="AB412" s="10"/>
      <c r="AC412" s="10"/>
      <c r="AD412" s="10"/>
      <c r="AE412" s="10"/>
      <c r="AF412" s="10"/>
      <c r="AG412" s="10"/>
      <c r="AH412" s="12"/>
      <c r="AI412" s="12"/>
      <c r="AJ412" s="12"/>
      <c r="AK412" s="12"/>
      <c r="AL412" s="12"/>
      <c r="AM412" s="12"/>
      <c r="AN412" s="12"/>
      <c r="AO412" s="12"/>
    </row>
    <row r="413" spans="1:41" ht="45" customHeight="1">
      <c r="B413" s="404">
        <f t="shared" si="35"/>
        <v>6</v>
      </c>
      <c r="C413" s="350" t="s">
        <v>156</v>
      </c>
      <c r="D413" s="351" t="s">
        <v>387</v>
      </c>
      <c r="E413" s="355">
        <v>42269</v>
      </c>
      <c r="F413" s="354" t="s">
        <v>152</v>
      </c>
      <c r="G413" s="361" t="s">
        <v>338</v>
      </c>
      <c r="H413" s="355">
        <v>42304</v>
      </c>
      <c r="I413" s="354" t="s">
        <v>152</v>
      </c>
      <c r="J413" s="361" t="s">
        <v>338</v>
      </c>
      <c r="K413" s="354"/>
      <c r="L413" s="354"/>
      <c r="M413" s="552"/>
      <c r="N413" s="553"/>
      <c r="O413" s="329"/>
      <c r="P413" s="329"/>
      <c r="Q413" s="329"/>
      <c r="R413" s="329"/>
      <c r="S413" s="329"/>
      <c r="T413" s="329"/>
      <c r="U413" s="329"/>
      <c r="V413" s="329"/>
      <c r="W413" s="329"/>
      <c r="X413" s="329"/>
    </row>
    <row r="414" spans="1:41" ht="45" customHeight="1">
      <c r="B414" s="404">
        <f t="shared" si="35"/>
        <v>7</v>
      </c>
      <c r="C414" s="350" t="s">
        <v>156</v>
      </c>
      <c r="D414" s="405" t="s">
        <v>354</v>
      </c>
      <c r="E414" s="355">
        <v>42269</v>
      </c>
      <c r="F414" s="354" t="s">
        <v>152</v>
      </c>
      <c r="G414" s="361" t="s">
        <v>338</v>
      </c>
      <c r="H414" s="355">
        <v>42304</v>
      </c>
      <c r="I414" s="354" t="s">
        <v>152</v>
      </c>
      <c r="J414" s="361" t="s">
        <v>338</v>
      </c>
      <c r="K414" s="354"/>
      <c r="L414" s="354"/>
      <c r="M414" s="552"/>
      <c r="N414" s="553"/>
      <c r="O414" s="329"/>
      <c r="P414" s="329"/>
      <c r="Q414" s="329"/>
      <c r="R414" s="329"/>
      <c r="S414" s="329"/>
      <c r="T414" s="329"/>
      <c r="U414" s="329"/>
      <c r="V414" s="329"/>
      <c r="W414" s="329"/>
      <c r="X414" s="329"/>
    </row>
    <row r="415" spans="1:41" ht="45" customHeight="1">
      <c r="B415" s="404">
        <f t="shared" si="35"/>
        <v>8</v>
      </c>
      <c r="C415" s="350" t="s">
        <v>156</v>
      </c>
      <c r="D415" s="351" t="s">
        <v>450</v>
      </c>
      <c r="E415" s="355">
        <v>42269</v>
      </c>
      <c r="F415" s="354" t="s">
        <v>152</v>
      </c>
      <c r="G415" s="361" t="s">
        <v>338</v>
      </c>
      <c r="H415" s="355">
        <v>42304</v>
      </c>
      <c r="I415" s="354" t="s">
        <v>152</v>
      </c>
      <c r="J415" s="361" t="s">
        <v>338</v>
      </c>
      <c r="K415" s="354"/>
      <c r="L415" s="354"/>
      <c r="M415" s="552"/>
      <c r="N415" s="553"/>
      <c r="O415" s="329"/>
      <c r="P415" s="329"/>
      <c r="Q415" s="329"/>
      <c r="R415" s="329"/>
      <c r="S415" s="329"/>
      <c r="T415" s="329"/>
      <c r="U415" s="329"/>
      <c r="V415" s="329"/>
      <c r="W415" s="329"/>
      <c r="X415" s="329"/>
    </row>
    <row r="416" spans="1:41" ht="45" customHeight="1">
      <c r="B416" s="404">
        <f t="shared" si="35"/>
        <v>9</v>
      </c>
      <c r="C416" s="350" t="s">
        <v>156</v>
      </c>
      <c r="D416" s="351" t="s">
        <v>454</v>
      </c>
      <c r="E416" s="355">
        <v>42269</v>
      </c>
      <c r="F416" s="354" t="s">
        <v>152</v>
      </c>
      <c r="G416" s="361" t="s">
        <v>338</v>
      </c>
      <c r="H416" s="355">
        <v>42304</v>
      </c>
      <c r="I416" s="354" t="s">
        <v>152</v>
      </c>
      <c r="J416" s="361" t="s">
        <v>338</v>
      </c>
      <c r="K416" s="354"/>
      <c r="L416" s="354"/>
      <c r="M416" s="552"/>
      <c r="N416" s="553"/>
      <c r="O416" s="329"/>
      <c r="P416" s="329"/>
      <c r="Q416" s="329"/>
      <c r="R416" s="329"/>
      <c r="S416" s="329"/>
      <c r="T416" s="329"/>
      <c r="U416" s="329"/>
      <c r="V416" s="329"/>
      <c r="W416" s="329"/>
      <c r="X416" s="329"/>
    </row>
    <row r="417" spans="1:41" ht="45" customHeight="1">
      <c r="B417" s="404">
        <f t="shared" si="35"/>
        <v>10</v>
      </c>
      <c r="C417" s="350" t="s">
        <v>156</v>
      </c>
      <c r="D417" s="351" t="s">
        <v>453</v>
      </c>
      <c r="E417" s="355">
        <v>42269</v>
      </c>
      <c r="F417" s="354" t="s">
        <v>152</v>
      </c>
      <c r="G417" s="361" t="s">
        <v>338</v>
      </c>
      <c r="H417" s="355">
        <v>42304</v>
      </c>
      <c r="I417" s="354" t="s">
        <v>152</v>
      </c>
      <c r="J417" s="361" t="s">
        <v>338</v>
      </c>
      <c r="K417" s="354"/>
      <c r="L417" s="354"/>
      <c r="M417" s="552"/>
      <c r="N417" s="553"/>
      <c r="O417" s="329"/>
      <c r="P417" s="329"/>
      <c r="Q417" s="329"/>
      <c r="R417" s="329"/>
      <c r="S417" s="329"/>
      <c r="T417" s="329"/>
      <c r="U417" s="329"/>
      <c r="V417" s="329"/>
      <c r="W417" s="329"/>
      <c r="X417" s="329"/>
    </row>
    <row r="418" spans="1:41" ht="60" customHeight="1">
      <c r="B418" s="558" t="s">
        <v>334</v>
      </c>
      <c r="C418" s="558"/>
      <c r="D418" s="558"/>
      <c r="E418" s="559"/>
      <c r="F418" s="578"/>
      <c r="G418" s="578"/>
      <c r="H418" s="578"/>
      <c r="I418" s="578"/>
      <c r="J418" s="578"/>
      <c r="K418" s="578"/>
      <c r="L418" s="578"/>
      <c r="M418" s="578"/>
      <c r="N418" s="579"/>
      <c r="O418" s="329"/>
      <c r="P418" s="329"/>
      <c r="Q418" s="329"/>
      <c r="R418" s="329"/>
      <c r="S418" s="329"/>
      <c r="T418" s="329"/>
      <c r="U418" s="329"/>
      <c r="V418" s="329"/>
      <c r="W418" s="329"/>
      <c r="X418" s="329"/>
    </row>
    <row r="419" spans="1:41" s="406" customFormat="1" ht="45" customHeight="1">
      <c r="A419" s="180"/>
      <c r="B419" s="404">
        <v>1</v>
      </c>
      <c r="C419" s="405" t="s">
        <v>157</v>
      </c>
      <c r="D419" s="405" t="s">
        <v>349</v>
      </c>
      <c r="E419" s="355">
        <v>42264</v>
      </c>
      <c r="F419" s="354" t="s">
        <v>152</v>
      </c>
      <c r="G419" s="361" t="s">
        <v>338</v>
      </c>
      <c r="H419" s="355">
        <v>42304</v>
      </c>
      <c r="I419" s="354" t="s">
        <v>152</v>
      </c>
      <c r="J419" s="361" t="s">
        <v>338</v>
      </c>
      <c r="K419" s="408"/>
      <c r="L419" s="408"/>
      <c r="M419" s="407"/>
      <c r="N419" s="407"/>
      <c r="O419" s="268"/>
      <c r="P419" s="268"/>
      <c r="Q419" s="268"/>
      <c r="R419" s="268"/>
      <c r="S419" s="268"/>
      <c r="T419" s="268"/>
      <c r="U419" s="268"/>
      <c r="V419" s="268"/>
      <c r="W419" s="268"/>
      <c r="X419" s="268"/>
      <c r="Y419" s="10"/>
      <c r="Z419" s="10"/>
      <c r="AA419" s="10"/>
      <c r="AB419" s="10"/>
      <c r="AC419" s="10"/>
      <c r="AD419" s="10"/>
      <c r="AE419" s="10"/>
      <c r="AF419" s="10"/>
      <c r="AG419" s="10"/>
      <c r="AH419" s="12"/>
      <c r="AI419" s="12"/>
      <c r="AJ419" s="12"/>
      <c r="AK419" s="12"/>
      <c r="AL419" s="12"/>
      <c r="AM419" s="12"/>
      <c r="AN419" s="12"/>
      <c r="AO419" s="12"/>
    </row>
    <row r="420" spans="1:41" s="406" customFormat="1" ht="45" customHeight="1">
      <c r="A420" s="180"/>
      <c r="B420" s="404">
        <f>B419+1</f>
        <v>2</v>
      </c>
      <c r="C420" s="405" t="s">
        <v>157</v>
      </c>
      <c r="D420" s="405" t="s">
        <v>350</v>
      </c>
      <c r="E420" s="355">
        <v>42264</v>
      </c>
      <c r="F420" s="354" t="s">
        <v>152</v>
      </c>
      <c r="G420" s="361" t="s">
        <v>338</v>
      </c>
      <c r="H420" s="355">
        <v>42304</v>
      </c>
      <c r="I420" s="354" t="s">
        <v>152</v>
      </c>
      <c r="J420" s="361" t="s">
        <v>338</v>
      </c>
      <c r="K420" s="408"/>
      <c r="L420" s="408"/>
      <c r="M420" s="407"/>
      <c r="N420" s="407"/>
      <c r="O420" s="268"/>
      <c r="P420" s="268"/>
      <c r="Q420" s="268"/>
      <c r="R420" s="268"/>
      <c r="S420" s="268"/>
      <c r="T420" s="268"/>
      <c r="U420" s="268"/>
      <c r="V420" s="268"/>
      <c r="W420" s="268"/>
      <c r="X420" s="268"/>
      <c r="Y420" s="10"/>
      <c r="Z420" s="10"/>
      <c r="AA420" s="10"/>
      <c r="AB420" s="10"/>
      <c r="AC420" s="10"/>
      <c r="AD420" s="10"/>
      <c r="AE420" s="10"/>
      <c r="AF420" s="10"/>
      <c r="AG420" s="10"/>
      <c r="AH420" s="12"/>
      <c r="AI420" s="12"/>
      <c r="AJ420" s="12"/>
      <c r="AK420" s="12"/>
      <c r="AL420" s="12"/>
      <c r="AM420" s="12"/>
      <c r="AN420" s="12"/>
      <c r="AO420" s="12"/>
    </row>
    <row r="421" spans="1:41" s="406" customFormat="1" ht="45" customHeight="1">
      <c r="A421" s="180"/>
      <c r="B421" s="404">
        <f t="shared" ref="B421:B428" si="36">B420+1</f>
        <v>3</v>
      </c>
      <c r="C421" s="405" t="s">
        <v>157</v>
      </c>
      <c r="D421" s="405" t="s">
        <v>351</v>
      </c>
      <c r="E421" s="355">
        <v>42264</v>
      </c>
      <c r="F421" s="354" t="s">
        <v>152</v>
      </c>
      <c r="G421" s="361" t="s">
        <v>338</v>
      </c>
      <c r="H421" s="355">
        <v>42304</v>
      </c>
      <c r="I421" s="354" t="s">
        <v>152</v>
      </c>
      <c r="J421" s="361" t="s">
        <v>338</v>
      </c>
      <c r="K421" s="408"/>
      <c r="L421" s="408"/>
      <c r="M421" s="407"/>
      <c r="N421" s="407"/>
      <c r="O421" s="268"/>
      <c r="P421" s="268"/>
      <c r="Q421" s="268"/>
      <c r="R421" s="268"/>
      <c r="S421" s="268"/>
      <c r="T421" s="268"/>
      <c r="U421" s="268"/>
      <c r="V421" s="268"/>
      <c r="W421" s="268"/>
      <c r="X421" s="268"/>
      <c r="Y421" s="10"/>
      <c r="Z421" s="10"/>
      <c r="AA421" s="10"/>
      <c r="AB421" s="10"/>
      <c r="AC421" s="10"/>
      <c r="AD421" s="10"/>
      <c r="AE421" s="10"/>
      <c r="AF421" s="10"/>
      <c r="AG421" s="10"/>
      <c r="AH421" s="12"/>
      <c r="AI421" s="12"/>
      <c r="AJ421" s="12"/>
      <c r="AK421" s="12"/>
      <c r="AL421" s="12"/>
      <c r="AM421" s="12"/>
      <c r="AN421" s="12"/>
      <c r="AO421" s="12"/>
    </row>
    <row r="422" spans="1:41" s="406" customFormat="1" ht="45" customHeight="1">
      <c r="A422" s="180"/>
      <c r="B422" s="404">
        <f t="shared" si="36"/>
        <v>4</v>
      </c>
      <c r="C422" s="405" t="s">
        <v>157</v>
      </c>
      <c r="D422" s="405" t="s">
        <v>352</v>
      </c>
      <c r="E422" s="355">
        <v>42264</v>
      </c>
      <c r="F422" s="354" t="s">
        <v>152</v>
      </c>
      <c r="G422" s="361" t="s">
        <v>377</v>
      </c>
      <c r="H422" s="355">
        <v>42304</v>
      </c>
      <c r="I422" s="354" t="s">
        <v>298</v>
      </c>
      <c r="J422" s="361" t="s">
        <v>377</v>
      </c>
      <c r="K422" s="408"/>
      <c r="L422" s="408"/>
      <c r="M422" s="407"/>
      <c r="N422" s="407"/>
      <c r="O422" s="268"/>
      <c r="P422" s="268"/>
      <c r="Q422" s="268"/>
      <c r="R422" s="268"/>
      <c r="S422" s="268"/>
      <c r="T422" s="268"/>
      <c r="U422" s="268"/>
      <c r="V422" s="268"/>
      <c r="W422" s="268"/>
      <c r="X422" s="268"/>
      <c r="Y422" s="10"/>
      <c r="Z422" s="10"/>
      <c r="AA422" s="10"/>
      <c r="AB422" s="10"/>
      <c r="AC422" s="10"/>
      <c r="AD422" s="10"/>
      <c r="AE422" s="10"/>
      <c r="AF422" s="10"/>
      <c r="AG422" s="10"/>
      <c r="AH422" s="12"/>
      <c r="AI422" s="12"/>
      <c r="AJ422" s="12"/>
      <c r="AK422" s="12"/>
      <c r="AL422" s="12"/>
      <c r="AM422" s="12"/>
      <c r="AN422" s="12"/>
      <c r="AO422" s="12"/>
    </row>
    <row r="423" spans="1:41" s="406" customFormat="1" ht="45" customHeight="1">
      <c r="A423" s="180"/>
      <c r="B423" s="404">
        <f t="shared" si="36"/>
        <v>5</v>
      </c>
      <c r="C423" s="405" t="s">
        <v>157</v>
      </c>
      <c r="D423" s="405" t="s">
        <v>353</v>
      </c>
      <c r="E423" s="355">
        <v>42264</v>
      </c>
      <c r="F423" s="354" t="s">
        <v>152</v>
      </c>
      <c r="G423" s="361" t="s">
        <v>338</v>
      </c>
      <c r="H423" s="355">
        <v>42304</v>
      </c>
      <c r="I423" s="354" t="s">
        <v>152</v>
      </c>
      <c r="J423" s="361" t="s">
        <v>338</v>
      </c>
      <c r="K423" s="408"/>
      <c r="L423" s="408"/>
      <c r="M423" s="407"/>
      <c r="N423" s="407"/>
      <c r="O423" s="268"/>
      <c r="P423" s="268"/>
      <c r="Q423" s="268"/>
      <c r="R423" s="268"/>
      <c r="S423" s="268"/>
      <c r="T423" s="268"/>
      <c r="U423" s="268"/>
      <c r="V423" s="268"/>
      <c r="W423" s="268"/>
      <c r="X423" s="268"/>
      <c r="Y423" s="10"/>
      <c r="Z423" s="10"/>
      <c r="AA423" s="10"/>
      <c r="AB423" s="10"/>
      <c r="AC423" s="10"/>
      <c r="AD423" s="10"/>
      <c r="AE423" s="10"/>
      <c r="AF423" s="10"/>
      <c r="AG423" s="10"/>
      <c r="AH423" s="12"/>
      <c r="AI423" s="12"/>
      <c r="AJ423" s="12"/>
      <c r="AK423" s="12"/>
      <c r="AL423" s="12"/>
      <c r="AM423" s="12"/>
      <c r="AN423" s="12"/>
      <c r="AO423" s="12"/>
    </row>
    <row r="424" spans="1:41" ht="45" customHeight="1">
      <c r="B424" s="404">
        <f t="shared" si="36"/>
        <v>6</v>
      </c>
      <c r="C424" s="350" t="s">
        <v>156</v>
      </c>
      <c r="D424" s="351" t="s">
        <v>387</v>
      </c>
      <c r="E424" s="355">
        <v>42264</v>
      </c>
      <c r="F424" s="354" t="s">
        <v>152</v>
      </c>
      <c r="G424" s="361" t="s">
        <v>338</v>
      </c>
      <c r="H424" s="355">
        <v>42304</v>
      </c>
      <c r="I424" s="354" t="s">
        <v>152</v>
      </c>
      <c r="J424" s="361" t="s">
        <v>338</v>
      </c>
      <c r="K424" s="354"/>
      <c r="L424" s="354"/>
      <c r="M424" s="552"/>
      <c r="N424" s="553"/>
      <c r="O424" s="329"/>
      <c r="P424" s="329"/>
      <c r="Q424" s="329"/>
      <c r="R424" s="329"/>
      <c r="S424" s="329"/>
      <c r="T424" s="329"/>
      <c r="U424" s="329"/>
      <c r="V424" s="329"/>
      <c r="W424" s="329"/>
      <c r="X424" s="329"/>
    </row>
    <row r="425" spans="1:41" ht="45" customHeight="1">
      <c r="B425" s="404">
        <f t="shared" si="36"/>
        <v>7</v>
      </c>
      <c r="C425" s="350" t="s">
        <v>156</v>
      </c>
      <c r="D425" s="405" t="s">
        <v>354</v>
      </c>
      <c r="E425" s="355">
        <v>42264</v>
      </c>
      <c r="F425" s="354" t="s">
        <v>152</v>
      </c>
      <c r="G425" s="361" t="s">
        <v>338</v>
      </c>
      <c r="H425" s="355">
        <v>42304</v>
      </c>
      <c r="I425" s="354" t="s">
        <v>152</v>
      </c>
      <c r="J425" s="361" t="s">
        <v>338</v>
      </c>
      <c r="K425" s="354"/>
      <c r="L425" s="354"/>
      <c r="M425" s="552"/>
      <c r="N425" s="553"/>
      <c r="O425" s="329"/>
      <c r="P425" s="329"/>
      <c r="Q425" s="329"/>
      <c r="R425" s="329"/>
      <c r="S425" s="329"/>
      <c r="T425" s="329"/>
      <c r="U425" s="329"/>
      <c r="V425" s="329"/>
      <c r="W425" s="329"/>
      <c r="X425" s="329"/>
    </row>
    <row r="426" spans="1:41" ht="45" customHeight="1">
      <c r="B426" s="404">
        <f t="shared" si="36"/>
        <v>8</v>
      </c>
      <c r="C426" s="350" t="s">
        <v>156</v>
      </c>
      <c r="D426" s="351" t="s">
        <v>450</v>
      </c>
      <c r="E426" s="355">
        <v>42264</v>
      </c>
      <c r="F426" s="354" t="s">
        <v>152</v>
      </c>
      <c r="G426" s="361" t="s">
        <v>338</v>
      </c>
      <c r="H426" s="355">
        <v>42304</v>
      </c>
      <c r="I426" s="354" t="s">
        <v>152</v>
      </c>
      <c r="J426" s="361" t="s">
        <v>338</v>
      </c>
      <c r="K426" s="354"/>
      <c r="L426" s="354"/>
      <c r="M426" s="552"/>
      <c r="N426" s="553"/>
      <c r="O426" s="329"/>
      <c r="P426" s="329"/>
      <c r="Q426" s="329"/>
      <c r="R426" s="329"/>
      <c r="S426" s="329"/>
      <c r="T426" s="329"/>
      <c r="U426" s="329"/>
      <c r="V426" s="329"/>
      <c r="W426" s="329"/>
      <c r="X426" s="329"/>
    </row>
    <row r="427" spans="1:41" ht="45" customHeight="1">
      <c r="B427" s="404">
        <f t="shared" si="36"/>
        <v>9</v>
      </c>
      <c r="C427" s="350" t="s">
        <v>156</v>
      </c>
      <c r="D427" s="351" t="s">
        <v>455</v>
      </c>
      <c r="E427" s="355">
        <v>42264</v>
      </c>
      <c r="F427" s="354" t="s">
        <v>152</v>
      </c>
      <c r="G427" s="361" t="s">
        <v>338</v>
      </c>
      <c r="H427" s="355">
        <v>42304</v>
      </c>
      <c r="I427" s="354" t="s">
        <v>152</v>
      </c>
      <c r="J427" s="361" t="s">
        <v>338</v>
      </c>
      <c r="K427" s="354"/>
      <c r="L427" s="354"/>
      <c r="M427" s="552"/>
      <c r="N427" s="553"/>
      <c r="O427" s="329"/>
      <c r="P427" s="329"/>
      <c r="Q427" s="329"/>
      <c r="R427" s="329"/>
      <c r="S427" s="329"/>
      <c r="T427" s="329"/>
      <c r="U427" s="329"/>
      <c r="V427" s="329"/>
      <c r="W427" s="329"/>
      <c r="X427" s="329"/>
    </row>
    <row r="428" spans="1:41" ht="45" customHeight="1">
      <c r="B428" s="404">
        <f t="shared" si="36"/>
        <v>10</v>
      </c>
      <c r="C428" s="350" t="s">
        <v>156</v>
      </c>
      <c r="D428" s="351" t="s">
        <v>456</v>
      </c>
      <c r="E428" s="355">
        <v>42264</v>
      </c>
      <c r="F428" s="354" t="s">
        <v>152</v>
      </c>
      <c r="G428" s="361" t="s">
        <v>338</v>
      </c>
      <c r="H428" s="355">
        <v>42304</v>
      </c>
      <c r="I428" s="354" t="s">
        <v>152</v>
      </c>
      <c r="J428" s="361" t="s">
        <v>338</v>
      </c>
      <c r="K428" s="354"/>
      <c r="L428" s="354"/>
      <c r="M428" s="552"/>
      <c r="N428" s="553"/>
      <c r="O428" s="329"/>
      <c r="P428" s="329"/>
      <c r="Q428" s="329"/>
      <c r="R428" s="329"/>
      <c r="S428" s="329"/>
      <c r="T428" s="329"/>
      <c r="U428" s="329"/>
      <c r="V428" s="329"/>
      <c r="W428" s="329"/>
      <c r="X428" s="329"/>
    </row>
    <row r="429" spans="1:41" ht="20.100000000000001" customHeight="1">
      <c r="B429" s="329"/>
      <c r="C429" s="329"/>
      <c r="D429" s="329"/>
      <c r="E429" s="330"/>
      <c r="F429" s="330"/>
      <c r="G429" s="329"/>
      <c r="H429" s="330"/>
      <c r="I429" s="330"/>
      <c r="J429" s="329"/>
      <c r="K429" s="330"/>
      <c r="L429" s="330"/>
      <c r="M429" s="432"/>
      <c r="N429" s="432"/>
      <c r="O429" s="329"/>
      <c r="P429" s="329"/>
      <c r="Q429" s="329"/>
      <c r="R429" s="329"/>
      <c r="S429" s="329"/>
      <c r="T429" s="329"/>
      <c r="U429" s="329"/>
      <c r="V429" s="329"/>
      <c r="W429" s="329"/>
      <c r="X429" s="329"/>
    </row>
    <row r="430" spans="1:41" ht="20.100000000000001" customHeight="1">
      <c r="B430" s="329"/>
      <c r="C430" s="329"/>
      <c r="D430" s="329"/>
      <c r="E430" s="330"/>
      <c r="F430" s="330"/>
      <c r="G430" s="329"/>
      <c r="H430" s="330"/>
      <c r="I430" s="330"/>
      <c r="J430" s="329"/>
      <c r="K430" s="330"/>
      <c r="L430" s="330"/>
      <c r="M430" s="432"/>
      <c r="N430" s="432"/>
      <c r="O430" s="329"/>
      <c r="P430" s="329"/>
      <c r="Q430" s="329"/>
      <c r="R430" s="329"/>
      <c r="S430" s="329"/>
      <c r="T430" s="329"/>
      <c r="U430" s="329"/>
      <c r="V430" s="329"/>
      <c r="W430" s="329"/>
      <c r="X430" s="329"/>
    </row>
    <row r="431" spans="1:41" ht="20.100000000000001" customHeight="1">
      <c r="B431" s="329"/>
      <c r="C431" s="329"/>
      <c r="D431" s="329"/>
      <c r="E431" s="330"/>
      <c r="F431" s="330"/>
      <c r="G431" s="329"/>
      <c r="H431" s="330"/>
      <c r="I431" s="330"/>
      <c r="J431" s="329"/>
      <c r="K431" s="330"/>
      <c r="L431" s="330"/>
      <c r="M431" s="432"/>
      <c r="N431" s="432"/>
      <c r="O431" s="329"/>
      <c r="P431" s="329"/>
      <c r="Q431" s="329"/>
      <c r="R431" s="329"/>
      <c r="S431" s="329"/>
      <c r="T431" s="329"/>
      <c r="U431" s="329"/>
      <c r="V431" s="329"/>
      <c r="W431" s="329"/>
      <c r="X431" s="329"/>
    </row>
    <row r="432" spans="1:41" ht="20.100000000000001" customHeight="1">
      <c r="B432" s="329"/>
      <c r="C432" s="329"/>
      <c r="D432" s="329"/>
      <c r="E432" s="330"/>
      <c r="F432" s="330"/>
      <c r="G432" s="329"/>
      <c r="H432" s="330"/>
      <c r="I432" s="330"/>
      <c r="J432" s="329"/>
      <c r="K432" s="330"/>
      <c r="L432" s="330"/>
      <c r="M432" s="432"/>
      <c r="N432" s="432"/>
      <c r="O432" s="329"/>
      <c r="P432" s="329"/>
      <c r="Q432" s="329"/>
      <c r="R432" s="329"/>
      <c r="S432" s="329"/>
      <c r="T432" s="329"/>
      <c r="U432" s="329"/>
      <c r="V432" s="329"/>
      <c r="W432" s="329"/>
      <c r="X432" s="329"/>
    </row>
    <row r="433" spans="2:24" ht="20.100000000000001" customHeight="1">
      <c r="B433" s="329"/>
      <c r="C433" s="329"/>
      <c r="D433" s="329"/>
      <c r="E433" s="330"/>
      <c r="F433" s="330"/>
      <c r="G433" s="329"/>
      <c r="H433" s="330"/>
      <c r="I433" s="330"/>
      <c r="J433" s="329"/>
      <c r="K433" s="330"/>
      <c r="L433" s="330"/>
      <c r="M433" s="432"/>
      <c r="N433" s="432"/>
      <c r="O433" s="329"/>
      <c r="P433" s="329"/>
      <c r="Q433" s="329"/>
      <c r="R433" s="329"/>
      <c r="S433" s="329"/>
      <c r="T433" s="329"/>
      <c r="U433" s="329"/>
      <c r="V433" s="329"/>
      <c r="W433" s="329"/>
      <c r="X433" s="329"/>
    </row>
    <row r="434" spans="2:24" ht="20.100000000000001" customHeight="1">
      <c r="B434" s="329"/>
      <c r="C434" s="329"/>
      <c r="D434" s="329"/>
      <c r="E434" s="330"/>
      <c r="F434" s="330"/>
      <c r="G434" s="329"/>
      <c r="H434" s="330"/>
      <c r="I434" s="330"/>
      <c r="J434" s="329"/>
      <c r="K434" s="330"/>
      <c r="L434" s="330"/>
      <c r="M434" s="432"/>
      <c r="N434" s="432"/>
      <c r="O434" s="329"/>
      <c r="P434" s="329"/>
      <c r="Q434" s="329"/>
      <c r="R434" s="329"/>
      <c r="S434" s="329"/>
      <c r="T434" s="329"/>
      <c r="U434" s="329"/>
      <c r="V434" s="329"/>
      <c r="W434" s="329"/>
      <c r="X434" s="329"/>
    </row>
    <row r="435" spans="2:24" ht="20.100000000000001" customHeight="1">
      <c r="B435" s="329"/>
      <c r="C435" s="329"/>
      <c r="D435" s="329"/>
      <c r="E435" s="330"/>
      <c r="F435" s="330"/>
      <c r="G435" s="329"/>
      <c r="H435" s="330"/>
      <c r="I435" s="330"/>
      <c r="J435" s="329"/>
      <c r="K435" s="330"/>
      <c r="L435" s="330"/>
      <c r="M435" s="432"/>
      <c r="N435" s="432"/>
      <c r="O435" s="329"/>
      <c r="P435" s="329"/>
      <c r="Q435" s="329"/>
      <c r="R435" s="329"/>
      <c r="S435" s="329"/>
      <c r="T435" s="329"/>
      <c r="U435" s="329"/>
      <c r="V435" s="329"/>
      <c r="W435" s="329"/>
      <c r="X435" s="329"/>
    </row>
    <row r="436" spans="2:24" ht="20.100000000000001" customHeight="1">
      <c r="B436" s="329"/>
      <c r="C436" s="329"/>
      <c r="D436" s="329"/>
      <c r="E436" s="330"/>
      <c r="F436" s="330"/>
      <c r="G436" s="329"/>
      <c r="H436" s="330"/>
      <c r="I436" s="330"/>
      <c r="J436" s="329"/>
      <c r="K436" s="330"/>
      <c r="L436" s="330"/>
      <c r="M436" s="432"/>
      <c r="N436" s="432"/>
      <c r="O436" s="329"/>
      <c r="P436" s="329"/>
      <c r="Q436" s="329"/>
      <c r="R436" s="329"/>
      <c r="S436" s="329"/>
      <c r="T436" s="329"/>
      <c r="U436" s="329"/>
      <c r="V436" s="329"/>
      <c r="W436" s="329"/>
      <c r="X436" s="329"/>
    </row>
    <row r="437" spans="2:24" ht="20.100000000000001" customHeight="1">
      <c r="B437" s="329"/>
      <c r="C437" s="329"/>
      <c r="D437" s="329"/>
      <c r="E437" s="330"/>
      <c r="F437" s="330"/>
      <c r="G437" s="329"/>
      <c r="H437" s="330"/>
      <c r="I437" s="330"/>
      <c r="J437" s="329"/>
      <c r="K437" s="330"/>
      <c r="L437" s="330"/>
      <c r="M437" s="432"/>
      <c r="N437" s="432"/>
      <c r="O437" s="329"/>
      <c r="P437" s="329"/>
      <c r="Q437" s="329"/>
      <c r="R437" s="329"/>
      <c r="S437" s="329"/>
      <c r="T437" s="329"/>
      <c r="U437" s="329"/>
      <c r="V437" s="329"/>
      <c r="W437" s="329"/>
      <c r="X437" s="329"/>
    </row>
    <row r="438" spans="2:24" ht="20.100000000000001" customHeight="1">
      <c r="B438" s="329"/>
      <c r="C438" s="329"/>
      <c r="D438" s="329"/>
      <c r="E438" s="330"/>
      <c r="F438" s="330"/>
      <c r="G438" s="329"/>
      <c r="H438" s="330"/>
      <c r="I438" s="330"/>
      <c r="J438" s="329"/>
      <c r="K438" s="330"/>
      <c r="L438" s="330"/>
      <c r="M438" s="432"/>
      <c r="N438" s="432"/>
      <c r="O438" s="329"/>
      <c r="P438" s="329"/>
      <c r="Q438" s="329"/>
      <c r="R438" s="329"/>
      <c r="S438" s="329"/>
      <c r="T438" s="329"/>
      <c r="U438" s="329"/>
      <c r="V438" s="329"/>
      <c r="W438" s="329"/>
      <c r="X438" s="329"/>
    </row>
    <row r="439" spans="2:24" ht="20.100000000000001" customHeight="1">
      <c r="B439" s="329"/>
      <c r="C439" s="329"/>
      <c r="D439" s="329"/>
      <c r="E439" s="330"/>
      <c r="F439" s="330"/>
      <c r="G439" s="329"/>
      <c r="H439" s="330"/>
      <c r="I439" s="330"/>
      <c r="J439" s="329"/>
      <c r="K439" s="330"/>
      <c r="L439" s="330"/>
      <c r="M439" s="432"/>
      <c r="N439" s="432"/>
      <c r="O439" s="329"/>
      <c r="P439" s="329"/>
      <c r="Q439" s="329"/>
      <c r="R439" s="329"/>
      <c r="S439" s="329"/>
      <c r="T439" s="329"/>
      <c r="U439" s="329"/>
      <c r="V439" s="329"/>
      <c r="W439" s="329"/>
      <c r="X439" s="329"/>
    </row>
    <row r="440" spans="2:24" ht="20.100000000000001" customHeight="1">
      <c r="B440" s="329"/>
      <c r="C440" s="329"/>
      <c r="D440" s="329"/>
      <c r="E440" s="330"/>
      <c r="F440" s="330"/>
      <c r="G440" s="329"/>
      <c r="H440" s="330"/>
      <c r="I440" s="330"/>
      <c r="J440" s="329"/>
      <c r="K440" s="330"/>
      <c r="L440" s="330"/>
      <c r="M440" s="432"/>
      <c r="N440" s="432"/>
      <c r="O440" s="329"/>
      <c r="P440" s="329"/>
      <c r="Q440" s="329"/>
      <c r="R440" s="329"/>
      <c r="S440" s="329"/>
      <c r="T440" s="329"/>
      <c r="U440" s="329"/>
      <c r="V440" s="329"/>
      <c r="W440" s="329"/>
      <c r="X440" s="329"/>
    </row>
    <row r="441" spans="2:24" ht="20.100000000000001" customHeight="1">
      <c r="B441" s="329"/>
      <c r="C441" s="329"/>
      <c r="D441" s="329"/>
      <c r="E441" s="330"/>
      <c r="F441" s="330"/>
      <c r="G441" s="329"/>
      <c r="H441" s="330"/>
      <c r="I441" s="330"/>
      <c r="J441" s="329"/>
      <c r="K441" s="330"/>
      <c r="L441" s="330"/>
      <c r="M441" s="432"/>
      <c r="N441" s="432"/>
      <c r="O441" s="329"/>
      <c r="P441" s="329"/>
      <c r="Q441" s="329"/>
      <c r="R441" s="329"/>
      <c r="S441" s="329"/>
      <c r="T441" s="329"/>
      <c r="U441" s="329"/>
      <c r="V441" s="329"/>
      <c r="W441" s="329"/>
      <c r="X441" s="329"/>
    </row>
    <row r="442" spans="2:24" ht="20.100000000000001" customHeight="1">
      <c r="B442" s="329"/>
      <c r="C442" s="329"/>
      <c r="D442" s="329"/>
      <c r="E442" s="330"/>
      <c r="F442" s="330"/>
      <c r="G442" s="329"/>
      <c r="H442" s="330"/>
      <c r="I442" s="330"/>
      <c r="J442" s="329"/>
      <c r="K442" s="330"/>
      <c r="L442" s="330"/>
      <c r="M442" s="432"/>
      <c r="N442" s="432"/>
      <c r="O442" s="329"/>
      <c r="P442" s="329"/>
      <c r="Q442" s="329"/>
      <c r="R442" s="329"/>
      <c r="S442" s="329"/>
      <c r="T442" s="329"/>
      <c r="U442" s="329"/>
      <c r="V442" s="329"/>
      <c r="W442" s="329"/>
      <c r="X442" s="329"/>
    </row>
    <row r="443" spans="2:24" ht="20.100000000000001" customHeight="1">
      <c r="B443" s="329"/>
      <c r="C443" s="329"/>
      <c r="D443" s="329"/>
      <c r="E443" s="330"/>
      <c r="F443" s="330"/>
      <c r="G443" s="329"/>
      <c r="H443" s="330"/>
      <c r="I443" s="330"/>
      <c r="J443" s="329"/>
      <c r="K443" s="330"/>
      <c r="L443" s="330"/>
      <c r="M443" s="432"/>
      <c r="N443" s="432"/>
      <c r="O443" s="329"/>
      <c r="P443" s="329"/>
      <c r="Q443" s="329"/>
      <c r="R443" s="329"/>
      <c r="S443" s="329"/>
      <c r="T443" s="329"/>
      <c r="U443" s="329"/>
      <c r="V443" s="329"/>
      <c r="W443" s="329"/>
      <c r="X443" s="329"/>
    </row>
    <row r="444" spans="2:24" ht="20.100000000000001" customHeight="1">
      <c r="B444" s="329"/>
      <c r="C444" s="329"/>
      <c r="D444" s="329"/>
      <c r="E444" s="330"/>
      <c r="F444" s="330"/>
      <c r="G444" s="329"/>
      <c r="H444" s="330"/>
      <c r="I444" s="330"/>
      <c r="J444" s="329"/>
      <c r="K444" s="330"/>
      <c r="L444" s="330"/>
      <c r="M444" s="432"/>
      <c r="N444" s="432"/>
      <c r="O444" s="329"/>
      <c r="P444" s="329"/>
      <c r="Q444" s="329"/>
      <c r="R444" s="329"/>
      <c r="S444" s="329"/>
      <c r="T444" s="329"/>
      <c r="U444" s="329"/>
      <c r="V444" s="329"/>
      <c r="W444" s="329"/>
      <c r="X444" s="329"/>
    </row>
    <row r="445" spans="2:24" ht="20.100000000000001" customHeight="1">
      <c r="B445" s="329"/>
      <c r="C445" s="329"/>
      <c r="D445" s="329"/>
      <c r="E445" s="330"/>
      <c r="F445" s="330"/>
      <c r="G445" s="329"/>
      <c r="H445" s="330"/>
      <c r="I445" s="330"/>
      <c r="J445" s="329"/>
      <c r="K445" s="330"/>
      <c r="L445" s="330"/>
      <c r="M445" s="432"/>
      <c r="N445" s="432"/>
      <c r="O445" s="329"/>
      <c r="P445" s="329"/>
      <c r="Q445" s="329"/>
      <c r="R445" s="329"/>
      <c r="S445" s="329"/>
      <c r="T445" s="329"/>
      <c r="U445" s="329"/>
      <c r="V445" s="329"/>
      <c r="W445" s="329"/>
      <c r="X445" s="329"/>
    </row>
    <row r="446" spans="2:24" ht="20.100000000000001" customHeight="1">
      <c r="B446" s="329"/>
      <c r="C446" s="329"/>
      <c r="D446" s="329"/>
      <c r="E446" s="330"/>
      <c r="F446" s="330"/>
      <c r="G446" s="329"/>
      <c r="H446" s="330"/>
      <c r="I446" s="330"/>
      <c r="J446" s="329"/>
      <c r="K446" s="330"/>
      <c r="L446" s="330"/>
      <c r="M446" s="432"/>
      <c r="N446" s="432"/>
      <c r="O446" s="329"/>
      <c r="P446" s="329"/>
      <c r="Q446" s="329"/>
      <c r="R446" s="329"/>
      <c r="S446" s="329"/>
      <c r="T446" s="329"/>
      <c r="U446" s="329"/>
      <c r="V446" s="329"/>
      <c r="W446" s="329"/>
      <c r="X446" s="329"/>
    </row>
    <row r="447" spans="2:24" ht="20.100000000000001" customHeight="1">
      <c r="B447" s="329"/>
      <c r="C447" s="329"/>
      <c r="D447" s="329"/>
      <c r="E447" s="330"/>
      <c r="F447" s="330"/>
      <c r="G447" s="329"/>
      <c r="H447" s="330"/>
      <c r="I447" s="330"/>
      <c r="J447" s="329"/>
      <c r="K447" s="330"/>
      <c r="L447" s="330"/>
      <c r="M447" s="432"/>
      <c r="N447" s="432"/>
      <c r="O447" s="329"/>
      <c r="P447" s="329"/>
      <c r="Q447" s="329"/>
      <c r="R447" s="329"/>
      <c r="S447" s="329"/>
      <c r="T447" s="329"/>
      <c r="U447" s="329"/>
      <c r="V447" s="329"/>
      <c r="W447" s="329"/>
      <c r="X447" s="329"/>
    </row>
    <row r="448" spans="2:24" ht="20.100000000000001" customHeight="1">
      <c r="B448" s="329"/>
      <c r="C448" s="329"/>
      <c r="D448" s="329"/>
      <c r="E448" s="330"/>
      <c r="F448" s="330"/>
      <c r="G448" s="329"/>
      <c r="H448" s="330"/>
      <c r="I448" s="330"/>
      <c r="J448" s="329"/>
      <c r="K448" s="330"/>
      <c r="L448" s="330"/>
      <c r="M448" s="432"/>
      <c r="N448" s="432"/>
      <c r="O448" s="329"/>
      <c r="P448" s="329"/>
      <c r="Q448" s="329"/>
      <c r="R448" s="329"/>
      <c r="S448" s="329"/>
      <c r="T448" s="329"/>
      <c r="U448" s="329"/>
      <c r="V448" s="329"/>
      <c r="W448" s="329"/>
      <c r="X448" s="329"/>
    </row>
    <row r="449" spans="2:24" ht="20.100000000000001" customHeight="1">
      <c r="B449" s="329"/>
      <c r="C449" s="329"/>
      <c r="D449" s="329"/>
      <c r="E449" s="330"/>
      <c r="F449" s="330"/>
      <c r="G449" s="329"/>
      <c r="H449" s="330"/>
      <c r="I449" s="330"/>
      <c r="J449" s="329"/>
      <c r="K449" s="330"/>
      <c r="L449" s="330"/>
      <c r="M449" s="432"/>
      <c r="N449" s="432"/>
      <c r="O449" s="329"/>
      <c r="P449" s="329"/>
      <c r="Q449" s="329"/>
      <c r="R449" s="329"/>
      <c r="S449" s="329"/>
      <c r="T449" s="329"/>
      <c r="U449" s="329"/>
      <c r="V449" s="329"/>
      <c r="W449" s="329"/>
      <c r="X449" s="329"/>
    </row>
    <row r="450" spans="2:24" ht="20.100000000000001" customHeight="1">
      <c r="B450" s="329"/>
      <c r="C450" s="329"/>
      <c r="D450" s="329"/>
      <c r="E450" s="330"/>
      <c r="F450" s="330"/>
      <c r="G450" s="329"/>
      <c r="H450" s="330"/>
      <c r="I450" s="330"/>
      <c r="J450" s="329"/>
      <c r="K450" s="330"/>
      <c r="L450" s="330"/>
      <c r="M450" s="432"/>
      <c r="N450" s="432"/>
      <c r="O450" s="329"/>
      <c r="P450" s="329"/>
      <c r="Q450" s="329"/>
      <c r="R450" s="329"/>
      <c r="S450" s="329"/>
      <c r="T450" s="329"/>
      <c r="U450" s="329"/>
      <c r="V450" s="329"/>
      <c r="W450" s="329"/>
      <c r="X450" s="329"/>
    </row>
    <row r="451" spans="2:24" ht="20.100000000000001" customHeight="1">
      <c r="B451" s="329"/>
      <c r="C451" s="329"/>
      <c r="D451" s="329"/>
      <c r="E451" s="330"/>
      <c r="F451" s="330"/>
      <c r="G451" s="329"/>
      <c r="H451" s="330"/>
      <c r="I451" s="330"/>
      <c r="J451" s="329"/>
      <c r="K451" s="330"/>
      <c r="L451" s="330"/>
      <c r="M451" s="432"/>
      <c r="N451" s="432"/>
      <c r="O451" s="329"/>
      <c r="P451" s="329"/>
      <c r="Q451" s="329"/>
      <c r="R451" s="329"/>
      <c r="S451" s="329"/>
      <c r="T451" s="329"/>
      <c r="U451" s="329"/>
      <c r="V451" s="329"/>
      <c r="W451" s="329"/>
      <c r="X451" s="329"/>
    </row>
    <row r="452" spans="2:24">
      <c r="B452" s="329"/>
      <c r="C452" s="329"/>
      <c r="D452" s="329"/>
      <c r="E452" s="330"/>
      <c r="F452" s="330"/>
      <c r="G452" s="329"/>
      <c r="H452" s="330"/>
      <c r="I452" s="330"/>
      <c r="J452" s="329"/>
      <c r="K452" s="330"/>
      <c r="L452" s="330"/>
      <c r="M452" s="432"/>
      <c r="N452" s="432"/>
      <c r="O452" s="329"/>
      <c r="P452" s="329"/>
      <c r="Q452" s="329"/>
      <c r="R452" s="329"/>
      <c r="S452" s="329"/>
      <c r="T452" s="329"/>
      <c r="U452" s="329"/>
      <c r="V452" s="329"/>
      <c r="W452" s="329"/>
      <c r="X452" s="329"/>
    </row>
    <row r="453" spans="2:24">
      <c r="B453" s="329"/>
      <c r="C453" s="329"/>
      <c r="D453" s="329"/>
      <c r="E453" s="330"/>
      <c r="F453" s="330"/>
      <c r="G453" s="329"/>
      <c r="H453" s="330"/>
      <c r="I453" s="330"/>
      <c r="J453" s="329"/>
      <c r="K453" s="330"/>
      <c r="L453" s="330"/>
      <c r="M453" s="432"/>
      <c r="N453" s="432"/>
      <c r="O453" s="329"/>
      <c r="P453" s="329"/>
      <c r="Q453" s="329"/>
      <c r="R453" s="329"/>
      <c r="S453" s="329"/>
      <c r="T453" s="329"/>
      <c r="U453" s="329"/>
      <c r="V453" s="329"/>
      <c r="W453" s="329"/>
      <c r="X453" s="329"/>
    </row>
    <row r="454" spans="2:24">
      <c r="B454" s="329"/>
      <c r="C454" s="329"/>
      <c r="D454" s="329"/>
      <c r="E454" s="330"/>
      <c r="F454" s="330"/>
      <c r="G454" s="329"/>
      <c r="H454" s="330"/>
      <c r="I454" s="330"/>
      <c r="J454" s="329"/>
      <c r="K454" s="330"/>
      <c r="L454" s="330"/>
      <c r="M454" s="432"/>
      <c r="N454" s="432"/>
      <c r="O454" s="329"/>
      <c r="P454" s="329"/>
      <c r="Q454" s="329"/>
      <c r="R454" s="329"/>
      <c r="S454" s="329"/>
      <c r="T454" s="329"/>
      <c r="U454" s="329"/>
      <c r="V454" s="329"/>
      <c r="W454" s="329"/>
      <c r="X454" s="329"/>
    </row>
    <row r="455" spans="2:24">
      <c r="B455" s="329"/>
      <c r="C455" s="329"/>
      <c r="D455" s="329"/>
      <c r="E455" s="330"/>
      <c r="F455" s="330"/>
      <c r="G455" s="329"/>
      <c r="H455" s="330"/>
      <c r="I455" s="330"/>
      <c r="J455" s="329"/>
      <c r="K455" s="330"/>
      <c r="L455" s="330"/>
      <c r="M455" s="432"/>
      <c r="N455" s="432"/>
      <c r="O455" s="329"/>
      <c r="P455" s="329"/>
      <c r="Q455" s="329"/>
      <c r="R455" s="329"/>
      <c r="S455" s="329"/>
      <c r="T455" s="329"/>
      <c r="U455" s="329"/>
      <c r="V455" s="329"/>
      <c r="W455" s="329"/>
      <c r="X455" s="329"/>
    </row>
    <row r="456" spans="2:24">
      <c r="B456" s="329"/>
      <c r="C456" s="329"/>
      <c r="D456" s="329"/>
      <c r="E456" s="330"/>
      <c r="F456" s="330"/>
      <c r="G456" s="329"/>
      <c r="H456" s="330"/>
      <c r="I456" s="330"/>
      <c r="J456" s="329"/>
      <c r="K456" s="330"/>
      <c r="L456" s="330"/>
      <c r="M456" s="432"/>
      <c r="N456" s="432"/>
      <c r="O456" s="329"/>
      <c r="P456" s="329"/>
      <c r="Q456" s="329"/>
      <c r="R456" s="329"/>
      <c r="S456" s="329"/>
      <c r="T456" s="329"/>
      <c r="U456" s="329"/>
      <c r="V456" s="329"/>
      <c r="W456" s="329"/>
      <c r="X456" s="329"/>
    </row>
    <row r="457" spans="2:24">
      <c r="B457" s="329"/>
      <c r="C457" s="329"/>
      <c r="D457" s="329"/>
      <c r="E457" s="330"/>
      <c r="F457" s="330"/>
      <c r="G457" s="329"/>
      <c r="H457" s="330"/>
      <c r="I457" s="330"/>
      <c r="J457" s="329"/>
      <c r="K457" s="330"/>
      <c r="L457" s="330"/>
      <c r="M457" s="432"/>
      <c r="N457" s="432"/>
      <c r="O457" s="329"/>
      <c r="P457" s="329"/>
      <c r="Q457" s="329"/>
      <c r="R457" s="329"/>
      <c r="S457" s="329"/>
      <c r="T457" s="329"/>
      <c r="U457" s="329"/>
      <c r="V457" s="329"/>
      <c r="W457" s="329"/>
      <c r="X457" s="329"/>
    </row>
  </sheetData>
  <mergeCells count="407">
    <mergeCell ref="B96:E96"/>
    <mergeCell ref="M68:N68"/>
    <mergeCell ref="M67:N67"/>
    <mergeCell ref="M66:N66"/>
    <mergeCell ref="M127:N127"/>
    <mergeCell ref="M128:N128"/>
    <mergeCell ref="M139:N139"/>
    <mergeCell ref="M140:N140"/>
    <mergeCell ref="M141:N141"/>
    <mergeCell ref="M142:N142"/>
    <mergeCell ref="M137:N137"/>
    <mergeCell ref="M88:N88"/>
    <mergeCell ref="M87:N87"/>
    <mergeCell ref="M82:N82"/>
    <mergeCell ref="M81:N81"/>
    <mergeCell ref="M102:N102"/>
    <mergeCell ref="M101:N101"/>
    <mergeCell ref="M100:N100"/>
    <mergeCell ref="M99:N99"/>
    <mergeCell ref="M98:N98"/>
    <mergeCell ref="M65:N65"/>
    <mergeCell ref="M58:N58"/>
    <mergeCell ref="M48:N48"/>
    <mergeCell ref="M36:N36"/>
    <mergeCell ref="M126:N126"/>
    <mergeCell ref="M125:N125"/>
    <mergeCell ref="M124:N124"/>
    <mergeCell ref="M123:N123"/>
    <mergeCell ref="M122:N122"/>
    <mergeCell ref="M114:N114"/>
    <mergeCell ref="M113:N113"/>
    <mergeCell ref="M112:N112"/>
    <mergeCell ref="M111:N111"/>
    <mergeCell ref="M80:N80"/>
    <mergeCell ref="M79:N79"/>
    <mergeCell ref="M78:N78"/>
    <mergeCell ref="M77:N77"/>
    <mergeCell ref="M75:N75"/>
    <mergeCell ref="M83:N83"/>
    <mergeCell ref="M84:N84"/>
    <mergeCell ref="M85:N85"/>
    <mergeCell ref="M71:N71"/>
    <mergeCell ref="M69:N69"/>
    <mergeCell ref="M428:N428"/>
    <mergeCell ref="M413:N413"/>
    <mergeCell ref="M414:N414"/>
    <mergeCell ref="M415:N415"/>
    <mergeCell ref="M416:N416"/>
    <mergeCell ref="M417:N417"/>
    <mergeCell ref="M424:N424"/>
    <mergeCell ref="A1:N5"/>
    <mergeCell ref="B17:D17"/>
    <mergeCell ref="F17:N17"/>
    <mergeCell ref="M391:N391"/>
    <mergeCell ref="M392:N392"/>
    <mergeCell ref="M393:N393"/>
    <mergeCell ref="M394:N394"/>
    <mergeCell ref="M395:N395"/>
    <mergeCell ref="M402:N402"/>
    <mergeCell ref="M425:N425"/>
    <mergeCell ref="M426:N426"/>
    <mergeCell ref="M427:N427"/>
    <mergeCell ref="M357:N357"/>
    <mergeCell ref="M358:N358"/>
    <mergeCell ref="M359:N359"/>
    <mergeCell ref="M360:N360"/>
    <mergeCell ref="M361:N361"/>
    <mergeCell ref="M283:N283"/>
    <mergeCell ref="M275:N275"/>
    <mergeCell ref="M276:N276"/>
    <mergeCell ref="M277:N277"/>
    <mergeCell ref="M278:N278"/>
    <mergeCell ref="M279:N279"/>
    <mergeCell ref="M284:N284"/>
    <mergeCell ref="M295:N295"/>
    <mergeCell ref="M297:N297"/>
    <mergeCell ref="B286:E286"/>
    <mergeCell ref="M287:N287"/>
    <mergeCell ref="M288:N288"/>
    <mergeCell ref="M289:N289"/>
    <mergeCell ref="M290:N290"/>
    <mergeCell ref="M291:N291"/>
    <mergeCell ref="M296:N296"/>
    <mergeCell ref="B285:E285"/>
    <mergeCell ref="M251:N251"/>
    <mergeCell ref="M258:N258"/>
    <mergeCell ref="M259:N259"/>
    <mergeCell ref="M260:N260"/>
    <mergeCell ref="M261:N261"/>
    <mergeCell ref="M280:N280"/>
    <mergeCell ref="M281:N281"/>
    <mergeCell ref="M282:N282"/>
    <mergeCell ref="M246:N246"/>
    <mergeCell ref="M247:N247"/>
    <mergeCell ref="M248:N248"/>
    <mergeCell ref="M249:N249"/>
    <mergeCell ref="M250:N250"/>
    <mergeCell ref="M223:N223"/>
    <mergeCell ref="M224:N224"/>
    <mergeCell ref="M225:N225"/>
    <mergeCell ref="M226:N226"/>
    <mergeCell ref="M220:N220"/>
    <mergeCell ref="M221:N221"/>
    <mergeCell ref="M222:N222"/>
    <mergeCell ref="B240:E240"/>
    <mergeCell ref="M235:N235"/>
    <mergeCell ref="M236:N236"/>
    <mergeCell ref="M237:N237"/>
    <mergeCell ref="M238:N238"/>
    <mergeCell ref="M239:N239"/>
    <mergeCell ref="M231:N231"/>
    <mergeCell ref="M232:N232"/>
    <mergeCell ref="M233:N233"/>
    <mergeCell ref="M234:N234"/>
    <mergeCell ref="B228:E228"/>
    <mergeCell ref="M179:N179"/>
    <mergeCell ref="M180:N180"/>
    <mergeCell ref="M181:N181"/>
    <mergeCell ref="M182:N182"/>
    <mergeCell ref="M183:N183"/>
    <mergeCell ref="M165:N165"/>
    <mergeCell ref="M166:N166"/>
    <mergeCell ref="M167:N167"/>
    <mergeCell ref="M168:N168"/>
    <mergeCell ref="M174:N174"/>
    <mergeCell ref="M175:N175"/>
    <mergeCell ref="M176:N176"/>
    <mergeCell ref="M177:N177"/>
    <mergeCell ref="M178:N178"/>
    <mergeCell ref="M149:N149"/>
    <mergeCell ref="M150:N150"/>
    <mergeCell ref="M151:N151"/>
    <mergeCell ref="M148:N148"/>
    <mergeCell ref="M147:N147"/>
    <mergeCell ref="M146:N146"/>
    <mergeCell ref="M145:N145"/>
    <mergeCell ref="M144:N144"/>
    <mergeCell ref="M31:N31"/>
    <mergeCell ref="M32:N32"/>
    <mergeCell ref="M33:N33"/>
    <mergeCell ref="M34:N34"/>
    <mergeCell ref="M136:N136"/>
    <mergeCell ref="M135:N135"/>
    <mergeCell ref="M134:N134"/>
    <mergeCell ref="M133:N133"/>
    <mergeCell ref="M53:N53"/>
    <mergeCell ref="M59:N59"/>
    <mergeCell ref="M70:N70"/>
    <mergeCell ref="M72:N72"/>
    <mergeCell ref="M73:N73"/>
    <mergeCell ref="M74:N74"/>
    <mergeCell ref="M93:N93"/>
    <mergeCell ref="M94:N94"/>
    <mergeCell ref="M57:N57"/>
    <mergeCell ref="M56:N56"/>
    <mergeCell ref="M55:N55"/>
    <mergeCell ref="M54:N54"/>
    <mergeCell ref="M91:N91"/>
    <mergeCell ref="M92:N92"/>
    <mergeCell ref="M90:N90"/>
    <mergeCell ref="M89:N89"/>
    <mergeCell ref="B153:E153"/>
    <mergeCell ref="M152:N152"/>
    <mergeCell ref="M116:N116"/>
    <mergeCell ref="B97:E97"/>
    <mergeCell ref="B109:E109"/>
    <mergeCell ref="B121:E121"/>
    <mergeCell ref="M117:N117"/>
    <mergeCell ref="M118:N118"/>
    <mergeCell ref="M120:N120"/>
    <mergeCell ref="M95:N95"/>
    <mergeCell ref="M110:N110"/>
    <mergeCell ref="B163:E163"/>
    <mergeCell ref="B173:E173"/>
    <mergeCell ref="M162:N162"/>
    <mergeCell ref="M169:N169"/>
    <mergeCell ref="M170:N170"/>
    <mergeCell ref="M159:N159"/>
    <mergeCell ref="M160:N160"/>
    <mergeCell ref="M161:N161"/>
    <mergeCell ref="M171:N171"/>
    <mergeCell ref="M172:N172"/>
    <mergeCell ref="M154:N154"/>
    <mergeCell ref="M155:N155"/>
    <mergeCell ref="M156:N156"/>
    <mergeCell ref="M157:N157"/>
    <mergeCell ref="M158:N158"/>
    <mergeCell ref="M164:N164"/>
    <mergeCell ref="B64:E64"/>
    <mergeCell ref="B76:E76"/>
    <mergeCell ref="B132:E132"/>
    <mergeCell ref="B143:E143"/>
    <mergeCell ref="M129:N129"/>
    <mergeCell ref="M130:N130"/>
    <mergeCell ref="M131:N131"/>
    <mergeCell ref="M138:N138"/>
    <mergeCell ref="M103:N103"/>
    <mergeCell ref="M104:N104"/>
    <mergeCell ref="M105:N105"/>
    <mergeCell ref="M106:N106"/>
    <mergeCell ref="M108:N108"/>
    <mergeCell ref="M115:N115"/>
    <mergeCell ref="W14:Z14"/>
    <mergeCell ref="N14:O14"/>
    <mergeCell ref="S14:U14"/>
    <mergeCell ref="B18:E18"/>
    <mergeCell ref="W10:Z10"/>
    <mergeCell ref="W12:Z12"/>
    <mergeCell ref="C13:F13"/>
    <mergeCell ref="C14:F14"/>
    <mergeCell ref="H14:J14"/>
    <mergeCell ref="M16:N16"/>
    <mergeCell ref="K14:M14"/>
    <mergeCell ref="J7:K7"/>
    <mergeCell ref="J9:K9"/>
    <mergeCell ref="J11:K11"/>
    <mergeCell ref="L7:M7"/>
    <mergeCell ref="L9:M9"/>
    <mergeCell ref="L11:M11"/>
    <mergeCell ref="C8:C9"/>
    <mergeCell ref="D8:D9"/>
    <mergeCell ref="B184:E184"/>
    <mergeCell ref="B30:E30"/>
    <mergeCell ref="B42:E42"/>
    <mergeCell ref="M19:N19"/>
    <mergeCell ref="M24:N24"/>
    <mergeCell ref="M25:N25"/>
    <mergeCell ref="B52:E52"/>
    <mergeCell ref="M60:N60"/>
    <mergeCell ref="M61:N61"/>
    <mergeCell ref="M62:N62"/>
    <mergeCell ref="M63:N63"/>
    <mergeCell ref="B86:E86"/>
    <mergeCell ref="B195:E195"/>
    <mergeCell ref="B206:E206"/>
    <mergeCell ref="M194:N194"/>
    <mergeCell ref="M201:N201"/>
    <mergeCell ref="M202:N202"/>
    <mergeCell ref="M203:N203"/>
    <mergeCell ref="B217:E217"/>
    <mergeCell ref="M204:N204"/>
    <mergeCell ref="M205:N205"/>
    <mergeCell ref="M212:N212"/>
    <mergeCell ref="M213:N213"/>
    <mergeCell ref="M214:N214"/>
    <mergeCell ref="M215:N215"/>
    <mergeCell ref="M216:N216"/>
    <mergeCell ref="M196:N196"/>
    <mergeCell ref="M197:N197"/>
    <mergeCell ref="M198:N198"/>
    <mergeCell ref="M199:N199"/>
    <mergeCell ref="M200:N200"/>
    <mergeCell ref="M207:N207"/>
    <mergeCell ref="M208:N208"/>
    <mergeCell ref="B252:E252"/>
    <mergeCell ref="B263:E263"/>
    <mergeCell ref="B274:E274"/>
    <mergeCell ref="M269:N269"/>
    <mergeCell ref="M270:N270"/>
    <mergeCell ref="M271:N271"/>
    <mergeCell ref="M272:N272"/>
    <mergeCell ref="M262:N262"/>
    <mergeCell ref="M273:N273"/>
    <mergeCell ref="M264:N264"/>
    <mergeCell ref="M265:N265"/>
    <mergeCell ref="M266:N266"/>
    <mergeCell ref="M267:N267"/>
    <mergeCell ref="M268:N268"/>
    <mergeCell ref="M253:N253"/>
    <mergeCell ref="M254:N254"/>
    <mergeCell ref="M255:N255"/>
    <mergeCell ref="M256:N256"/>
    <mergeCell ref="M257:N257"/>
    <mergeCell ref="B309:E309"/>
    <mergeCell ref="M292:N292"/>
    <mergeCell ref="M293:N293"/>
    <mergeCell ref="M294:N294"/>
    <mergeCell ref="M306:N306"/>
    <mergeCell ref="M307:N307"/>
    <mergeCell ref="M308:N308"/>
    <mergeCell ref="M315:N315"/>
    <mergeCell ref="M299:N299"/>
    <mergeCell ref="M300:N300"/>
    <mergeCell ref="M301:N301"/>
    <mergeCell ref="M302:N302"/>
    <mergeCell ref="M303:N303"/>
    <mergeCell ref="M314:N314"/>
    <mergeCell ref="M313:N313"/>
    <mergeCell ref="M312:N312"/>
    <mergeCell ref="M311:N311"/>
    <mergeCell ref="M304:N304"/>
    <mergeCell ref="M305:N305"/>
    <mergeCell ref="B298:E298"/>
    <mergeCell ref="M310:N310"/>
    <mergeCell ref="B340:E340"/>
    <mergeCell ref="B351:E351"/>
    <mergeCell ref="M335:N335"/>
    <mergeCell ref="M336:N336"/>
    <mergeCell ref="M337:N337"/>
    <mergeCell ref="M338:N338"/>
    <mergeCell ref="M349:N349"/>
    <mergeCell ref="M350:N350"/>
    <mergeCell ref="M339:N339"/>
    <mergeCell ref="M346:N346"/>
    <mergeCell ref="M347:N347"/>
    <mergeCell ref="M348:N348"/>
    <mergeCell ref="M341:N341"/>
    <mergeCell ref="M342:N342"/>
    <mergeCell ref="M343:N343"/>
    <mergeCell ref="M344:N344"/>
    <mergeCell ref="M345:N345"/>
    <mergeCell ref="B362:E362"/>
    <mergeCell ref="B373:E373"/>
    <mergeCell ref="B385:E385"/>
    <mergeCell ref="M369:N369"/>
    <mergeCell ref="M370:N370"/>
    <mergeCell ref="M371:N371"/>
    <mergeCell ref="M381:N381"/>
    <mergeCell ref="M382:N382"/>
    <mergeCell ref="M383:N383"/>
    <mergeCell ref="M368:N368"/>
    <mergeCell ref="M372:N372"/>
    <mergeCell ref="M379:N379"/>
    <mergeCell ref="M380:N380"/>
    <mergeCell ref="M367:N367"/>
    <mergeCell ref="B384:E384"/>
    <mergeCell ref="B396:E396"/>
    <mergeCell ref="B407:E407"/>
    <mergeCell ref="B418:E418"/>
    <mergeCell ref="M403:N403"/>
    <mergeCell ref="M404:N404"/>
    <mergeCell ref="M405:N405"/>
    <mergeCell ref="M406:N406"/>
    <mergeCell ref="M185:N185"/>
    <mergeCell ref="M186:N186"/>
    <mergeCell ref="M187:N187"/>
    <mergeCell ref="M188:N188"/>
    <mergeCell ref="M209:N209"/>
    <mergeCell ref="M210:N210"/>
    <mergeCell ref="M211:N211"/>
    <mergeCell ref="M218:N218"/>
    <mergeCell ref="M219:N219"/>
    <mergeCell ref="M190:N190"/>
    <mergeCell ref="M191:N191"/>
    <mergeCell ref="M192:N192"/>
    <mergeCell ref="M193:N193"/>
    <mergeCell ref="M189:N189"/>
    <mergeCell ref="M230:N230"/>
    <mergeCell ref="M227:N227"/>
    <mergeCell ref="B229:E229"/>
    <mergeCell ref="M242:N242"/>
    <mergeCell ref="M243:N243"/>
    <mergeCell ref="M244:N244"/>
    <mergeCell ref="M245:N245"/>
    <mergeCell ref="M241:N241"/>
    <mergeCell ref="M334:N334"/>
    <mergeCell ref="M333:N333"/>
    <mergeCell ref="M332:N332"/>
    <mergeCell ref="M331:N331"/>
    <mergeCell ref="M330:N330"/>
    <mergeCell ref="M322:N322"/>
    <mergeCell ref="M323:N323"/>
    <mergeCell ref="M324:N324"/>
    <mergeCell ref="M325:N325"/>
    <mergeCell ref="B321:E321"/>
    <mergeCell ref="M326:N326"/>
    <mergeCell ref="B329:E329"/>
    <mergeCell ref="M327:N327"/>
    <mergeCell ref="M328:N328"/>
    <mergeCell ref="M316:N316"/>
    <mergeCell ref="M317:N317"/>
    <mergeCell ref="M318:N318"/>
    <mergeCell ref="M319:N319"/>
    <mergeCell ref="B320:E320"/>
    <mergeCell ref="M356:N356"/>
    <mergeCell ref="M355:N355"/>
    <mergeCell ref="M354:N354"/>
    <mergeCell ref="M353:N353"/>
    <mergeCell ref="M352:N352"/>
    <mergeCell ref="M363:N363"/>
    <mergeCell ref="M364:N364"/>
    <mergeCell ref="M365:N365"/>
    <mergeCell ref="M366:N366"/>
    <mergeCell ref="M20:N20"/>
    <mergeCell ref="M21:N21"/>
    <mergeCell ref="M22:N22"/>
    <mergeCell ref="M23:N23"/>
    <mergeCell ref="M26:N26"/>
    <mergeCell ref="M27:N27"/>
    <mergeCell ref="M28:N28"/>
    <mergeCell ref="M107:N107"/>
    <mergeCell ref="M119:N119"/>
    <mergeCell ref="M29:N29"/>
    <mergeCell ref="M37:N37"/>
    <mergeCell ref="M38:N38"/>
    <mergeCell ref="M39:N39"/>
    <mergeCell ref="M40:N40"/>
    <mergeCell ref="M41:N41"/>
    <mergeCell ref="M49:N49"/>
    <mergeCell ref="M50:N50"/>
    <mergeCell ref="M51:N51"/>
    <mergeCell ref="M47:N47"/>
    <mergeCell ref="M46:N46"/>
    <mergeCell ref="M45:N45"/>
    <mergeCell ref="M44:N44"/>
    <mergeCell ref="M43:N43"/>
    <mergeCell ref="M35:N35"/>
  </mergeCells>
  <phoneticPr fontId="33" type="noConversion"/>
  <conditionalFormatting sqref="F15 I15 L15">
    <cfRule type="iconSet" priority="3">
      <iconSet>
        <cfvo type="percent" val="0"/>
        <cfvo type="percent" val="20"/>
        <cfvo type="percent" val="85"/>
      </iconSet>
    </cfRule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C31:C41 C65:C75 C43:C51 C53:C63 C77:C85 C98:C108 C110:C120 C122:C131 C133:C142 C144:C152 C154:C162 C164:C172 C174:C183 C185:C194 C196:C205 C207:C216 C218:C227 C230:C239 C241:C251 C253:C262 C264:C273 C275:C284 C287:C297 C299:C308 C310:C319 C322:C328 C330:C339 C341:C350 C352:C361 C363:C372 C374:C383 C386:C395 C397:C406 C408:C417 C419:C428 C19:C29 C87:C95">
      <formula1>Tipos</formula1>
    </dataValidation>
  </dataValidations>
  <pageMargins left="0.75" right="0.75" top="1" bottom="1" header="0" footer="0"/>
  <pageSetup paperSize="9" orientation="portrait" horizontalDpi="4294967292" verticalDpi="0" r:id="rId1"/>
  <headerFooter alignWithMargins="0"/>
  <ignoredErrors>
    <ignoredError sqref="J9 J7 B20:B29 B32:B35 B44:B47 B54:B57 B66:B70 B78:B81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Tablas!$G$3:$G$5</xm:f>
          </x14:formula1>
          <xm:sqref>F419:F428 I419:I428 F133:F142 F87:F95 F144:F152 F154:F162 F164:F172 F174:F183 F185:F194 F196:F205 F207:F216 F110:F120 F122:F131 F218:F227 F230:F239 F241:F251 F253:F262 F264:F273 F275:F284 F287:F297 F299:F308 F310:F319 F322:F328 F330:F339 F341:F350 F352:F361 F363:F372 F386:F395 F397:F406 F408:F417 L402:L406 L413:L417 L424:L428 L391:L395 L379:L383 L368:L372 L357:L361 L346:L350 L335:L339 L327:L328 L299:L308 L287:L297 L275:L284 L264:L273 L253:L262 I196:I205 L241:L251 L230:L239 L223:L227 L212:L216 L201:L205 L185:L194 L174:L183 L154:L162 L144:L152 L133:L142 L122:L131 L110:L120 L98:L108 L87:L95 L77:L85 L43:L51 L31:L41 L19:L29 F31:F41 I31:I41 I19:I29 I408:I417 F19:F29 I386:I395 F77:F85 F53:F63 F43:F51 F65:F75 L65:L75 F374:F383 I43:I51 I53:I63 I65:I75 L53:L63 I77:I85 I87:I95 F98:F108 I98:I108 I110:I120 I122:I131 I133:I142 I144:I152 I154:I162 I164:I172 I174:I183 I207:I216 I218:I227 L164:L172 I185:I194 I230:I239 I241:I251 I253:I262 I264:I273 I275:I284 I287:I297 I299:I308 I310:I319 I322:I328 I330:I339 I341:I350 I352:I361 I363:I372 I374:I383 I397:I406 L310:L319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</sheetPr>
  <dimension ref="A1:AN62"/>
  <sheetViews>
    <sheetView zoomScale="85" workbookViewId="0">
      <pane ySplit="13" topLeftCell="A14" activePane="bottomLeft" state="frozen"/>
      <selection pane="bottomLeft" activeCell="G21" sqref="G21"/>
    </sheetView>
  </sheetViews>
  <sheetFormatPr baseColWidth="10" defaultRowHeight="12.75"/>
  <cols>
    <col min="1" max="1" width="2.28515625" style="229" customWidth="1"/>
    <col min="2" max="2" width="3.7109375" style="230" customWidth="1"/>
    <col min="3" max="3" width="20.140625" style="230" customWidth="1"/>
    <col min="4" max="4" width="40.5703125" style="230" customWidth="1"/>
    <col min="5" max="5" width="6.85546875" style="230" hidden="1" customWidth="1"/>
    <col min="6" max="6" width="6.42578125" style="230" hidden="1" customWidth="1"/>
    <col min="7" max="7" width="11.42578125" style="229"/>
    <col min="8" max="8" width="8.7109375" style="229" customWidth="1"/>
    <col min="9" max="10" width="15.7109375" style="229" customWidth="1"/>
    <col min="11" max="11" width="5" style="243" hidden="1" customWidth="1"/>
    <col min="12" max="12" width="5.140625" style="243" hidden="1" customWidth="1"/>
    <col min="13" max="13" width="8.7109375" style="247" customWidth="1"/>
    <col min="14" max="14" width="13.5703125" style="229" customWidth="1"/>
    <col min="15" max="15" width="14.5703125" style="229" customWidth="1"/>
    <col min="16" max="16" width="5.28515625" style="243" hidden="1" customWidth="1"/>
    <col min="17" max="17" width="5.42578125" style="243" hidden="1" customWidth="1"/>
    <col min="18" max="18" width="12.7109375" style="247" customWidth="1"/>
    <col min="19" max="19" width="20.140625" style="229" bestFit="1" customWidth="1"/>
    <col min="20" max="20" width="13.5703125" style="229" customWidth="1"/>
    <col min="21" max="21" width="13.42578125" style="229" customWidth="1"/>
    <col min="22" max="22" width="6.7109375" style="229" customWidth="1"/>
    <col min="23" max="23" width="7.7109375" style="229" customWidth="1"/>
    <col min="24" max="24" width="5.7109375" style="229" customWidth="1"/>
    <col min="25" max="25" width="9.5703125" style="229" customWidth="1"/>
    <col min="26" max="26" width="12.7109375" style="233" customWidth="1"/>
    <col min="27" max="37" width="11.42578125" style="234"/>
    <col min="38" max="16384" width="11.42578125" style="225"/>
  </cols>
  <sheetData>
    <row r="1" spans="1:37">
      <c r="M1" s="229"/>
    </row>
    <row r="2" spans="1:37" ht="15.75">
      <c r="A2" s="223"/>
      <c r="B2" s="510" t="s">
        <v>56</v>
      </c>
      <c r="C2" s="510"/>
      <c r="D2" s="510"/>
      <c r="E2" s="510"/>
      <c r="F2" s="510"/>
      <c r="G2" s="510"/>
      <c r="H2" s="510"/>
      <c r="I2" s="510"/>
      <c r="J2" s="510"/>
      <c r="K2" s="510"/>
      <c r="L2" s="510"/>
      <c r="M2" s="510"/>
      <c r="N2" s="510"/>
      <c r="O2" s="510"/>
      <c r="P2" s="510"/>
      <c r="Q2" s="510"/>
      <c r="R2" s="510"/>
      <c r="S2" s="510"/>
      <c r="T2" s="510"/>
      <c r="U2" s="224"/>
      <c r="V2" s="223"/>
      <c r="W2" s="223"/>
      <c r="X2" s="223"/>
      <c r="Y2" s="223"/>
      <c r="Z2" s="223"/>
      <c r="AA2" s="223"/>
      <c r="AB2" s="223"/>
      <c r="AC2" s="223"/>
      <c r="AD2" s="223"/>
      <c r="AE2" s="223"/>
      <c r="AF2" s="223"/>
      <c r="AG2" s="223"/>
      <c r="AH2" s="223"/>
      <c r="AI2" s="223"/>
      <c r="AJ2" s="223"/>
      <c r="AK2" s="223"/>
    </row>
    <row r="3" spans="1:37">
      <c r="A3" s="226"/>
      <c r="B3" s="226"/>
      <c r="C3" s="226"/>
      <c r="D3" s="226"/>
      <c r="E3" s="301"/>
      <c r="F3" s="301"/>
      <c r="G3" s="226"/>
      <c r="H3" s="226"/>
      <c r="I3" s="226"/>
      <c r="J3" s="226"/>
      <c r="K3" s="301"/>
      <c r="L3" s="301"/>
      <c r="M3" s="226"/>
      <c r="N3" s="226"/>
      <c r="O3" s="226"/>
      <c r="P3" s="301"/>
      <c r="Q3" s="301"/>
      <c r="R3" s="248"/>
      <c r="S3" s="226"/>
      <c r="T3" s="224"/>
      <c r="U3" s="224"/>
      <c r="V3" s="226"/>
      <c r="W3" s="226"/>
      <c r="X3" s="226"/>
      <c r="Y3" s="226"/>
      <c r="Z3" s="226"/>
      <c r="AA3" s="226"/>
      <c r="AB3" s="226"/>
      <c r="AC3" s="226"/>
      <c r="AD3" s="226"/>
      <c r="AE3" s="226"/>
      <c r="AF3" s="226"/>
      <c r="AG3" s="226"/>
      <c r="AH3" s="226"/>
      <c r="AI3" s="226"/>
      <c r="AJ3" s="226"/>
      <c r="AK3" s="226"/>
    </row>
    <row r="4" spans="1:37">
      <c r="A4" s="223"/>
      <c r="B4" s="223"/>
      <c r="C4" s="77" t="s">
        <v>239</v>
      </c>
      <c r="D4" s="227" t="str">
        <f>Inicio!D4</f>
        <v>EVOLUTIVO FRONT END</v>
      </c>
      <c r="E4" s="301"/>
      <c r="F4" s="301"/>
      <c r="G4" s="226"/>
      <c r="H4" s="226"/>
      <c r="I4" s="226"/>
      <c r="J4" s="77" t="s">
        <v>59</v>
      </c>
      <c r="K4" s="304"/>
      <c r="L4" s="304"/>
      <c r="M4" s="226"/>
      <c r="N4" s="77" t="s">
        <v>95</v>
      </c>
      <c r="O4" s="528" t="s">
        <v>62</v>
      </c>
      <c r="P4" s="528"/>
      <c r="Q4" s="528"/>
      <c r="R4" s="528"/>
      <c r="S4" s="77" t="s">
        <v>57</v>
      </c>
      <c r="T4" s="86" t="s">
        <v>58</v>
      </c>
      <c r="U4" s="224"/>
      <c r="V4" s="223"/>
      <c r="W4" s="223"/>
      <c r="X4" s="223"/>
      <c r="Y4" s="223"/>
      <c r="Z4" s="223"/>
      <c r="AA4" s="223"/>
      <c r="AB4" s="223"/>
      <c r="AC4" s="223"/>
      <c r="AD4" s="223"/>
      <c r="AE4" s="223"/>
      <c r="AF4" s="223"/>
      <c r="AG4" s="223"/>
      <c r="AH4" s="223"/>
      <c r="AI4" s="223"/>
      <c r="AJ4" s="223"/>
      <c r="AK4" s="223"/>
    </row>
    <row r="5" spans="1:37">
      <c r="A5" s="223"/>
      <c r="B5" s="223"/>
      <c r="C5" s="529" t="s">
        <v>163</v>
      </c>
      <c r="D5" s="537">
        <f>Inicio!D5</f>
        <v>0</v>
      </c>
      <c r="E5" s="303"/>
      <c r="F5" s="303"/>
      <c r="G5" s="228"/>
      <c r="H5" s="228"/>
      <c r="I5" s="226"/>
      <c r="J5" s="226"/>
      <c r="K5" s="305"/>
      <c r="L5" s="305"/>
      <c r="M5" s="226"/>
      <c r="N5" s="226"/>
      <c r="O5" s="226"/>
      <c r="P5" s="301"/>
      <c r="Q5" s="301"/>
      <c r="R5" s="248"/>
      <c r="S5" s="226"/>
      <c r="T5" s="224"/>
      <c r="U5" s="224"/>
      <c r="V5" s="223"/>
      <c r="W5" s="223"/>
      <c r="X5" s="223"/>
      <c r="Y5" s="223"/>
      <c r="Z5" s="223"/>
      <c r="AA5" s="223"/>
      <c r="AB5" s="223"/>
      <c r="AC5" s="223"/>
      <c r="AD5" s="223"/>
      <c r="AE5" s="223"/>
      <c r="AF5" s="223"/>
      <c r="AG5" s="223"/>
      <c r="AH5" s="223"/>
      <c r="AI5" s="223"/>
      <c r="AJ5" s="223"/>
      <c r="AK5" s="223"/>
    </row>
    <row r="6" spans="1:37">
      <c r="A6" s="223"/>
      <c r="B6" s="223"/>
      <c r="C6" s="530"/>
      <c r="D6" s="538"/>
      <c r="E6" s="303"/>
      <c r="F6" s="303"/>
      <c r="G6" s="228"/>
      <c r="H6" s="228"/>
      <c r="I6" s="226"/>
      <c r="J6" s="77" t="s">
        <v>60</v>
      </c>
      <c r="K6" s="304"/>
      <c r="L6" s="304"/>
      <c r="M6" s="226"/>
      <c r="N6" s="77" t="s">
        <v>95</v>
      </c>
      <c r="O6" s="528" t="s">
        <v>62</v>
      </c>
      <c r="P6" s="528"/>
      <c r="Q6" s="528"/>
      <c r="R6" s="528"/>
      <c r="S6" s="77" t="s">
        <v>57</v>
      </c>
      <c r="T6" s="86" t="s">
        <v>58</v>
      </c>
      <c r="U6" s="224"/>
      <c r="V6" s="223"/>
      <c r="W6" s="223"/>
      <c r="X6" s="223"/>
      <c r="Y6" s="223"/>
      <c r="Z6" s="223"/>
      <c r="AA6" s="223"/>
      <c r="AB6" s="223"/>
      <c r="AC6" s="223"/>
      <c r="AD6" s="223"/>
      <c r="AE6" s="223"/>
      <c r="AF6" s="223"/>
      <c r="AG6" s="223"/>
      <c r="AH6" s="223"/>
      <c r="AI6" s="223"/>
      <c r="AJ6" s="223"/>
      <c r="AK6" s="223"/>
    </row>
    <row r="7" spans="1:37">
      <c r="A7" s="223"/>
      <c r="B7" s="223"/>
      <c r="C7" s="77" t="s">
        <v>2</v>
      </c>
      <c r="D7" s="227">
        <f>Inicio!D7</f>
        <v>0</v>
      </c>
      <c r="E7" s="303"/>
      <c r="F7" s="303"/>
      <c r="G7" s="228"/>
      <c r="H7" s="228"/>
      <c r="I7" s="226"/>
      <c r="J7" s="226"/>
      <c r="K7" s="305"/>
      <c r="L7" s="305"/>
      <c r="M7" s="226"/>
      <c r="N7" s="226"/>
      <c r="O7" s="226"/>
      <c r="P7" s="301"/>
      <c r="Q7" s="301"/>
      <c r="R7" s="248"/>
      <c r="S7" s="226"/>
      <c r="T7" s="224"/>
      <c r="U7" s="224"/>
      <c r="V7" s="223"/>
      <c r="W7" s="223"/>
      <c r="X7" s="223"/>
      <c r="Y7" s="223"/>
      <c r="Z7" s="223"/>
      <c r="AA7" s="223"/>
      <c r="AB7" s="223"/>
      <c r="AC7" s="223"/>
      <c r="AD7" s="223"/>
      <c r="AE7" s="223"/>
      <c r="AF7" s="223"/>
      <c r="AG7" s="223"/>
      <c r="AH7" s="223"/>
      <c r="AI7" s="223"/>
      <c r="AJ7" s="223"/>
      <c r="AK7" s="223"/>
    </row>
    <row r="8" spans="1:37">
      <c r="A8" s="223"/>
      <c r="B8" s="223"/>
      <c r="C8" s="77" t="s">
        <v>164</v>
      </c>
      <c r="D8" s="227">
        <f>Inicio!D8</f>
        <v>0</v>
      </c>
      <c r="E8" s="303"/>
      <c r="F8" s="303"/>
      <c r="G8" s="228"/>
      <c r="H8" s="228"/>
      <c r="I8" s="226"/>
      <c r="J8" s="77" t="s">
        <v>61</v>
      </c>
      <c r="K8" s="304"/>
      <c r="L8" s="304"/>
      <c r="M8" s="226"/>
      <c r="N8" s="77" t="s">
        <v>95</v>
      </c>
      <c r="O8" s="528" t="s">
        <v>62</v>
      </c>
      <c r="P8" s="528"/>
      <c r="Q8" s="528"/>
      <c r="R8" s="528"/>
      <c r="S8" s="77" t="s">
        <v>57</v>
      </c>
      <c r="T8" s="86" t="s">
        <v>58</v>
      </c>
      <c r="U8" s="224"/>
      <c r="V8" s="223"/>
      <c r="W8" s="223"/>
      <c r="X8" s="223"/>
      <c r="Y8" s="223"/>
      <c r="Z8" s="223"/>
      <c r="AA8" s="223"/>
      <c r="AB8" s="223"/>
      <c r="AC8" s="223"/>
      <c r="AD8" s="223"/>
      <c r="AE8" s="223"/>
      <c r="AF8" s="223"/>
      <c r="AG8" s="223"/>
      <c r="AH8" s="223"/>
      <c r="AI8" s="223"/>
      <c r="AJ8" s="223"/>
      <c r="AK8" s="223"/>
    </row>
    <row r="9" spans="1:37">
      <c r="M9" s="229"/>
    </row>
    <row r="10" spans="1:37">
      <c r="C10" s="539"/>
      <c r="D10" s="539"/>
      <c r="E10" s="539"/>
      <c r="G10" s="231">
        <f>IF((COUNTIF(F16:F62,"Si")=0)*AND(COUNTIF(E16:E62,"No")=0),0,((COUNTIF(F16:F62,"Si")))/((COUNTIF(F16:F62,"Si")+COUNTIF(E16:E62,"No"))))</f>
        <v>1</v>
      </c>
      <c r="H10" s="232"/>
      <c r="I10" s="223"/>
      <c r="M10" s="231">
        <f>IF((COUNTIF(L16:L62,"Si")=0)*AND(COUNTIF(K16:K62,"No")=0),0,((COUNTIF(L16:L62,"Si")))/((COUNTIF(L16:L62,"Si")+COUNTIF(K16:K62,"No"))))</f>
        <v>0.75</v>
      </c>
      <c r="N10" s="223"/>
      <c r="R10" s="231">
        <f>IF((COUNTIF(Q16:Q62,"Si")=0)*AND(COUNTIF(P16:P62,"No")=0),0,((COUNTIF(Q16:Q62,"Si")))/((COUNTIF(Q16:Q62,"Si")+COUNTIF(P16:P62,"No"))))</f>
        <v>0.75</v>
      </c>
      <c r="S10" s="232"/>
      <c r="T10" s="223"/>
    </row>
    <row r="11" spans="1:37" ht="13.5" hidden="1" thickBot="1">
      <c r="C11" s="534"/>
      <c r="D11" s="534"/>
      <c r="E11" s="535"/>
      <c r="G11" s="506" t="s">
        <v>96</v>
      </c>
      <c r="H11" s="495"/>
      <c r="I11" s="490"/>
      <c r="M11" s="506" t="s">
        <v>96</v>
      </c>
      <c r="N11" s="490"/>
      <c r="R11" s="506" t="s">
        <v>96</v>
      </c>
      <c r="S11" s="495"/>
      <c r="T11" s="490"/>
    </row>
    <row r="12" spans="1:37">
      <c r="B12" s="496" t="s">
        <v>89</v>
      </c>
      <c r="C12" s="504" t="s">
        <v>75</v>
      </c>
      <c r="D12" s="496" t="s">
        <v>90</v>
      </c>
      <c r="E12" s="249"/>
      <c r="F12" s="249"/>
      <c r="G12" s="487" t="s">
        <v>139</v>
      </c>
      <c r="H12" s="487" t="s">
        <v>138</v>
      </c>
      <c r="I12" s="487"/>
      <c r="J12" s="485" t="s">
        <v>127</v>
      </c>
      <c r="K12" s="292"/>
      <c r="L12" s="292"/>
      <c r="M12" s="487" t="s">
        <v>140</v>
      </c>
      <c r="N12" s="487" t="s">
        <v>138</v>
      </c>
      <c r="O12" s="485" t="s">
        <v>127</v>
      </c>
      <c r="P12" s="292"/>
      <c r="Q12" s="292"/>
      <c r="R12" s="487" t="s">
        <v>141</v>
      </c>
      <c r="S12" s="485" t="s">
        <v>138</v>
      </c>
      <c r="T12" s="485" t="s">
        <v>127</v>
      </c>
    </row>
    <row r="13" spans="1:37" ht="13.5" thickBot="1">
      <c r="A13" s="235"/>
      <c r="B13" s="497"/>
      <c r="C13" s="505"/>
      <c r="D13" s="536"/>
      <c r="E13" s="307"/>
      <c r="F13" s="308"/>
      <c r="G13" s="519"/>
      <c r="H13" s="488"/>
      <c r="I13" s="488"/>
      <c r="J13" s="486"/>
      <c r="K13" s="252"/>
      <c r="L13" s="252"/>
      <c r="M13" s="488"/>
      <c r="N13" s="488"/>
      <c r="O13" s="486"/>
      <c r="P13" s="252"/>
      <c r="Q13" s="252"/>
      <c r="R13" s="488"/>
      <c r="S13" s="486"/>
      <c r="T13" s="486"/>
      <c r="U13" s="236"/>
      <c r="V13" s="236"/>
      <c r="W13" s="236"/>
      <c r="X13" s="236"/>
      <c r="Y13" s="236"/>
      <c r="Z13" s="236"/>
      <c r="AA13" s="236"/>
      <c r="AB13" s="236"/>
      <c r="AC13" s="236"/>
      <c r="AD13" s="236"/>
      <c r="AE13" s="236"/>
      <c r="AF13" s="236"/>
      <c r="AG13" s="237"/>
      <c r="AH13" s="237"/>
      <c r="AI13" s="237"/>
      <c r="AJ13" s="237"/>
      <c r="AK13" s="237"/>
    </row>
    <row r="14" spans="1:37" ht="13.5" thickBot="1">
      <c r="A14" s="235"/>
      <c r="B14" s="523" t="s">
        <v>170</v>
      </c>
      <c r="C14" s="524"/>
      <c r="D14" s="525"/>
      <c r="E14" s="297"/>
      <c r="F14" s="298"/>
      <c r="G14" s="183"/>
      <c r="H14" s="116"/>
      <c r="I14" s="116"/>
      <c r="J14" s="109"/>
      <c r="K14" s="293"/>
      <c r="L14" s="293"/>
      <c r="M14" s="116"/>
      <c r="N14" s="116"/>
      <c r="O14" s="109"/>
      <c r="P14" s="293"/>
      <c r="Q14" s="293"/>
      <c r="R14" s="116"/>
      <c r="S14" s="109"/>
      <c r="T14" s="117"/>
      <c r="U14" s="236"/>
      <c r="V14" s="236"/>
      <c r="W14" s="236"/>
      <c r="X14" s="236"/>
      <c r="Y14" s="236"/>
      <c r="Z14" s="236"/>
      <c r="AA14" s="236"/>
      <c r="AB14" s="236"/>
      <c r="AC14" s="236"/>
      <c r="AD14" s="236"/>
      <c r="AE14" s="236"/>
      <c r="AF14" s="236"/>
      <c r="AG14" s="237"/>
      <c r="AH14" s="237"/>
      <c r="AI14" s="237"/>
      <c r="AJ14" s="237"/>
      <c r="AK14" s="237"/>
    </row>
    <row r="15" spans="1:37" ht="53.25" customHeight="1" thickBot="1">
      <c r="A15" s="235"/>
      <c r="B15" s="110"/>
      <c r="C15" s="522" t="s">
        <v>174</v>
      </c>
      <c r="D15" s="522"/>
      <c r="E15" s="522"/>
      <c r="F15" s="522"/>
      <c r="G15" s="522"/>
      <c r="H15" s="522"/>
      <c r="I15" s="522"/>
      <c r="J15" s="522"/>
      <c r="K15" s="294"/>
      <c r="L15" s="294"/>
      <c r="M15" s="112"/>
      <c r="N15" s="112"/>
      <c r="O15" s="111"/>
      <c r="P15" s="294"/>
      <c r="Q15" s="294"/>
      <c r="R15" s="112"/>
      <c r="S15" s="111"/>
      <c r="T15" s="113"/>
      <c r="U15" s="236"/>
      <c r="V15" s="236"/>
      <c r="W15" s="236"/>
      <c r="X15" s="236"/>
      <c r="Y15" s="236"/>
      <c r="Z15" s="236"/>
      <c r="AA15" s="236"/>
      <c r="AB15" s="236"/>
      <c r="AC15" s="236"/>
      <c r="AD15" s="236"/>
      <c r="AE15" s="236"/>
      <c r="AF15" s="236"/>
      <c r="AG15" s="237"/>
      <c r="AH15" s="237"/>
      <c r="AI15" s="237"/>
      <c r="AJ15" s="237"/>
      <c r="AK15" s="237"/>
    </row>
    <row r="16" spans="1:37" ht="36">
      <c r="A16" s="235"/>
      <c r="B16" s="181">
        <v>1</v>
      </c>
      <c r="C16" s="238" t="s">
        <v>157</v>
      </c>
      <c r="D16" s="239" t="s">
        <v>257</v>
      </c>
      <c r="E16" s="216" t="str">
        <f>IF(((C16="Auditoría de gestión de la configuración")*AND(G16="No")),"No","")</f>
        <v/>
      </c>
      <c r="F16" s="216" t="str">
        <f>IF(((C16="Auditoría de gestión de la configuración")*AND(G16="Si")),"Si","")</f>
        <v>Si</v>
      </c>
      <c r="G16" s="216" t="s">
        <v>152</v>
      </c>
      <c r="H16" s="526"/>
      <c r="I16" s="527"/>
      <c r="J16" s="108"/>
      <c r="K16" s="216" t="str">
        <f>IF(((C16="Auditoría de gestión de la configuración")*AND(M16="No")),"No","")</f>
        <v/>
      </c>
      <c r="L16" s="216" t="str">
        <f>IF(((C16="Auditoría de gestión de la configuración")*AND(M16="Si")),"Si","")</f>
        <v>Si</v>
      </c>
      <c r="M16" s="216" t="s">
        <v>152</v>
      </c>
      <c r="N16" s="191"/>
      <c r="O16" s="108"/>
      <c r="P16" s="216" t="str">
        <f>IF(((C16="Auditoría de gestión de la configuración")*AND(R16="No")),"No","")</f>
        <v/>
      </c>
      <c r="Q16" s="216" t="str">
        <f>IF(((C16="Auditoría de gestión de la configuración")*AND(R16="Si")),"Si","")</f>
        <v>Si</v>
      </c>
      <c r="R16" s="216" t="s">
        <v>152</v>
      </c>
      <c r="S16" s="108"/>
      <c r="T16" s="108"/>
      <c r="U16" s="236"/>
      <c r="V16" s="236"/>
      <c r="W16" s="236"/>
      <c r="X16" s="236"/>
      <c r="Y16" s="236"/>
      <c r="Z16" s="236"/>
      <c r="AA16" s="236"/>
      <c r="AB16" s="236"/>
      <c r="AC16" s="236"/>
      <c r="AD16" s="236"/>
      <c r="AE16" s="236"/>
      <c r="AF16" s="236"/>
      <c r="AG16" s="237"/>
      <c r="AH16" s="237"/>
      <c r="AI16" s="237"/>
      <c r="AJ16" s="237"/>
      <c r="AK16" s="237"/>
    </row>
    <row r="17" spans="1:37" ht="48">
      <c r="A17" s="235"/>
      <c r="B17" s="181">
        <f>1+B16</f>
        <v>2</v>
      </c>
      <c r="C17" s="238" t="s">
        <v>156</v>
      </c>
      <c r="D17" s="239" t="s">
        <v>259</v>
      </c>
      <c r="E17" s="216" t="str">
        <f>IF(((C17="Auditoría de Calidad")*AND(G17="No")),"No","")</f>
        <v/>
      </c>
      <c r="F17" s="216" t="str">
        <f>IF(((C17="Auditoría de Calidad")*AND(G17="Si")),"Si","")</f>
        <v/>
      </c>
      <c r="G17" s="216"/>
      <c r="H17" s="526"/>
      <c r="I17" s="527"/>
      <c r="J17" s="108"/>
      <c r="K17" s="216" t="str">
        <f>IF(((C17="Auditoría de Calidad")*AND(M17="No")),"No","")</f>
        <v/>
      </c>
      <c r="L17" s="216" t="str">
        <f>IF(((C17="Auditoría de Calidad")*AND(M17="Si")),"Si","")</f>
        <v/>
      </c>
      <c r="M17" s="216"/>
      <c r="N17" s="190"/>
      <c r="O17" s="108"/>
      <c r="P17" s="216" t="str">
        <f>IF(((C17="Auditoría de Calidad")*AND(R17="No")),"No","")</f>
        <v/>
      </c>
      <c r="Q17" s="216" t="str">
        <f>IF(((C17="Auditoría de Calidad")*AND(R17="Si")),"Si","")</f>
        <v/>
      </c>
      <c r="R17" s="216"/>
      <c r="S17" s="108"/>
      <c r="T17" s="108"/>
      <c r="U17" s="236"/>
      <c r="V17" s="236"/>
      <c r="W17" s="236"/>
      <c r="X17" s="236"/>
      <c r="Y17" s="236"/>
      <c r="Z17" s="236"/>
      <c r="AA17" s="236"/>
      <c r="AB17" s="236"/>
      <c r="AC17" s="236"/>
      <c r="AD17" s="236"/>
      <c r="AE17" s="236"/>
      <c r="AF17" s="236"/>
      <c r="AG17" s="237"/>
      <c r="AH17" s="237"/>
      <c r="AI17" s="237"/>
      <c r="AJ17" s="237"/>
      <c r="AK17" s="237"/>
    </row>
    <row r="18" spans="1:37" ht="48">
      <c r="A18" s="235"/>
      <c r="B18" s="181">
        <f t="shared" ref="B18:B30" si="0">1+B17</f>
        <v>3</v>
      </c>
      <c r="C18" s="238" t="s">
        <v>156</v>
      </c>
      <c r="D18" s="239" t="s">
        <v>260</v>
      </c>
      <c r="E18" s="216" t="str">
        <f t="shared" ref="E18:E30" si="1">IF(((C18="Auditoría de Calidad")*AND(G18="No")),"No","")</f>
        <v/>
      </c>
      <c r="F18" s="216" t="str">
        <f t="shared" ref="F18:F30" si="2">IF(((C18="Auditoría de Calidad")*AND(G18="Si")),"Si","")</f>
        <v/>
      </c>
      <c r="G18" s="216"/>
      <c r="H18" s="526"/>
      <c r="I18" s="527"/>
      <c r="J18" s="108"/>
      <c r="K18" s="216" t="str">
        <f t="shared" ref="K18:K30" si="3">IF(((C18="Auditoría de Calidad")*AND(M18="No")),"No","")</f>
        <v/>
      </c>
      <c r="L18" s="216" t="str">
        <f t="shared" ref="L18:L30" si="4">IF(((C18="Auditoría de Calidad")*AND(M18="Si")),"Si","")</f>
        <v/>
      </c>
      <c r="M18" s="216"/>
      <c r="N18" s="190"/>
      <c r="O18" s="108"/>
      <c r="P18" s="216" t="str">
        <f t="shared" ref="P18:P30" si="5">IF(((C18="Auditoría de Calidad")*AND(R18="No")),"No","")</f>
        <v/>
      </c>
      <c r="Q18" s="216" t="str">
        <f t="shared" ref="Q18:Q30" si="6">IF(((C18="Auditoría de Calidad")*AND(R18="Si")),"Si","")</f>
        <v/>
      </c>
      <c r="R18" s="216"/>
      <c r="S18" s="108"/>
      <c r="T18" s="108"/>
      <c r="U18" s="236"/>
      <c r="V18" s="236"/>
      <c r="W18" s="236"/>
      <c r="X18" s="236"/>
      <c r="Y18" s="236"/>
      <c r="Z18" s="236"/>
      <c r="AA18" s="236"/>
      <c r="AB18" s="236"/>
      <c r="AC18" s="236"/>
      <c r="AD18" s="236"/>
      <c r="AE18" s="236"/>
      <c r="AF18" s="236"/>
      <c r="AG18" s="237"/>
      <c r="AH18" s="237"/>
      <c r="AI18" s="237"/>
      <c r="AJ18" s="237"/>
      <c r="AK18" s="237"/>
    </row>
    <row r="19" spans="1:37" ht="48">
      <c r="A19" s="235"/>
      <c r="B19" s="181">
        <f t="shared" si="0"/>
        <v>4</v>
      </c>
      <c r="C19" s="238" t="s">
        <v>156</v>
      </c>
      <c r="D19" s="239" t="s">
        <v>0</v>
      </c>
      <c r="E19" s="216" t="str">
        <f t="shared" si="1"/>
        <v/>
      </c>
      <c r="F19" s="216" t="str">
        <f t="shared" si="2"/>
        <v/>
      </c>
      <c r="G19" s="216"/>
      <c r="H19" s="526"/>
      <c r="I19" s="527"/>
      <c r="J19" s="108"/>
      <c r="K19" s="216" t="str">
        <f t="shared" si="3"/>
        <v/>
      </c>
      <c r="L19" s="216" t="str">
        <f t="shared" si="4"/>
        <v/>
      </c>
      <c r="M19" s="216"/>
      <c r="N19" s="190"/>
      <c r="O19" s="108"/>
      <c r="P19" s="216" t="str">
        <f t="shared" si="5"/>
        <v/>
      </c>
      <c r="Q19" s="216" t="str">
        <f t="shared" si="6"/>
        <v/>
      </c>
      <c r="R19" s="216"/>
      <c r="S19" s="108"/>
      <c r="T19" s="108"/>
      <c r="U19" s="236"/>
      <c r="V19" s="236"/>
      <c r="W19" s="236"/>
      <c r="X19" s="236"/>
      <c r="Y19" s="236"/>
      <c r="Z19" s="236"/>
      <c r="AA19" s="236"/>
      <c r="AB19" s="236"/>
      <c r="AC19" s="236"/>
      <c r="AD19" s="236"/>
      <c r="AE19" s="236"/>
      <c r="AF19" s="236"/>
      <c r="AG19" s="237"/>
      <c r="AH19" s="237"/>
      <c r="AI19" s="237"/>
      <c r="AJ19" s="237"/>
      <c r="AK19" s="237"/>
    </row>
    <row r="20" spans="1:37" ht="60">
      <c r="A20" s="235"/>
      <c r="B20" s="181">
        <f t="shared" si="0"/>
        <v>5</v>
      </c>
      <c r="C20" s="238" t="s">
        <v>156</v>
      </c>
      <c r="D20" s="239" t="s">
        <v>1</v>
      </c>
      <c r="E20" s="216" t="str">
        <f t="shared" si="1"/>
        <v/>
      </c>
      <c r="F20" s="216" t="str">
        <f t="shared" si="2"/>
        <v/>
      </c>
      <c r="G20" s="216"/>
      <c r="H20" s="526"/>
      <c r="I20" s="527"/>
      <c r="J20" s="108"/>
      <c r="K20" s="216" t="str">
        <f t="shared" si="3"/>
        <v/>
      </c>
      <c r="L20" s="216" t="str">
        <f t="shared" si="4"/>
        <v/>
      </c>
      <c r="M20" s="216"/>
      <c r="N20" s="190"/>
      <c r="O20" s="108"/>
      <c r="P20" s="216" t="str">
        <f t="shared" si="5"/>
        <v/>
      </c>
      <c r="Q20" s="216" t="str">
        <f t="shared" si="6"/>
        <v/>
      </c>
      <c r="R20" s="216"/>
      <c r="S20" s="108"/>
      <c r="T20" s="108"/>
      <c r="U20" s="236"/>
      <c r="V20" s="236"/>
      <c r="W20" s="236"/>
      <c r="X20" s="236"/>
      <c r="Y20" s="236"/>
      <c r="Z20" s="236"/>
      <c r="AA20" s="236"/>
      <c r="AB20" s="236"/>
      <c r="AC20" s="236"/>
      <c r="AD20" s="236"/>
      <c r="AE20" s="236"/>
      <c r="AF20" s="236"/>
      <c r="AG20" s="237"/>
      <c r="AH20" s="237"/>
      <c r="AI20" s="237"/>
      <c r="AJ20" s="237"/>
      <c r="AK20" s="237"/>
    </row>
    <row r="21" spans="1:37" ht="24">
      <c r="A21" s="235"/>
      <c r="B21" s="181">
        <f t="shared" si="0"/>
        <v>6</v>
      </c>
      <c r="C21" s="238" t="s">
        <v>156</v>
      </c>
      <c r="D21" s="239" t="s">
        <v>251</v>
      </c>
      <c r="E21" s="216" t="str">
        <f t="shared" si="1"/>
        <v/>
      </c>
      <c r="F21" s="216" t="str">
        <f t="shared" si="2"/>
        <v/>
      </c>
      <c r="G21" s="216"/>
      <c r="H21" s="526"/>
      <c r="I21" s="527"/>
      <c r="J21" s="108"/>
      <c r="K21" s="216" t="str">
        <f t="shared" si="3"/>
        <v/>
      </c>
      <c r="L21" s="216" t="str">
        <f t="shared" si="4"/>
        <v/>
      </c>
      <c r="M21" s="216"/>
      <c r="N21" s="190"/>
      <c r="O21" s="108"/>
      <c r="P21" s="216" t="str">
        <f t="shared" si="5"/>
        <v/>
      </c>
      <c r="Q21" s="216" t="str">
        <f t="shared" si="6"/>
        <v/>
      </c>
      <c r="R21" s="216"/>
      <c r="S21" s="108"/>
      <c r="T21" s="108"/>
      <c r="U21" s="236"/>
      <c r="V21" s="236"/>
      <c r="W21" s="236"/>
      <c r="X21" s="236"/>
      <c r="Y21" s="236"/>
      <c r="Z21" s="236"/>
      <c r="AA21" s="236"/>
      <c r="AB21" s="236"/>
      <c r="AC21" s="236"/>
      <c r="AD21" s="236"/>
      <c r="AE21" s="236"/>
      <c r="AF21" s="236"/>
      <c r="AG21" s="237"/>
      <c r="AH21" s="237"/>
      <c r="AI21" s="237"/>
      <c r="AJ21" s="237"/>
      <c r="AK21" s="237"/>
    </row>
    <row r="22" spans="1:37" ht="36">
      <c r="A22" s="235"/>
      <c r="B22" s="181">
        <f t="shared" si="0"/>
        <v>7</v>
      </c>
      <c r="C22" s="238" t="s">
        <v>156</v>
      </c>
      <c r="D22" s="239" t="s">
        <v>190</v>
      </c>
      <c r="E22" s="216" t="str">
        <f t="shared" si="1"/>
        <v/>
      </c>
      <c r="F22" s="216" t="str">
        <f t="shared" si="2"/>
        <v/>
      </c>
      <c r="G22" s="216"/>
      <c r="H22" s="526"/>
      <c r="I22" s="527"/>
      <c r="J22" s="108"/>
      <c r="K22" s="216" t="str">
        <f t="shared" si="3"/>
        <v/>
      </c>
      <c r="L22" s="216" t="str">
        <f t="shared" si="4"/>
        <v/>
      </c>
      <c r="M22" s="216"/>
      <c r="N22" s="190"/>
      <c r="O22" s="108"/>
      <c r="P22" s="216" t="str">
        <f t="shared" si="5"/>
        <v/>
      </c>
      <c r="Q22" s="216" t="str">
        <f t="shared" si="6"/>
        <v/>
      </c>
      <c r="R22" s="216"/>
      <c r="S22" s="108"/>
      <c r="T22" s="108"/>
      <c r="U22" s="236"/>
      <c r="V22" s="236"/>
      <c r="W22" s="236"/>
      <c r="X22" s="236"/>
      <c r="Y22" s="236"/>
      <c r="Z22" s="236"/>
      <c r="AA22" s="236"/>
      <c r="AB22" s="236"/>
      <c r="AC22" s="236"/>
      <c r="AD22" s="236"/>
      <c r="AE22" s="236"/>
      <c r="AF22" s="236"/>
      <c r="AG22" s="237"/>
      <c r="AH22" s="237"/>
      <c r="AI22" s="237"/>
      <c r="AJ22" s="237"/>
      <c r="AK22" s="237"/>
    </row>
    <row r="23" spans="1:37">
      <c r="A23" s="235"/>
      <c r="B23" s="181">
        <f t="shared" si="0"/>
        <v>8</v>
      </c>
      <c r="C23" s="238" t="s">
        <v>156</v>
      </c>
      <c r="D23" s="239" t="s">
        <v>191</v>
      </c>
      <c r="E23" s="216" t="str">
        <f t="shared" si="1"/>
        <v/>
      </c>
      <c r="F23" s="216" t="str">
        <f t="shared" si="2"/>
        <v/>
      </c>
      <c r="G23" s="216"/>
      <c r="H23" s="526"/>
      <c r="I23" s="527"/>
      <c r="J23" s="108"/>
      <c r="K23" s="216" t="str">
        <f t="shared" si="3"/>
        <v/>
      </c>
      <c r="L23" s="216" t="str">
        <f t="shared" si="4"/>
        <v/>
      </c>
      <c r="M23" s="216"/>
      <c r="N23" s="190"/>
      <c r="O23" s="108"/>
      <c r="P23" s="216" t="str">
        <f t="shared" si="5"/>
        <v/>
      </c>
      <c r="Q23" s="216" t="str">
        <f t="shared" si="6"/>
        <v/>
      </c>
      <c r="R23" s="216"/>
      <c r="S23" s="108"/>
      <c r="T23" s="108"/>
      <c r="U23" s="236"/>
      <c r="V23" s="236"/>
      <c r="W23" s="236"/>
      <c r="X23" s="236"/>
      <c r="Y23" s="236"/>
      <c r="Z23" s="236"/>
      <c r="AA23" s="236"/>
      <c r="AB23" s="236"/>
      <c r="AC23" s="236"/>
      <c r="AD23" s="236"/>
      <c r="AE23" s="236"/>
      <c r="AF23" s="236"/>
      <c r="AG23" s="237"/>
      <c r="AH23" s="237"/>
      <c r="AI23" s="237"/>
      <c r="AJ23" s="237"/>
      <c r="AK23" s="237"/>
    </row>
    <row r="24" spans="1:37" ht="24">
      <c r="A24" s="235"/>
      <c r="B24" s="181">
        <f t="shared" si="0"/>
        <v>9</v>
      </c>
      <c r="C24" s="238" t="s">
        <v>156</v>
      </c>
      <c r="D24" s="239" t="s">
        <v>252</v>
      </c>
      <c r="E24" s="216" t="str">
        <f t="shared" si="1"/>
        <v/>
      </c>
      <c r="F24" s="216" t="str">
        <f t="shared" si="2"/>
        <v/>
      </c>
      <c r="G24" s="216"/>
      <c r="H24" s="526"/>
      <c r="I24" s="527"/>
      <c r="J24" s="108"/>
      <c r="K24" s="216" t="str">
        <f t="shared" si="3"/>
        <v/>
      </c>
      <c r="L24" s="216" t="str">
        <f t="shared" si="4"/>
        <v/>
      </c>
      <c r="M24" s="216"/>
      <c r="N24" s="190"/>
      <c r="O24" s="108"/>
      <c r="P24" s="216" t="str">
        <f t="shared" si="5"/>
        <v/>
      </c>
      <c r="Q24" s="216" t="str">
        <f t="shared" si="6"/>
        <v/>
      </c>
      <c r="R24" s="216"/>
      <c r="S24" s="108"/>
      <c r="T24" s="108"/>
      <c r="U24" s="236"/>
      <c r="V24" s="236"/>
      <c r="W24" s="236"/>
      <c r="X24" s="236"/>
      <c r="Y24" s="236"/>
      <c r="Z24" s="236"/>
      <c r="AA24" s="236"/>
      <c r="AB24" s="236"/>
      <c r="AC24" s="236"/>
      <c r="AD24" s="236"/>
      <c r="AE24" s="236"/>
      <c r="AF24" s="236"/>
      <c r="AG24" s="237"/>
      <c r="AH24" s="237"/>
      <c r="AI24" s="237"/>
      <c r="AJ24" s="237"/>
      <c r="AK24" s="237"/>
    </row>
    <row r="25" spans="1:37" ht="24">
      <c r="A25" s="235"/>
      <c r="B25" s="181">
        <f t="shared" si="0"/>
        <v>10</v>
      </c>
      <c r="C25" s="238" t="s">
        <v>156</v>
      </c>
      <c r="D25" s="239" t="s">
        <v>253</v>
      </c>
      <c r="E25" s="216" t="str">
        <f t="shared" si="1"/>
        <v/>
      </c>
      <c r="F25" s="216" t="str">
        <f t="shared" si="2"/>
        <v/>
      </c>
      <c r="G25" s="216"/>
      <c r="H25" s="526"/>
      <c r="I25" s="527"/>
      <c r="J25" s="108"/>
      <c r="K25" s="216" t="str">
        <f t="shared" si="3"/>
        <v/>
      </c>
      <c r="L25" s="216" t="str">
        <f t="shared" si="4"/>
        <v/>
      </c>
      <c r="M25" s="216"/>
      <c r="N25" s="190"/>
      <c r="O25" s="108"/>
      <c r="P25" s="216" t="str">
        <f t="shared" si="5"/>
        <v/>
      </c>
      <c r="Q25" s="216" t="str">
        <f t="shared" si="6"/>
        <v/>
      </c>
      <c r="R25" s="216"/>
      <c r="S25" s="108"/>
      <c r="T25" s="108"/>
      <c r="U25" s="236"/>
      <c r="V25" s="236"/>
      <c r="W25" s="236"/>
      <c r="X25" s="236"/>
      <c r="Y25" s="236"/>
      <c r="Z25" s="236"/>
      <c r="AA25" s="236"/>
      <c r="AB25" s="236"/>
      <c r="AC25" s="236"/>
      <c r="AD25" s="236"/>
      <c r="AE25" s="236"/>
      <c r="AF25" s="236"/>
      <c r="AG25" s="237"/>
      <c r="AH25" s="237"/>
      <c r="AI25" s="237"/>
      <c r="AJ25" s="237"/>
      <c r="AK25" s="237"/>
    </row>
    <row r="26" spans="1:37" ht="24">
      <c r="A26" s="235"/>
      <c r="B26" s="181">
        <f t="shared" si="0"/>
        <v>11</v>
      </c>
      <c r="C26" s="238" t="s">
        <v>156</v>
      </c>
      <c r="D26" s="239" t="s">
        <v>254</v>
      </c>
      <c r="E26" s="216" t="str">
        <f t="shared" si="1"/>
        <v/>
      </c>
      <c r="F26" s="216" t="str">
        <f t="shared" si="2"/>
        <v/>
      </c>
      <c r="G26" s="216"/>
      <c r="H26" s="526"/>
      <c r="I26" s="527"/>
      <c r="J26" s="108"/>
      <c r="K26" s="216" t="str">
        <f t="shared" si="3"/>
        <v/>
      </c>
      <c r="L26" s="216" t="str">
        <f t="shared" si="4"/>
        <v/>
      </c>
      <c r="M26" s="216"/>
      <c r="N26" s="190"/>
      <c r="O26" s="108"/>
      <c r="P26" s="216" t="str">
        <f t="shared" si="5"/>
        <v/>
      </c>
      <c r="Q26" s="216" t="str">
        <f t="shared" si="6"/>
        <v/>
      </c>
      <c r="R26" s="216"/>
      <c r="S26" s="108"/>
      <c r="T26" s="108"/>
      <c r="U26" s="236"/>
      <c r="V26" s="236"/>
      <c r="W26" s="236"/>
      <c r="X26" s="236"/>
      <c r="Y26" s="236"/>
      <c r="Z26" s="236"/>
      <c r="AA26" s="236"/>
      <c r="AB26" s="236"/>
      <c r="AC26" s="236"/>
      <c r="AD26" s="236"/>
      <c r="AE26" s="236"/>
      <c r="AF26" s="236"/>
      <c r="AG26" s="237"/>
      <c r="AH26" s="237"/>
      <c r="AI26" s="237"/>
      <c r="AJ26" s="237"/>
      <c r="AK26" s="237"/>
    </row>
    <row r="27" spans="1:37" ht="24">
      <c r="A27" s="235"/>
      <c r="B27" s="181">
        <f t="shared" si="0"/>
        <v>12</v>
      </c>
      <c r="C27" s="238" t="s">
        <v>156</v>
      </c>
      <c r="D27" s="99" t="s">
        <v>255</v>
      </c>
      <c r="E27" s="216" t="str">
        <f t="shared" si="1"/>
        <v/>
      </c>
      <c r="F27" s="216" t="str">
        <f t="shared" si="2"/>
        <v/>
      </c>
      <c r="G27" s="216"/>
      <c r="H27" s="526"/>
      <c r="I27" s="527"/>
      <c r="J27" s="108"/>
      <c r="K27" s="216" t="str">
        <f t="shared" si="3"/>
        <v/>
      </c>
      <c r="L27" s="216" t="str">
        <f t="shared" si="4"/>
        <v/>
      </c>
      <c r="M27" s="216"/>
      <c r="N27" s="190"/>
      <c r="O27" s="108"/>
      <c r="P27" s="216" t="str">
        <f t="shared" si="5"/>
        <v/>
      </c>
      <c r="Q27" s="216" t="str">
        <f t="shared" si="6"/>
        <v/>
      </c>
      <c r="R27" s="216"/>
      <c r="S27" s="108"/>
      <c r="T27" s="108"/>
      <c r="U27" s="236"/>
      <c r="V27" s="236"/>
      <c r="W27" s="236"/>
      <c r="X27" s="236"/>
      <c r="Y27" s="236"/>
      <c r="Z27" s="236"/>
      <c r="AA27" s="236"/>
      <c r="AB27" s="236"/>
      <c r="AC27" s="236"/>
      <c r="AD27" s="236"/>
      <c r="AE27" s="236"/>
      <c r="AF27" s="236"/>
      <c r="AG27" s="237"/>
      <c r="AH27" s="237"/>
      <c r="AI27" s="237"/>
      <c r="AJ27" s="237"/>
      <c r="AK27" s="237"/>
    </row>
    <row r="28" spans="1:37">
      <c r="A28" s="235"/>
      <c r="B28" s="181">
        <f t="shared" si="0"/>
        <v>13</v>
      </c>
      <c r="C28" s="238" t="s">
        <v>156</v>
      </c>
      <c r="D28" s="239" t="s">
        <v>256</v>
      </c>
      <c r="E28" s="216" t="str">
        <f t="shared" si="1"/>
        <v/>
      </c>
      <c r="F28" s="216" t="str">
        <f t="shared" si="2"/>
        <v/>
      </c>
      <c r="G28" s="216"/>
      <c r="H28" s="526"/>
      <c r="I28" s="527"/>
      <c r="J28" s="108"/>
      <c r="K28" s="216" t="str">
        <f t="shared" si="3"/>
        <v/>
      </c>
      <c r="L28" s="216" t="str">
        <f t="shared" si="4"/>
        <v/>
      </c>
      <c r="M28" s="216"/>
      <c r="N28" s="190"/>
      <c r="O28" s="108"/>
      <c r="P28" s="216" t="str">
        <f t="shared" si="5"/>
        <v/>
      </c>
      <c r="Q28" s="216" t="str">
        <f t="shared" si="6"/>
        <v/>
      </c>
      <c r="R28" s="216"/>
      <c r="S28" s="108"/>
      <c r="T28" s="108"/>
      <c r="U28" s="236"/>
      <c r="V28" s="236"/>
      <c r="W28" s="236"/>
      <c r="X28" s="236"/>
      <c r="Y28" s="236"/>
      <c r="Z28" s="236"/>
      <c r="AA28" s="236"/>
      <c r="AB28" s="236"/>
      <c r="AC28" s="236"/>
      <c r="AD28" s="236"/>
      <c r="AE28" s="236"/>
      <c r="AF28" s="236"/>
      <c r="AG28" s="237"/>
      <c r="AH28" s="237"/>
      <c r="AI28" s="237"/>
      <c r="AJ28" s="237"/>
      <c r="AK28" s="237"/>
    </row>
    <row r="29" spans="1:37" ht="24">
      <c r="A29" s="235"/>
      <c r="B29" s="181">
        <f t="shared" si="0"/>
        <v>14</v>
      </c>
      <c r="C29" s="238" t="s">
        <v>156</v>
      </c>
      <c r="D29" s="239" t="s">
        <v>258</v>
      </c>
      <c r="E29" s="216" t="str">
        <f t="shared" si="1"/>
        <v/>
      </c>
      <c r="F29" s="216" t="str">
        <f t="shared" si="2"/>
        <v/>
      </c>
      <c r="G29" s="216"/>
      <c r="H29" s="526"/>
      <c r="I29" s="527"/>
      <c r="J29" s="108"/>
      <c r="K29" s="216" t="str">
        <f t="shared" si="3"/>
        <v/>
      </c>
      <c r="L29" s="216" t="str">
        <f t="shared" si="4"/>
        <v/>
      </c>
      <c r="M29" s="216"/>
      <c r="N29" s="190"/>
      <c r="O29" s="108"/>
      <c r="P29" s="216" t="str">
        <f t="shared" si="5"/>
        <v/>
      </c>
      <c r="Q29" s="216" t="str">
        <f t="shared" si="6"/>
        <v/>
      </c>
      <c r="R29" s="216"/>
      <c r="S29" s="108"/>
      <c r="T29" s="108"/>
      <c r="U29" s="236"/>
      <c r="V29" s="236"/>
      <c r="W29" s="236"/>
      <c r="X29" s="236"/>
      <c r="Y29" s="236"/>
      <c r="Z29" s="236"/>
      <c r="AA29" s="236"/>
      <c r="AB29" s="236"/>
      <c r="AC29" s="236"/>
      <c r="AD29" s="236"/>
      <c r="AE29" s="236"/>
      <c r="AF29" s="236"/>
      <c r="AG29" s="237"/>
      <c r="AH29" s="237"/>
      <c r="AI29" s="237"/>
      <c r="AJ29" s="237"/>
      <c r="AK29" s="237"/>
    </row>
    <row r="30" spans="1:37" ht="24.75" thickBot="1">
      <c r="A30" s="235"/>
      <c r="B30" s="181">
        <f t="shared" si="0"/>
        <v>15</v>
      </c>
      <c r="C30" s="238" t="s">
        <v>156</v>
      </c>
      <c r="D30" s="239" t="s">
        <v>192</v>
      </c>
      <c r="E30" s="216" t="str">
        <f t="shared" si="1"/>
        <v/>
      </c>
      <c r="F30" s="216" t="str">
        <f t="shared" si="2"/>
        <v/>
      </c>
      <c r="G30" s="216"/>
      <c r="H30" s="526"/>
      <c r="I30" s="527"/>
      <c r="J30" s="108"/>
      <c r="K30" s="216" t="str">
        <f t="shared" si="3"/>
        <v/>
      </c>
      <c r="L30" s="216" t="str">
        <f t="shared" si="4"/>
        <v/>
      </c>
      <c r="M30" s="216"/>
      <c r="N30" s="103"/>
      <c r="O30" s="108"/>
      <c r="P30" s="216" t="str">
        <f t="shared" si="5"/>
        <v/>
      </c>
      <c r="Q30" s="216" t="str">
        <f t="shared" si="6"/>
        <v/>
      </c>
      <c r="R30" s="216"/>
      <c r="S30" s="108"/>
      <c r="T30" s="108"/>
      <c r="U30" s="236"/>
      <c r="V30" s="236"/>
      <c r="W30" s="236"/>
      <c r="X30" s="236"/>
      <c r="Y30" s="236"/>
      <c r="Z30" s="236"/>
      <c r="AA30" s="236"/>
      <c r="AB30" s="236"/>
      <c r="AC30" s="236"/>
      <c r="AD30" s="236"/>
      <c r="AE30" s="236"/>
      <c r="AF30" s="236"/>
      <c r="AG30" s="237"/>
      <c r="AH30" s="237"/>
      <c r="AI30" s="237"/>
      <c r="AJ30" s="237"/>
      <c r="AK30" s="237"/>
    </row>
    <row r="31" spans="1:37" ht="55.5" customHeight="1" thickBot="1">
      <c r="A31" s="235"/>
      <c r="B31" s="110"/>
      <c r="C31" s="522" t="s">
        <v>171</v>
      </c>
      <c r="D31" s="522"/>
      <c r="E31" s="522"/>
      <c r="F31" s="522"/>
      <c r="G31" s="522"/>
      <c r="H31" s="522"/>
      <c r="I31" s="522"/>
      <c r="J31" s="522"/>
      <c r="K31" s="294"/>
      <c r="L31" s="294"/>
      <c r="M31" s="112"/>
      <c r="N31" s="112"/>
      <c r="O31" s="111"/>
      <c r="P31" s="294"/>
      <c r="Q31" s="294"/>
      <c r="R31" s="112"/>
      <c r="S31" s="111"/>
      <c r="T31" s="113"/>
      <c r="U31" s="236"/>
      <c r="V31" s="236"/>
      <c r="W31" s="236"/>
      <c r="X31" s="236"/>
      <c r="Y31" s="236"/>
      <c r="Z31" s="236"/>
      <c r="AA31" s="236"/>
      <c r="AB31" s="236"/>
      <c r="AC31" s="236"/>
      <c r="AD31" s="236"/>
      <c r="AE31" s="236"/>
      <c r="AF31" s="236"/>
      <c r="AG31" s="237"/>
      <c r="AH31" s="237"/>
      <c r="AI31" s="237"/>
      <c r="AJ31" s="237"/>
      <c r="AK31" s="237"/>
    </row>
    <row r="32" spans="1:37" ht="36">
      <c r="A32" s="235"/>
      <c r="B32" s="181">
        <v>1</v>
      </c>
      <c r="C32" s="238" t="s">
        <v>157</v>
      </c>
      <c r="D32" s="239" t="s">
        <v>257</v>
      </c>
      <c r="E32" s="216" t="str">
        <f>IF(((C32="Auditoría de gestión de la configuración")*AND(G32="No")),"No","")</f>
        <v/>
      </c>
      <c r="F32" s="216" t="str">
        <f>IF(((C32="Auditoría de gestión de la configuración")*AND(G32="Si")),"Si","")</f>
        <v>Si</v>
      </c>
      <c r="G32" s="216" t="s">
        <v>152</v>
      </c>
      <c r="H32" s="526"/>
      <c r="I32" s="527"/>
      <c r="J32" s="108"/>
      <c r="K32" s="216" t="str">
        <f>IF(((C32="Auditoría de gestión de la configuración")*AND(M32="No")),"No","")</f>
        <v/>
      </c>
      <c r="L32" s="216" t="str">
        <f>IF(((C32="Auditoría de gestión de la configuración")*AND(M32="Si")),"Si","")</f>
        <v>Si</v>
      </c>
      <c r="M32" s="216" t="s">
        <v>152</v>
      </c>
      <c r="N32" s="191"/>
      <c r="O32" s="108"/>
      <c r="P32" s="216" t="str">
        <f>IF(((C32="Auditoría de gestión de la configuración")*AND(R32="No")),"No","")</f>
        <v/>
      </c>
      <c r="Q32" s="216" t="str">
        <f>IF(((C32="Auditoría de gestión de la configuración")*AND(R32="Si")),"Si","")</f>
        <v>Si</v>
      </c>
      <c r="R32" s="216" t="s">
        <v>152</v>
      </c>
      <c r="S32" s="108"/>
      <c r="T32" s="108"/>
      <c r="U32" s="236"/>
      <c r="V32" s="236"/>
      <c r="W32" s="236"/>
      <c r="X32" s="236"/>
      <c r="Y32" s="236"/>
      <c r="Z32" s="236"/>
      <c r="AA32" s="236"/>
      <c r="AB32" s="236"/>
      <c r="AC32" s="236"/>
      <c r="AD32" s="236"/>
      <c r="AE32" s="236"/>
      <c r="AF32" s="236"/>
      <c r="AG32" s="237"/>
      <c r="AH32" s="237"/>
      <c r="AI32" s="237"/>
      <c r="AJ32" s="237"/>
      <c r="AK32" s="237"/>
    </row>
    <row r="33" spans="1:40" ht="48">
      <c r="A33" s="235"/>
      <c r="B33" s="181">
        <f>1+B32</f>
        <v>2</v>
      </c>
      <c r="C33" s="238" t="s">
        <v>156</v>
      </c>
      <c r="D33" s="239" t="s">
        <v>259</v>
      </c>
      <c r="E33" s="216" t="str">
        <f>IF(((C33="Auditoría de Calidad")*AND(G33="No")),"No","")</f>
        <v/>
      </c>
      <c r="F33" s="216" t="str">
        <f>IF(((C33="Auditoría de Calidad")*AND(G33="Si")),"Si","")</f>
        <v/>
      </c>
      <c r="G33" s="216"/>
      <c r="H33" s="526"/>
      <c r="I33" s="527"/>
      <c r="J33" s="108"/>
      <c r="K33" s="216" t="str">
        <f>IF(((C33="Auditoría de Calidad")*AND(M33="No")),"No","")</f>
        <v/>
      </c>
      <c r="L33" s="216" t="str">
        <f>IF(((C33="Auditoría de Calidad")*AND(M33="Si")),"Si","")</f>
        <v/>
      </c>
      <c r="M33" s="216"/>
      <c r="N33" s="190"/>
      <c r="O33" s="108"/>
      <c r="P33" s="216" t="str">
        <f>IF(((C33="Auditoría de Calidad")*AND(R33="No")),"No","")</f>
        <v/>
      </c>
      <c r="Q33" s="216" t="str">
        <f>IF(((C33="Auditoría de Calidad")*AND(R33="Si")),"Si","")</f>
        <v/>
      </c>
      <c r="R33" s="216"/>
      <c r="S33" s="108"/>
      <c r="T33" s="108"/>
      <c r="U33" s="236"/>
      <c r="V33" s="236"/>
      <c r="W33" s="236"/>
      <c r="X33" s="236"/>
      <c r="Y33" s="236"/>
      <c r="Z33" s="236"/>
      <c r="AA33" s="236"/>
      <c r="AB33" s="236"/>
      <c r="AC33" s="236"/>
      <c r="AD33" s="236"/>
      <c r="AE33" s="236"/>
      <c r="AF33" s="236"/>
      <c r="AG33" s="237"/>
      <c r="AH33" s="237"/>
      <c r="AI33" s="237"/>
      <c r="AJ33" s="237"/>
      <c r="AK33" s="237"/>
    </row>
    <row r="34" spans="1:40" ht="36">
      <c r="A34" s="235"/>
      <c r="B34" s="181">
        <f>1+B33</f>
        <v>3</v>
      </c>
      <c r="C34" s="238" t="s">
        <v>156</v>
      </c>
      <c r="D34" s="239" t="s">
        <v>154</v>
      </c>
      <c r="E34" s="216" t="str">
        <f t="shared" ref="E34:E46" si="7">IF(((C34="Auditoría de Calidad")*AND(G34="No")),"No","")</f>
        <v/>
      </c>
      <c r="F34" s="216" t="str">
        <f t="shared" ref="F34:F46" si="8">IF(((C34="Auditoría de Calidad")*AND(G34="Si")),"Si","")</f>
        <v/>
      </c>
      <c r="G34" s="216"/>
      <c r="H34" s="526"/>
      <c r="I34" s="527"/>
      <c r="J34" s="221"/>
      <c r="K34" s="216" t="str">
        <f t="shared" ref="K34:K46" si="9">IF(((C34="Auditoría de Calidad")*AND(M34="No")),"No","")</f>
        <v/>
      </c>
      <c r="L34" s="216" t="str">
        <f t="shared" ref="L34:L46" si="10">IF(((C34="Auditoría de Calidad")*AND(M34="Si")),"Si","")</f>
        <v/>
      </c>
      <c r="M34" s="216"/>
      <c r="N34" s="190"/>
      <c r="O34" s="108"/>
      <c r="P34" s="216" t="str">
        <f t="shared" ref="P34:P46" si="11">IF(((C34="Auditoría de Calidad")*AND(R34="No")),"No","")</f>
        <v/>
      </c>
      <c r="Q34" s="216" t="str">
        <f t="shared" ref="Q34:Q46" si="12">IF(((C34="Auditoría de Calidad")*AND(R34="Si")),"Si","")</f>
        <v/>
      </c>
      <c r="R34" s="216"/>
      <c r="S34" s="108"/>
      <c r="T34" s="108"/>
      <c r="U34" s="236"/>
      <c r="V34" s="236"/>
      <c r="W34" s="236"/>
      <c r="X34" s="236"/>
      <c r="Y34" s="236"/>
      <c r="Z34" s="236"/>
      <c r="AA34" s="236"/>
      <c r="AB34" s="236"/>
      <c r="AC34" s="236"/>
      <c r="AD34" s="236"/>
      <c r="AE34" s="236"/>
      <c r="AF34" s="236"/>
      <c r="AG34" s="237"/>
      <c r="AH34" s="237"/>
      <c r="AI34" s="237"/>
      <c r="AJ34" s="237"/>
      <c r="AK34" s="237"/>
    </row>
    <row r="35" spans="1:40" ht="48">
      <c r="A35" s="235"/>
      <c r="B35" s="181">
        <f>1+B34</f>
        <v>4</v>
      </c>
      <c r="C35" s="238" t="s">
        <v>156</v>
      </c>
      <c r="D35" s="239" t="s">
        <v>155</v>
      </c>
      <c r="E35" s="216" t="str">
        <f t="shared" si="7"/>
        <v/>
      </c>
      <c r="F35" s="216" t="str">
        <f t="shared" si="8"/>
        <v/>
      </c>
      <c r="G35" s="216"/>
      <c r="H35" s="526"/>
      <c r="I35" s="527"/>
      <c r="J35" s="221"/>
      <c r="K35" s="216" t="str">
        <f t="shared" si="9"/>
        <v/>
      </c>
      <c r="L35" s="216" t="str">
        <f t="shared" si="10"/>
        <v/>
      </c>
      <c r="M35" s="216"/>
      <c r="N35" s="250"/>
      <c r="O35" s="108"/>
      <c r="P35" s="216" t="str">
        <f t="shared" si="11"/>
        <v/>
      </c>
      <c r="Q35" s="216" t="str">
        <f t="shared" si="12"/>
        <v/>
      </c>
      <c r="R35" s="216"/>
      <c r="S35" s="108"/>
      <c r="T35" s="108"/>
      <c r="U35" s="236"/>
      <c r="V35" s="236"/>
      <c r="W35" s="236"/>
      <c r="X35" s="236"/>
      <c r="Y35" s="236"/>
      <c r="Z35" s="236"/>
      <c r="AA35" s="236"/>
      <c r="AB35" s="236"/>
      <c r="AC35" s="236"/>
      <c r="AD35" s="236"/>
      <c r="AE35" s="236"/>
      <c r="AF35" s="236"/>
      <c r="AG35" s="237"/>
      <c r="AH35" s="237"/>
      <c r="AI35" s="237"/>
      <c r="AJ35" s="237"/>
      <c r="AK35" s="237"/>
    </row>
    <row r="36" spans="1:40" ht="48">
      <c r="A36" s="235"/>
      <c r="B36" s="181">
        <f>1+B35</f>
        <v>5</v>
      </c>
      <c r="C36" s="238" t="s">
        <v>156</v>
      </c>
      <c r="D36" s="239" t="s">
        <v>0</v>
      </c>
      <c r="E36" s="216" t="str">
        <f t="shared" si="7"/>
        <v/>
      </c>
      <c r="F36" s="216" t="str">
        <f t="shared" si="8"/>
        <v/>
      </c>
      <c r="G36" s="216"/>
      <c r="H36" s="526"/>
      <c r="I36" s="527"/>
      <c r="J36" s="108"/>
      <c r="K36" s="216" t="str">
        <f t="shared" si="9"/>
        <v/>
      </c>
      <c r="L36" s="216" t="str">
        <f t="shared" si="10"/>
        <v/>
      </c>
      <c r="M36" s="216"/>
      <c r="N36" s="190"/>
      <c r="O36" s="108"/>
      <c r="P36" s="216" t="str">
        <f t="shared" si="11"/>
        <v/>
      </c>
      <c r="Q36" s="216" t="str">
        <f t="shared" si="12"/>
        <v/>
      </c>
      <c r="R36" s="216"/>
      <c r="S36" s="108"/>
      <c r="T36" s="108"/>
      <c r="U36" s="236"/>
      <c r="V36" s="236"/>
      <c r="W36" s="236"/>
      <c r="X36" s="236"/>
      <c r="Y36" s="236"/>
      <c r="Z36" s="236"/>
      <c r="AA36" s="236"/>
      <c r="AB36" s="236"/>
      <c r="AC36" s="236"/>
      <c r="AD36" s="236"/>
      <c r="AE36" s="236"/>
      <c r="AF36" s="236"/>
      <c r="AG36" s="237"/>
      <c r="AH36" s="237"/>
      <c r="AI36" s="237"/>
      <c r="AJ36" s="237"/>
      <c r="AK36" s="237"/>
    </row>
    <row r="37" spans="1:40" ht="60">
      <c r="A37" s="235"/>
      <c r="B37" s="181">
        <f t="shared" ref="B37:B46" si="13">1+B36</f>
        <v>6</v>
      </c>
      <c r="C37" s="238" t="s">
        <v>156</v>
      </c>
      <c r="D37" s="239" t="s">
        <v>1</v>
      </c>
      <c r="E37" s="216" t="str">
        <f t="shared" si="7"/>
        <v/>
      </c>
      <c r="F37" s="216" t="str">
        <f t="shared" si="8"/>
        <v/>
      </c>
      <c r="G37" s="216"/>
      <c r="H37" s="526"/>
      <c r="I37" s="527"/>
      <c r="J37" s="108"/>
      <c r="K37" s="216" t="str">
        <f t="shared" si="9"/>
        <v/>
      </c>
      <c r="L37" s="216" t="str">
        <f t="shared" si="10"/>
        <v/>
      </c>
      <c r="M37" s="216"/>
      <c r="N37" s="190"/>
      <c r="O37" s="108"/>
      <c r="P37" s="216" t="str">
        <f t="shared" si="11"/>
        <v/>
      </c>
      <c r="Q37" s="216" t="str">
        <f t="shared" si="12"/>
        <v/>
      </c>
      <c r="R37" s="216"/>
      <c r="S37" s="108"/>
      <c r="T37" s="108"/>
      <c r="U37" s="236"/>
      <c r="V37" s="236"/>
      <c r="W37" s="236"/>
      <c r="X37" s="236"/>
      <c r="Y37" s="236"/>
      <c r="Z37" s="236"/>
      <c r="AA37" s="236"/>
      <c r="AB37" s="236"/>
      <c r="AC37" s="236"/>
      <c r="AD37" s="236"/>
      <c r="AE37" s="236"/>
      <c r="AF37" s="236"/>
      <c r="AG37" s="237"/>
      <c r="AH37" s="237"/>
      <c r="AI37" s="237"/>
      <c r="AJ37" s="237"/>
      <c r="AK37" s="237"/>
    </row>
    <row r="38" spans="1:40" ht="24">
      <c r="A38" s="235"/>
      <c r="B38" s="181">
        <f t="shared" si="13"/>
        <v>7</v>
      </c>
      <c r="C38" s="238" t="s">
        <v>156</v>
      </c>
      <c r="D38" s="239" t="s">
        <v>251</v>
      </c>
      <c r="E38" s="216" t="str">
        <f t="shared" si="7"/>
        <v/>
      </c>
      <c r="F38" s="216" t="str">
        <f t="shared" si="8"/>
        <v/>
      </c>
      <c r="G38" s="216"/>
      <c r="H38" s="526"/>
      <c r="I38" s="527"/>
      <c r="J38" s="108"/>
      <c r="K38" s="216" t="str">
        <f t="shared" si="9"/>
        <v/>
      </c>
      <c r="L38" s="216" t="str">
        <f t="shared" si="10"/>
        <v/>
      </c>
      <c r="M38" s="216"/>
      <c r="N38" s="190"/>
      <c r="O38" s="108"/>
      <c r="P38" s="216" t="str">
        <f t="shared" si="11"/>
        <v/>
      </c>
      <c r="Q38" s="216" t="str">
        <f t="shared" si="12"/>
        <v/>
      </c>
      <c r="R38" s="216"/>
      <c r="S38" s="108"/>
      <c r="T38" s="108"/>
      <c r="U38" s="236"/>
      <c r="V38" s="236"/>
      <c r="W38" s="236"/>
      <c r="X38" s="236"/>
      <c r="Y38" s="236"/>
      <c r="Z38" s="236"/>
      <c r="AA38" s="236"/>
      <c r="AB38" s="236"/>
      <c r="AC38" s="236"/>
      <c r="AD38" s="236"/>
      <c r="AE38" s="236"/>
      <c r="AF38" s="236"/>
      <c r="AG38" s="237"/>
      <c r="AH38" s="237"/>
      <c r="AI38" s="237"/>
      <c r="AJ38" s="237"/>
      <c r="AK38" s="237"/>
    </row>
    <row r="39" spans="1:40" ht="36">
      <c r="A39" s="235"/>
      <c r="B39" s="181">
        <f t="shared" si="13"/>
        <v>8</v>
      </c>
      <c r="C39" s="238" t="s">
        <v>156</v>
      </c>
      <c r="D39" s="239" t="s">
        <v>190</v>
      </c>
      <c r="E39" s="216" t="str">
        <f t="shared" si="7"/>
        <v/>
      </c>
      <c r="F39" s="216" t="str">
        <f t="shared" si="8"/>
        <v/>
      </c>
      <c r="G39" s="216"/>
      <c r="H39" s="526"/>
      <c r="I39" s="527"/>
      <c r="J39" s="108"/>
      <c r="K39" s="216" t="str">
        <f t="shared" si="9"/>
        <v/>
      </c>
      <c r="L39" s="216" t="str">
        <f t="shared" si="10"/>
        <v/>
      </c>
      <c r="M39" s="216"/>
      <c r="N39" s="190"/>
      <c r="O39" s="108"/>
      <c r="P39" s="216" t="str">
        <f t="shared" si="11"/>
        <v/>
      </c>
      <c r="Q39" s="216" t="str">
        <f t="shared" si="12"/>
        <v/>
      </c>
      <c r="R39" s="216"/>
      <c r="S39" s="108"/>
      <c r="T39" s="108"/>
      <c r="U39" s="236"/>
      <c r="V39" s="236"/>
      <c r="W39" s="236"/>
      <c r="X39" s="236"/>
      <c r="Y39" s="236"/>
      <c r="Z39" s="236"/>
      <c r="AA39" s="236"/>
      <c r="AB39" s="236"/>
      <c r="AC39" s="236"/>
      <c r="AD39" s="236"/>
      <c r="AE39" s="236"/>
      <c r="AF39" s="236"/>
      <c r="AG39" s="237"/>
      <c r="AH39" s="237"/>
      <c r="AI39" s="237"/>
      <c r="AJ39" s="237"/>
      <c r="AK39" s="237"/>
    </row>
    <row r="40" spans="1:40">
      <c r="A40" s="235"/>
      <c r="B40" s="181">
        <f t="shared" si="13"/>
        <v>9</v>
      </c>
      <c r="C40" s="238" t="s">
        <v>156</v>
      </c>
      <c r="D40" s="239" t="s">
        <v>191</v>
      </c>
      <c r="E40" s="216" t="str">
        <f t="shared" si="7"/>
        <v/>
      </c>
      <c r="F40" s="216" t="str">
        <f t="shared" si="8"/>
        <v/>
      </c>
      <c r="G40" s="216"/>
      <c r="H40" s="526"/>
      <c r="I40" s="527"/>
      <c r="J40" s="108"/>
      <c r="K40" s="216" t="str">
        <f t="shared" si="9"/>
        <v/>
      </c>
      <c r="L40" s="216" t="str">
        <f t="shared" si="10"/>
        <v/>
      </c>
      <c r="M40" s="216"/>
      <c r="N40" s="190"/>
      <c r="O40" s="108"/>
      <c r="P40" s="216" t="str">
        <f t="shared" si="11"/>
        <v/>
      </c>
      <c r="Q40" s="216" t="str">
        <f t="shared" si="12"/>
        <v/>
      </c>
      <c r="R40" s="216"/>
      <c r="S40" s="108"/>
      <c r="T40" s="108"/>
      <c r="U40" s="236"/>
      <c r="V40" s="236"/>
      <c r="W40" s="236"/>
      <c r="X40" s="236"/>
      <c r="Y40" s="236"/>
      <c r="Z40" s="236"/>
      <c r="AA40" s="236"/>
      <c r="AB40" s="236"/>
      <c r="AC40" s="236"/>
      <c r="AD40" s="236"/>
      <c r="AE40" s="236"/>
      <c r="AF40" s="236"/>
      <c r="AG40" s="237"/>
      <c r="AH40" s="237"/>
      <c r="AI40" s="237"/>
      <c r="AJ40" s="237"/>
      <c r="AK40" s="237"/>
    </row>
    <row r="41" spans="1:40" ht="24">
      <c r="A41" s="235"/>
      <c r="B41" s="181">
        <f t="shared" si="13"/>
        <v>10</v>
      </c>
      <c r="C41" s="238" t="s">
        <v>156</v>
      </c>
      <c r="D41" s="239" t="s">
        <v>252</v>
      </c>
      <c r="E41" s="216" t="str">
        <f t="shared" si="7"/>
        <v/>
      </c>
      <c r="F41" s="216" t="str">
        <f t="shared" si="8"/>
        <v/>
      </c>
      <c r="G41" s="216"/>
      <c r="H41" s="526"/>
      <c r="I41" s="527"/>
      <c r="J41" s="108"/>
      <c r="K41" s="216" t="str">
        <f t="shared" si="9"/>
        <v/>
      </c>
      <c r="L41" s="216" t="str">
        <f t="shared" si="10"/>
        <v/>
      </c>
      <c r="M41" s="216"/>
      <c r="N41" s="190"/>
      <c r="O41" s="108"/>
      <c r="P41" s="216" t="str">
        <f t="shared" si="11"/>
        <v/>
      </c>
      <c r="Q41" s="216" t="str">
        <f t="shared" si="12"/>
        <v/>
      </c>
      <c r="R41" s="216"/>
      <c r="S41" s="108"/>
      <c r="T41" s="108"/>
      <c r="U41" s="236"/>
      <c r="V41" s="236"/>
      <c r="W41" s="236"/>
      <c r="X41" s="236"/>
      <c r="Y41" s="236"/>
      <c r="Z41" s="236"/>
      <c r="AA41" s="236"/>
      <c r="AB41" s="236"/>
      <c r="AC41" s="236"/>
      <c r="AD41" s="236"/>
      <c r="AE41" s="236"/>
      <c r="AF41" s="236"/>
      <c r="AG41" s="237"/>
      <c r="AH41" s="237"/>
      <c r="AI41" s="237"/>
      <c r="AJ41" s="237"/>
      <c r="AK41" s="237"/>
    </row>
    <row r="42" spans="1:40" ht="24">
      <c r="A42" s="235"/>
      <c r="B42" s="181">
        <f t="shared" si="13"/>
        <v>11</v>
      </c>
      <c r="C42" s="238" t="s">
        <v>156</v>
      </c>
      <c r="D42" s="239" t="s">
        <v>253</v>
      </c>
      <c r="E42" s="216" t="str">
        <f t="shared" si="7"/>
        <v/>
      </c>
      <c r="F42" s="216" t="str">
        <f t="shared" si="8"/>
        <v/>
      </c>
      <c r="G42" s="216"/>
      <c r="H42" s="526"/>
      <c r="I42" s="527"/>
      <c r="J42" s="108"/>
      <c r="K42" s="216" t="str">
        <f t="shared" si="9"/>
        <v/>
      </c>
      <c r="L42" s="216" t="str">
        <f t="shared" si="10"/>
        <v/>
      </c>
      <c r="M42" s="216"/>
      <c r="N42" s="190"/>
      <c r="O42" s="108"/>
      <c r="P42" s="216" t="str">
        <f t="shared" si="11"/>
        <v/>
      </c>
      <c r="Q42" s="216" t="str">
        <f t="shared" si="12"/>
        <v/>
      </c>
      <c r="R42" s="216"/>
      <c r="S42" s="108"/>
      <c r="T42" s="108"/>
      <c r="U42" s="236"/>
      <c r="V42" s="236"/>
      <c r="W42" s="236"/>
      <c r="X42" s="236"/>
      <c r="Y42" s="236"/>
      <c r="Z42" s="236"/>
      <c r="AA42" s="236"/>
      <c r="AB42" s="236"/>
      <c r="AC42" s="236"/>
      <c r="AD42" s="236"/>
      <c r="AE42" s="236"/>
      <c r="AF42" s="236"/>
      <c r="AG42" s="237"/>
      <c r="AH42" s="237"/>
      <c r="AI42" s="237"/>
      <c r="AJ42" s="237"/>
      <c r="AK42" s="237"/>
    </row>
    <row r="43" spans="1:40" ht="24">
      <c r="A43" s="235"/>
      <c r="B43" s="181">
        <f t="shared" si="13"/>
        <v>12</v>
      </c>
      <c r="C43" s="238" t="s">
        <v>156</v>
      </c>
      <c r="D43" s="239" t="s">
        <v>254</v>
      </c>
      <c r="E43" s="216" t="str">
        <f t="shared" si="7"/>
        <v/>
      </c>
      <c r="F43" s="216" t="str">
        <f t="shared" si="8"/>
        <v/>
      </c>
      <c r="G43" s="216"/>
      <c r="H43" s="526"/>
      <c r="I43" s="527"/>
      <c r="J43" s="108"/>
      <c r="K43" s="216" t="str">
        <f t="shared" si="9"/>
        <v/>
      </c>
      <c r="L43" s="216" t="str">
        <f t="shared" si="10"/>
        <v/>
      </c>
      <c r="M43" s="216"/>
      <c r="N43" s="190"/>
      <c r="O43" s="108"/>
      <c r="P43" s="216" t="str">
        <f t="shared" si="11"/>
        <v/>
      </c>
      <c r="Q43" s="216" t="str">
        <f t="shared" si="12"/>
        <v/>
      </c>
      <c r="R43" s="216"/>
      <c r="S43" s="108"/>
      <c r="T43" s="108"/>
      <c r="U43" s="236"/>
      <c r="V43" s="236"/>
      <c r="W43" s="236"/>
      <c r="X43" s="236"/>
      <c r="Y43" s="236"/>
      <c r="Z43" s="236"/>
      <c r="AA43" s="236"/>
      <c r="AB43" s="236"/>
      <c r="AC43" s="236"/>
      <c r="AD43" s="236"/>
      <c r="AE43" s="236"/>
      <c r="AF43" s="236"/>
      <c r="AG43" s="237"/>
      <c r="AH43" s="237"/>
      <c r="AI43" s="237"/>
      <c r="AJ43" s="237"/>
      <c r="AK43" s="237"/>
    </row>
    <row r="44" spans="1:40" ht="24">
      <c r="A44" s="235"/>
      <c r="B44" s="181">
        <f t="shared" si="13"/>
        <v>13</v>
      </c>
      <c r="C44" s="238" t="s">
        <v>156</v>
      </c>
      <c r="D44" s="239" t="s">
        <v>255</v>
      </c>
      <c r="E44" s="216" t="str">
        <f t="shared" si="7"/>
        <v/>
      </c>
      <c r="F44" s="216" t="str">
        <f t="shared" si="8"/>
        <v/>
      </c>
      <c r="G44" s="216"/>
      <c r="H44" s="526"/>
      <c r="I44" s="527"/>
      <c r="J44" s="108"/>
      <c r="K44" s="216" t="str">
        <f t="shared" si="9"/>
        <v/>
      </c>
      <c r="L44" s="216" t="str">
        <f t="shared" si="10"/>
        <v/>
      </c>
      <c r="M44" s="216"/>
      <c r="N44" s="190"/>
      <c r="O44" s="108"/>
      <c r="P44" s="216" t="str">
        <f t="shared" si="11"/>
        <v/>
      </c>
      <c r="Q44" s="216" t="str">
        <f t="shared" si="12"/>
        <v/>
      </c>
      <c r="R44" s="216"/>
      <c r="S44" s="108"/>
      <c r="T44" s="108"/>
      <c r="U44" s="236"/>
      <c r="V44" s="236"/>
      <c r="W44" s="236"/>
      <c r="X44" s="236"/>
      <c r="Y44" s="236"/>
      <c r="Z44" s="236"/>
      <c r="AA44" s="236"/>
      <c r="AB44" s="236"/>
      <c r="AC44" s="236"/>
      <c r="AD44" s="236"/>
      <c r="AE44" s="236"/>
      <c r="AF44" s="236"/>
      <c r="AG44" s="237"/>
      <c r="AH44" s="237"/>
      <c r="AI44" s="237"/>
      <c r="AJ44" s="237"/>
      <c r="AK44" s="237"/>
    </row>
    <row r="45" spans="1:40">
      <c r="A45" s="235"/>
      <c r="B45" s="181">
        <f t="shared" si="13"/>
        <v>14</v>
      </c>
      <c r="C45" s="238" t="s">
        <v>156</v>
      </c>
      <c r="D45" s="239" t="s">
        <v>256</v>
      </c>
      <c r="E45" s="216" t="str">
        <f t="shared" si="7"/>
        <v/>
      </c>
      <c r="F45" s="216" t="str">
        <f t="shared" si="8"/>
        <v/>
      </c>
      <c r="G45" s="216"/>
      <c r="H45" s="526"/>
      <c r="I45" s="527"/>
      <c r="J45" s="108"/>
      <c r="K45" s="216" t="str">
        <f t="shared" si="9"/>
        <v/>
      </c>
      <c r="L45" s="216" t="str">
        <f t="shared" si="10"/>
        <v/>
      </c>
      <c r="M45" s="216"/>
      <c r="N45" s="190"/>
      <c r="O45" s="108"/>
      <c r="P45" s="216" t="str">
        <f t="shared" si="11"/>
        <v/>
      </c>
      <c r="Q45" s="216" t="str">
        <f t="shared" si="12"/>
        <v/>
      </c>
      <c r="R45" s="216"/>
      <c r="S45" s="108"/>
      <c r="T45" s="108"/>
      <c r="U45" s="236"/>
      <c r="V45" s="236"/>
      <c r="W45" s="236"/>
      <c r="X45" s="236"/>
      <c r="Y45" s="236"/>
      <c r="Z45" s="236"/>
      <c r="AA45" s="236"/>
      <c r="AB45" s="236"/>
      <c r="AC45" s="236"/>
      <c r="AD45" s="236"/>
      <c r="AE45" s="236"/>
      <c r="AF45" s="236"/>
      <c r="AG45" s="237"/>
      <c r="AH45" s="237"/>
      <c r="AI45" s="237"/>
      <c r="AJ45" s="237"/>
      <c r="AK45" s="237"/>
    </row>
    <row r="46" spans="1:40" ht="24.75" thickBot="1">
      <c r="A46" s="235"/>
      <c r="B46" s="181">
        <f t="shared" si="13"/>
        <v>15</v>
      </c>
      <c r="C46" s="238" t="s">
        <v>156</v>
      </c>
      <c r="D46" s="239" t="s">
        <v>258</v>
      </c>
      <c r="E46" s="300" t="str">
        <f t="shared" si="7"/>
        <v/>
      </c>
      <c r="F46" s="300" t="str">
        <f t="shared" si="8"/>
        <v/>
      </c>
      <c r="G46" s="216"/>
      <c r="H46" s="526"/>
      <c r="I46" s="527"/>
      <c r="J46" s="108"/>
      <c r="K46" s="216" t="str">
        <f t="shared" si="9"/>
        <v/>
      </c>
      <c r="L46" s="216" t="str">
        <f t="shared" si="10"/>
        <v/>
      </c>
      <c r="M46" s="216"/>
      <c r="N46" s="192"/>
      <c r="O46" s="108"/>
      <c r="P46" s="216" t="str">
        <f t="shared" si="11"/>
        <v/>
      </c>
      <c r="Q46" s="216" t="str">
        <f t="shared" si="12"/>
        <v/>
      </c>
      <c r="R46" s="216"/>
      <c r="S46" s="108"/>
      <c r="T46" s="108"/>
      <c r="U46" s="236"/>
      <c r="V46" s="236"/>
      <c r="W46" s="236"/>
      <c r="X46" s="236"/>
      <c r="Y46" s="236"/>
      <c r="Z46" s="236"/>
      <c r="AA46" s="236"/>
      <c r="AB46" s="236"/>
      <c r="AC46" s="236"/>
      <c r="AD46" s="236"/>
      <c r="AE46" s="236"/>
      <c r="AF46" s="236"/>
      <c r="AG46" s="237"/>
      <c r="AH46" s="237"/>
      <c r="AI46" s="237"/>
      <c r="AJ46" s="237"/>
      <c r="AK46" s="237"/>
    </row>
    <row r="47" spans="1:40" ht="13.5" customHeight="1" thickBot="1">
      <c r="A47" s="235"/>
      <c r="B47" s="523" t="s">
        <v>169</v>
      </c>
      <c r="C47" s="524"/>
      <c r="D47" s="524"/>
      <c r="E47" s="297"/>
      <c r="F47" s="298"/>
      <c r="G47" s="116"/>
      <c r="H47" s="116"/>
      <c r="I47" s="116"/>
      <c r="J47" s="109"/>
      <c r="K47" s="293"/>
      <c r="L47" s="293"/>
      <c r="M47" s="116"/>
      <c r="N47" s="116"/>
      <c r="O47" s="109"/>
      <c r="P47" s="293"/>
      <c r="Q47" s="293"/>
      <c r="R47" s="116"/>
      <c r="S47" s="109"/>
      <c r="T47" s="117"/>
      <c r="U47" s="236"/>
      <c r="V47" s="236"/>
      <c r="W47" s="236"/>
      <c r="X47" s="236"/>
      <c r="Y47" s="236"/>
      <c r="Z47" s="236"/>
      <c r="AA47" s="236"/>
      <c r="AB47" s="236"/>
      <c r="AC47" s="236"/>
      <c r="AD47" s="236"/>
      <c r="AE47" s="236"/>
      <c r="AF47" s="236"/>
      <c r="AG47" s="237"/>
      <c r="AH47" s="237"/>
      <c r="AI47" s="237"/>
      <c r="AJ47" s="237"/>
      <c r="AK47" s="237"/>
      <c r="AL47" s="237"/>
      <c r="AM47" s="237"/>
      <c r="AN47" s="237"/>
    </row>
    <row r="48" spans="1:40" ht="59.25" customHeight="1" thickBot="1">
      <c r="A48" s="235"/>
      <c r="B48" s="110"/>
      <c r="C48" s="522" t="s">
        <v>55</v>
      </c>
      <c r="D48" s="522"/>
      <c r="E48" s="522"/>
      <c r="F48" s="522"/>
      <c r="G48" s="522"/>
      <c r="H48" s="522"/>
      <c r="I48" s="522"/>
      <c r="J48" s="522"/>
      <c r="K48" s="294"/>
      <c r="L48" s="294"/>
      <c r="M48" s="112"/>
      <c r="N48" s="112"/>
      <c r="O48" s="111"/>
      <c r="P48" s="294"/>
      <c r="Q48" s="294"/>
      <c r="R48" s="112"/>
      <c r="S48" s="111"/>
      <c r="T48" s="113"/>
      <c r="U48" s="236"/>
      <c r="V48" s="236"/>
      <c r="W48" s="236"/>
      <c r="X48" s="236"/>
      <c r="Y48" s="236"/>
      <c r="Z48" s="236"/>
      <c r="AA48" s="236"/>
      <c r="AB48" s="236"/>
      <c r="AC48" s="236"/>
      <c r="AD48" s="236"/>
      <c r="AE48" s="236"/>
      <c r="AF48" s="236"/>
      <c r="AG48" s="237"/>
      <c r="AH48" s="237"/>
      <c r="AI48" s="237"/>
      <c r="AJ48" s="237"/>
      <c r="AK48" s="237"/>
    </row>
    <row r="49" spans="1:37" ht="36">
      <c r="A49" s="235"/>
      <c r="B49" s="114">
        <v>1</v>
      </c>
      <c r="C49" s="238" t="s">
        <v>157</v>
      </c>
      <c r="D49" s="239" t="s">
        <v>102</v>
      </c>
      <c r="E49" s="216" t="str">
        <f>IF(((C49="Auditoría de gestión de la configuración")*AND(G49="No")),"No","")</f>
        <v/>
      </c>
      <c r="F49" s="216" t="str">
        <f>IF(((C49="Auditoría de gestión de la configuración")*AND(G49="Si")),"Si","")</f>
        <v>Si</v>
      </c>
      <c r="G49" s="216" t="s">
        <v>152</v>
      </c>
      <c r="H49" s="520"/>
      <c r="I49" s="520"/>
      <c r="J49" s="108"/>
      <c r="K49" s="216" t="str">
        <f>IF(((C49="Auditoría de gestión de la configuración")*AND(M49="No")),"No","")</f>
        <v/>
      </c>
      <c r="L49" s="216" t="str">
        <f>IF(((C49="Auditoría de gestión de la configuración")*AND(M49="Si")),"Si","")</f>
        <v>Si</v>
      </c>
      <c r="M49" s="216" t="s">
        <v>152</v>
      </c>
      <c r="N49" s="96"/>
      <c r="O49" s="108"/>
      <c r="P49" s="216" t="str">
        <f>IF(((C49="Auditoría de gestión de la configuración")*AND(R49="No")),"No","")</f>
        <v>No</v>
      </c>
      <c r="Q49" s="216" t="str">
        <f>IF(((C49="Auditoría de gestión de la configuración")*AND(R49="Si")),"Si","")</f>
        <v/>
      </c>
      <c r="R49" s="216" t="s">
        <v>153</v>
      </c>
      <c r="S49" s="94"/>
      <c r="T49" s="94"/>
      <c r="U49" s="236"/>
      <c r="V49" s="236"/>
      <c r="W49" s="236"/>
      <c r="X49" s="236"/>
      <c r="Y49" s="236"/>
      <c r="Z49" s="236"/>
      <c r="AA49" s="236"/>
      <c r="AB49" s="236"/>
      <c r="AC49" s="236"/>
      <c r="AD49" s="236"/>
      <c r="AE49" s="236"/>
      <c r="AF49" s="236"/>
      <c r="AG49" s="237"/>
      <c r="AH49" s="237"/>
      <c r="AI49" s="237"/>
      <c r="AJ49" s="237"/>
      <c r="AK49" s="237"/>
    </row>
    <row r="50" spans="1:37" ht="24">
      <c r="A50" s="235"/>
      <c r="B50" s="114">
        <f t="shared" ref="B50:B62" si="14">B49+1</f>
        <v>2</v>
      </c>
      <c r="C50" s="238" t="s">
        <v>157</v>
      </c>
      <c r="D50" s="240" t="s">
        <v>103</v>
      </c>
      <c r="E50" s="216" t="str">
        <f>IF(((C50="Auditoría de gestión de la configuración")*AND(G50="No")),"No","")</f>
        <v/>
      </c>
      <c r="F50" s="216" t="str">
        <f>IF(((C50="Auditoría de gestión de la configuración")*AND(G50="Si")),"Si","")</f>
        <v>Si</v>
      </c>
      <c r="G50" s="216" t="s">
        <v>152</v>
      </c>
      <c r="H50" s="520"/>
      <c r="I50" s="520"/>
      <c r="J50" s="108"/>
      <c r="K50" s="216" t="str">
        <f>IF(((C50="Auditoría de gestión de la configuración")*AND(M50="No")),"No","")</f>
        <v>No</v>
      </c>
      <c r="L50" s="216" t="str">
        <f>IF(((C50="Auditoría de gestión de la configuración")*AND(M50="Si")),"Si","")</f>
        <v/>
      </c>
      <c r="M50" s="216" t="s">
        <v>153</v>
      </c>
      <c r="N50" s="96"/>
      <c r="O50" s="101"/>
      <c r="P50" s="216" t="str">
        <f>IF(((C50="Auditoría de gestión de la configuración")*AND(R50="No")),"No","")</f>
        <v/>
      </c>
      <c r="Q50" s="216" t="str">
        <f>IF(((C50="Auditoría de gestión de la configuración")*AND(R50="Si")),"Si","")</f>
        <v>Si</v>
      </c>
      <c r="R50" s="216" t="s">
        <v>152</v>
      </c>
      <c r="S50" s="94"/>
      <c r="T50" s="94"/>
      <c r="U50" s="236"/>
      <c r="V50" s="236"/>
      <c r="W50" s="236"/>
      <c r="X50" s="236"/>
      <c r="Y50" s="236"/>
      <c r="Z50" s="236"/>
      <c r="AA50" s="236"/>
      <c r="AB50" s="236"/>
      <c r="AC50" s="236"/>
      <c r="AD50" s="236"/>
      <c r="AE50" s="236"/>
      <c r="AF50" s="236"/>
      <c r="AG50" s="237"/>
      <c r="AH50" s="237"/>
      <c r="AI50" s="237"/>
      <c r="AJ50" s="237"/>
      <c r="AK50" s="237"/>
    </row>
    <row r="51" spans="1:37" ht="24">
      <c r="A51" s="241"/>
      <c r="B51" s="114">
        <f t="shared" si="14"/>
        <v>3</v>
      </c>
      <c r="C51" s="238" t="s">
        <v>156</v>
      </c>
      <c r="D51" s="98" t="s">
        <v>232</v>
      </c>
      <c r="E51" s="216" t="str">
        <f>IF(((C51="Auditoría de Calidad")*AND(G51="No")),"No","")</f>
        <v/>
      </c>
      <c r="F51" s="216" t="str">
        <f>IF(((C51="Auditoría de Calidad")*AND(G51="Si")),"Si","")</f>
        <v/>
      </c>
      <c r="G51" s="216"/>
      <c r="H51" s="520"/>
      <c r="I51" s="520"/>
      <c r="J51" s="108"/>
      <c r="K51" s="216" t="str">
        <f>IF(((C51="Auditoría de Calidad")*AND(M51="No")),"No","")</f>
        <v/>
      </c>
      <c r="L51" s="216" t="str">
        <f>IF(((C51="Auditoría de Calidad")*AND(M51="Si")),"Si","")</f>
        <v/>
      </c>
      <c r="M51" s="216"/>
      <c r="N51" s="96"/>
      <c r="O51" s="101"/>
      <c r="P51" s="216" t="str">
        <f>IF(((C51="Auditoría de Calidad")*AND(R51="No")),"No","")</f>
        <v/>
      </c>
      <c r="Q51" s="216" t="str">
        <f>IF(((C51="Auditoría de Calidad")*AND(R51="Si")),"Si","")</f>
        <v/>
      </c>
      <c r="R51" s="216"/>
      <c r="S51" s="94"/>
      <c r="T51" s="94"/>
      <c r="U51" s="242"/>
      <c r="V51" s="241"/>
      <c r="W51" s="241"/>
      <c r="X51" s="241"/>
      <c r="Y51" s="241"/>
      <c r="Z51" s="241"/>
      <c r="AA51" s="241"/>
      <c r="AB51" s="241"/>
      <c r="AC51" s="241"/>
      <c r="AD51" s="241"/>
      <c r="AE51" s="241"/>
      <c r="AF51" s="241"/>
      <c r="AG51" s="241"/>
      <c r="AH51" s="241"/>
      <c r="AI51" s="241"/>
      <c r="AJ51" s="241"/>
      <c r="AK51" s="241"/>
    </row>
    <row r="52" spans="1:37" ht="24">
      <c r="A52" s="241"/>
      <c r="B52" s="114">
        <f t="shared" si="14"/>
        <v>4</v>
      </c>
      <c r="C52" s="238" t="s">
        <v>156</v>
      </c>
      <c r="D52" s="98" t="s">
        <v>233</v>
      </c>
      <c r="E52" s="216" t="str">
        <f t="shared" ref="E52:E62" si="15">IF(((C52="Auditoría de Calidad")*AND(G52="No")),"No","")</f>
        <v/>
      </c>
      <c r="F52" s="216" t="str">
        <f t="shared" ref="F52:F62" si="16">IF(((C52="Auditoría de Calidad")*AND(G52="Si")),"Si","")</f>
        <v/>
      </c>
      <c r="G52" s="216"/>
      <c r="H52" s="520"/>
      <c r="I52" s="520"/>
      <c r="J52" s="108"/>
      <c r="K52" s="216" t="str">
        <f t="shared" ref="K52:K62" si="17">IF(((C52="Auditoría de Calidad")*AND(M52="No")),"No","")</f>
        <v/>
      </c>
      <c r="L52" s="216" t="str">
        <f t="shared" ref="L52:L62" si="18">IF(((C52="Auditoría de Calidad")*AND(M52="Si")),"Si","")</f>
        <v/>
      </c>
      <c r="M52" s="216"/>
      <c r="N52" s="96"/>
      <c r="O52" s="101"/>
      <c r="P52" s="216" t="str">
        <f t="shared" ref="P52:P62" si="19">IF(((C52="Auditoría de Calidad")*AND(R52="No")),"No","")</f>
        <v/>
      </c>
      <c r="Q52" s="216" t="str">
        <f t="shared" ref="Q52:Q62" si="20">IF(((C52="Auditoría de Calidad")*AND(R52="Si")),"Si","")</f>
        <v/>
      </c>
      <c r="R52" s="216"/>
      <c r="S52" s="94"/>
      <c r="T52" s="94"/>
      <c r="U52" s="242"/>
      <c r="V52" s="241"/>
      <c r="W52" s="241"/>
      <c r="X52" s="241"/>
      <c r="Y52" s="241"/>
      <c r="Z52" s="241"/>
      <c r="AA52" s="241"/>
      <c r="AB52" s="241"/>
      <c r="AC52" s="241"/>
      <c r="AD52" s="241"/>
      <c r="AE52" s="241"/>
      <c r="AF52" s="241"/>
      <c r="AG52" s="241"/>
      <c r="AH52" s="241"/>
      <c r="AI52" s="241"/>
      <c r="AJ52" s="241"/>
      <c r="AK52" s="241"/>
    </row>
    <row r="53" spans="1:37" ht="36">
      <c r="A53" s="241"/>
      <c r="B53" s="114">
        <f t="shared" si="14"/>
        <v>5</v>
      </c>
      <c r="C53" s="238" t="s">
        <v>156</v>
      </c>
      <c r="D53" s="98" t="s">
        <v>104</v>
      </c>
      <c r="E53" s="216" t="str">
        <f t="shared" si="15"/>
        <v/>
      </c>
      <c r="F53" s="216" t="str">
        <f t="shared" si="16"/>
        <v/>
      </c>
      <c r="G53" s="216"/>
      <c r="H53" s="520"/>
      <c r="I53" s="520"/>
      <c r="J53" s="108"/>
      <c r="K53" s="216" t="str">
        <f t="shared" si="17"/>
        <v/>
      </c>
      <c r="L53" s="216" t="str">
        <f t="shared" si="18"/>
        <v/>
      </c>
      <c r="M53" s="216"/>
      <c r="N53" s="96"/>
      <c r="O53" s="101"/>
      <c r="P53" s="216" t="str">
        <f t="shared" si="19"/>
        <v/>
      </c>
      <c r="Q53" s="216" t="str">
        <f t="shared" si="20"/>
        <v/>
      </c>
      <c r="R53" s="216"/>
      <c r="S53" s="94"/>
      <c r="T53" s="94"/>
      <c r="U53" s="242"/>
      <c r="V53" s="241"/>
      <c r="W53" s="241"/>
      <c r="X53" s="241"/>
      <c r="Y53" s="241"/>
      <c r="Z53" s="241"/>
      <c r="AA53" s="241"/>
      <c r="AB53" s="241"/>
      <c r="AC53" s="241"/>
      <c r="AD53" s="241"/>
      <c r="AE53" s="241"/>
      <c r="AF53" s="241"/>
      <c r="AG53" s="241"/>
      <c r="AH53" s="241"/>
      <c r="AI53" s="241"/>
      <c r="AJ53" s="241"/>
      <c r="AK53" s="241"/>
    </row>
    <row r="54" spans="1:37" ht="24">
      <c r="A54" s="241"/>
      <c r="B54" s="114">
        <f t="shared" si="14"/>
        <v>6</v>
      </c>
      <c r="C54" s="238" t="s">
        <v>156</v>
      </c>
      <c r="D54" s="98" t="s">
        <v>105</v>
      </c>
      <c r="E54" s="216" t="str">
        <f t="shared" si="15"/>
        <v/>
      </c>
      <c r="F54" s="216" t="str">
        <f t="shared" si="16"/>
        <v/>
      </c>
      <c r="G54" s="216"/>
      <c r="H54" s="520"/>
      <c r="I54" s="520"/>
      <c r="J54" s="108"/>
      <c r="K54" s="216" t="str">
        <f t="shared" si="17"/>
        <v/>
      </c>
      <c r="L54" s="216" t="str">
        <f t="shared" si="18"/>
        <v/>
      </c>
      <c r="M54" s="216"/>
      <c r="N54" s="96"/>
      <c r="O54" s="101"/>
      <c r="P54" s="216" t="str">
        <f t="shared" si="19"/>
        <v/>
      </c>
      <c r="Q54" s="216" t="str">
        <f t="shared" si="20"/>
        <v/>
      </c>
      <c r="R54" s="216"/>
      <c r="S54" s="94"/>
      <c r="T54" s="94"/>
      <c r="U54" s="242"/>
      <c r="V54" s="241"/>
      <c r="W54" s="241"/>
      <c r="X54" s="241"/>
      <c r="Y54" s="241"/>
      <c r="Z54" s="241"/>
      <c r="AA54" s="241"/>
      <c r="AB54" s="241"/>
      <c r="AC54" s="241"/>
      <c r="AD54" s="241"/>
      <c r="AE54" s="241"/>
      <c r="AF54" s="241"/>
      <c r="AG54" s="241"/>
      <c r="AH54" s="241"/>
      <c r="AI54" s="241"/>
      <c r="AJ54" s="241"/>
      <c r="AK54" s="241"/>
    </row>
    <row r="55" spans="1:37" ht="48">
      <c r="A55" s="241"/>
      <c r="B55" s="114">
        <f t="shared" si="14"/>
        <v>7</v>
      </c>
      <c r="C55" s="238" t="s">
        <v>156</v>
      </c>
      <c r="D55" s="98" t="s">
        <v>106</v>
      </c>
      <c r="E55" s="216" t="str">
        <f t="shared" si="15"/>
        <v/>
      </c>
      <c r="F55" s="216" t="str">
        <f t="shared" si="16"/>
        <v/>
      </c>
      <c r="G55" s="216"/>
      <c r="H55" s="520"/>
      <c r="I55" s="520"/>
      <c r="J55" s="108"/>
      <c r="K55" s="216" t="str">
        <f t="shared" si="17"/>
        <v/>
      </c>
      <c r="L55" s="216" t="str">
        <f t="shared" si="18"/>
        <v/>
      </c>
      <c r="M55" s="216"/>
      <c r="N55" s="96"/>
      <c r="O55" s="101"/>
      <c r="P55" s="216" t="str">
        <f t="shared" si="19"/>
        <v/>
      </c>
      <c r="Q55" s="216" t="str">
        <f t="shared" si="20"/>
        <v/>
      </c>
      <c r="R55" s="216"/>
      <c r="S55" s="94"/>
      <c r="T55" s="94"/>
      <c r="U55" s="242"/>
      <c r="V55" s="241"/>
      <c r="W55" s="241"/>
      <c r="X55" s="241"/>
      <c r="Y55" s="241"/>
      <c r="Z55" s="241"/>
      <c r="AA55" s="241"/>
      <c r="AB55" s="241"/>
      <c r="AC55" s="241"/>
      <c r="AD55" s="241"/>
      <c r="AE55" s="241"/>
      <c r="AF55" s="241"/>
      <c r="AG55" s="241"/>
      <c r="AH55" s="241"/>
      <c r="AI55" s="241"/>
      <c r="AJ55" s="241"/>
      <c r="AK55" s="241"/>
    </row>
    <row r="56" spans="1:37" ht="36">
      <c r="A56" s="241"/>
      <c r="B56" s="114">
        <f t="shared" si="14"/>
        <v>8</v>
      </c>
      <c r="C56" s="238" t="s">
        <v>156</v>
      </c>
      <c r="D56" s="98" t="s">
        <v>107</v>
      </c>
      <c r="E56" s="216" t="str">
        <f t="shared" si="15"/>
        <v/>
      </c>
      <c r="F56" s="216" t="str">
        <f t="shared" si="16"/>
        <v/>
      </c>
      <c r="G56" s="216"/>
      <c r="H56" s="520"/>
      <c r="I56" s="520"/>
      <c r="J56" s="108"/>
      <c r="K56" s="216" t="str">
        <f t="shared" si="17"/>
        <v/>
      </c>
      <c r="L56" s="216" t="str">
        <f t="shared" si="18"/>
        <v/>
      </c>
      <c r="M56" s="216"/>
      <c r="N56" s="96"/>
      <c r="O56" s="101"/>
      <c r="P56" s="216" t="str">
        <f t="shared" si="19"/>
        <v/>
      </c>
      <c r="Q56" s="216" t="str">
        <f t="shared" si="20"/>
        <v/>
      </c>
      <c r="R56" s="216"/>
      <c r="S56" s="94"/>
      <c r="T56" s="94"/>
      <c r="U56" s="242"/>
      <c r="V56" s="241"/>
      <c r="W56" s="241"/>
      <c r="X56" s="241"/>
      <c r="Y56" s="241"/>
      <c r="Z56" s="241"/>
      <c r="AA56" s="241"/>
      <c r="AB56" s="241"/>
      <c r="AC56" s="241"/>
      <c r="AD56" s="241"/>
      <c r="AE56" s="241"/>
      <c r="AF56" s="241"/>
      <c r="AG56" s="241"/>
      <c r="AH56" s="241"/>
      <c r="AI56" s="241"/>
      <c r="AJ56" s="241"/>
      <c r="AK56" s="241"/>
    </row>
    <row r="57" spans="1:37" ht="36">
      <c r="A57" s="241"/>
      <c r="B57" s="114">
        <f t="shared" si="14"/>
        <v>9</v>
      </c>
      <c r="C57" s="238" t="s">
        <v>156</v>
      </c>
      <c r="D57" s="98" t="s">
        <v>108</v>
      </c>
      <c r="E57" s="216" t="str">
        <f t="shared" si="15"/>
        <v/>
      </c>
      <c r="F57" s="216" t="str">
        <f t="shared" si="16"/>
        <v/>
      </c>
      <c r="G57" s="216"/>
      <c r="H57" s="520"/>
      <c r="I57" s="520"/>
      <c r="J57" s="108"/>
      <c r="K57" s="216" t="str">
        <f t="shared" si="17"/>
        <v/>
      </c>
      <c r="L57" s="216" t="str">
        <f t="shared" si="18"/>
        <v/>
      </c>
      <c r="M57" s="216"/>
      <c r="N57" s="96"/>
      <c r="O57" s="101"/>
      <c r="P57" s="216" t="str">
        <f t="shared" si="19"/>
        <v/>
      </c>
      <c r="Q57" s="216" t="str">
        <f t="shared" si="20"/>
        <v/>
      </c>
      <c r="R57" s="216"/>
      <c r="S57" s="94"/>
      <c r="T57" s="94"/>
      <c r="U57" s="242"/>
      <c r="V57" s="241"/>
      <c r="W57" s="241"/>
      <c r="X57" s="241"/>
      <c r="Y57" s="241"/>
      <c r="Z57" s="241"/>
      <c r="AA57" s="241"/>
      <c r="AB57" s="241"/>
      <c r="AC57" s="241"/>
      <c r="AD57" s="241"/>
      <c r="AE57" s="241"/>
      <c r="AF57" s="241"/>
      <c r="AG57" s="241"/>
      <c r="AH57" s="241"/>
      <c r="AI57" s="241"/>
      <c r="AJ57" s="241"/>
      <c r="AK57" s="241"/>
    </row>
    <row r="58" spans="1:37" ht="60">
      <c r="A58" s="241"/>
      <c r="B58" s="114">
        <f t="shared" si="14"/>
        <v>10</v>
      </c>
      <c r="C58" s="238" t="s">
        <v>156</v>
      </c>
      <c r="D58" s="98" t="s">
        <v>109</v>
      </c>
      <c r="E58" s="216" t="str">
        <f t="shared" si="15"/>
        <v/>
      </c>
      <c r="F58" s="216" t="str">
        <f t="shared" si="16"/>
        <v/>
      </c>
      <c r="G58" s="216"/>
      <c r="H58" s="520"/>
      <c r="I58" s="520"/>
      <c r="J58" s="108"/>
      <c r="K58" s="216" t="str">
        <f t="shared" si="17"/>
        <v/>
      </c>
      <c r="L58" s="216" t="str">
        <f t="shared" si="18"/>
        <v/>
      </c>
      <c r="M58" s="216"/>
      <c r="N58" s="96"/>
      <c r="O58" s="101"/>
      <c r="P58" s="216" t="str">
        <f t="shared" si="19"/>
        <v/>
      </c>
      <c r="Q58" s="216" t="str">
        <f t="shared" si="20"/>
        <v/>
      </c>
      <c r="R58" s="216"/>
      <c r="S58" s="94"/>
      <c r="T58" s="94"/>
      <c r="U58" s="242"/>
      <c r="V58" s="241"/>
      <c r="W58" s="241"/>
      <c r="X58" s="241"/>
      <c r="Y58" s="241"/>
      <c r="Z58" s="241"/>
      <c r="AA58" s="241"/>
      <c r="AB58" s="241"/>
      <c r="AC58" s="241"/>
      <c r="AD58" s="241"/>
      <c r="AE58" s="241"/>
      <c r="AF58" s="241"/>
      <c r="AG58" s="241"/>
      <c r="AH58" s="241"/>
      <c r="AI58" s="241"/>
      <c r="AJ58" s="241"/>
      <c r="AK58" s="241"/>
    </row>
    <row r="59" spans="1:37">
      <c r="A59" s="241"/>
      <c r="B59" s="114">
        <f t="shared" si="14"/>
        <v>11</v>
      </c>
      <c r="C59" s="238" t="s">
        <v>156</v>
      </c>
      <c r="D59" s="98" t="s">
        <v>234</v>
      </c>
      <c r="E59" s="216" t="str">
        <f t="shared" si="15"/>
        <v/>
      </c>
      <c r="F59" s="216" t="str">
        <f t="shared" si="16"/>
        <v/>
      </c>
      <c r="G59" s="216"/>
      <c r="H59" s="520"/>
      <c r="I59" s="520"/>
      <c r="J59" s="108"/>
      <c r="K59" s="216" t="str">
        <f t="shared" si="17"/>
        <v/>
      </c>
      <c r="L59" s="216" t="str">
        <f t="shared" si="18"/>
        <v/>
      </c>
      <c r="M59" s="216"/>
      <c r="N59" s="96"/>
      <c r="O59" s="101"/>
      <c r="P59" s="216" t="str">
        <f t="shared" si="19"/>
        <v/>
      </c>
      <c r="Q59" s="216" t="str">
        <f t="shared" si="20"/>
        <v/>
      </c>
      <c r="R59" s="216"/>
      <c r="S59" s="94"/>
      <c r="T59" s="94"/>
      <c r="U59" s="242"/>
      <c r="V59" s="241"/>
      <c r="W59" s="241"/>
      <c r="X59" s="241"/>
      <c r="Y59" s="241"/>
      <c r="Z59" s="241"/>
      <c r="AA59" s="241"/>
      <c r="AB59" s="241"/>
      <c r="AC59" s="241"/>
      <c r="AD59" s="241"/>
      <c r="AE59" s="241"/>
      <c r="AF59" s="241"/>
      <c r="AG59" s="241"/>
      <c r="AH59" s="241"/>
      <c r="AI59" s="241"/>
      <c r="AJ59" s="241"/>
      <c r="AK59" s="241"/>
    </row>
    <row r="60" spans="1:37" ht="24">
      <c r="A60" s="241"/>
      <c r="B60" s="114">
        <f t="shared" si="14"/>
        <v>12</v>
      </c>
      <c r="C60" s="238" t="s">
        <v>156</v>
      </c>
      <c r="D60" s="98" t="s">
        <v>112</v>
      </c>
      <c r="E60" s="216" t="str">
        <f t="shared" si="15"/>
        <v/>
      </c>
      <c r="F60" s="216" t="str">
        <f t="shared" si="16"/>
        <v/>
      </c>
      <c r="G60" s="216"/>
      <c r="H60" s="520"/>
      <c r="I60" s="520"/>
      <c r="J60" s="108"/>
      <c r="K60" s="216" t="str">
        <f t="shared" si="17"/>
        <v/>
      </c>
      <c r="L60" s="216" t="str">
        <f t="shared" si="18"/>
        <v/>
      </c>
      <c r="M60" s="216"/>
      <c r="N60" s="96"/>
      <c r="O60" s="101"/>
      <c r="P60" s="216" t="str">
        <f t="shared" si="19"/>
        <v/>
      </c>
      <c r="Q60" s="216" t="str">
        <f t="shared" si="20"/>
        <v/>
      </c>
      <c r="R60" s="216"/>
      <c r="S60" s="94"/>
      <c r="T60" s="94"/>
      <c r="U60" s="242"/>
      <c r="V60" s="241"/>
      <c r="W60" s="241"/>
      <c r="X60" s="241"/>
      <c r="Y60" s="241"/>
      <c r="Z60" s="241"/>
      <c r="AA60" s="241"/>
      <c r="AB60" s="241"/>
      <c r="AC60" s="241"/>
      <c r="AD60" s="241"/>
      <c r="AE60" s="241"/>
      <c r="AF60" s="241"/>
      <c r="AG60" s="241"/>
      <c r="AH60" s="241"/>
      <c r="AI60" s="241"/>
      <c r="AJ60" s="241"/>
      <c r="AK60" s="241"/>
    </row>
    <row r="61" spans="1:37" ht="36">
      <c r="A61" s="241"/>
      <c r="B61" s="114">
        <f t="shared" si="14"/>
        <v>13</v>
      </c>
      <c r="C61" s="238" t="s">
        <v>156</v>
      </c>
      <c r="D61" s="98" t="s">
        <v>111</v>
      </c>
      <c r="E61" s="216" t="str">
        <f t="shared" si="15"/>
        <v/>
      </c>
      <c r="F61" s="216" t="str">
        <f t="shared" si="16"/>
        <v/>
      </c>
      <c r="G61" s="216"/>
      <c r="H61" s="520"/>
      <c r="I61" s="520"/>
      <c r="J61" s="108"/>
      <c r="K61" s="216" t="str">
        <f t="shared" si="17"/>
        <v/>
      </c>
      <c r="L61" s="216" t="str">
        <f t="shared" si="18"/>
        <v/>
      </c>
      <c r="M61" s="216"/>
      <c r="N61" s="96"/>
      <c r="O61" s="101"/>
      <c r="P61" s="216" t="str">
        <f t="shared" si="19"/>
        <v/>
      </c>
      <c r="Q61" s="216" t="str">
        <f t="shared" si="20"/>
        <v/>
      </c>
      <c r="R61" s="216"/>
      <c r="S61" s="94"/>
      <c r="T61" s="94"/>
      <c r="U61" s="242"/>
      <c r="V61" s="241"/>
      <c r="W61" s="241"/>
      <c r="X61" s="241"/>
      <c r="Y61" s="241"/>
      <c r="Z61" s="241"/>
      <c r="AA61" s="241"/>
      <c r="AB61" s="241"/>
      <c r="AC61" s="241"/>
      <c r="AD61" s="241"/>
      <c r="AE61" s="241"/>
      <c r="AF61" s="241"/>
      <c r="AG61" s="241"/>
      <c r="AH61" s="241"/>
      <c r="AI61" s="241"/>
      <c r="AJ61" s="241"/>
      <c r="AK61" s="241"/>
    </row>
    <row r="62" spans="1:37" ht="48.75" thickBot="1">
      <c r="A62" s="241"/>
      <c r="B62" s="114">
        <f t="shared" si="14"/>
        <v>14</v>
      </c>
      <c r="C62" s="238" t="s">
        <v>156</v>
      </c>
      <c r="D62" s="98" t="s">
        <v>110</v>
      </c>
      <c r="E62" s="216" t="str">
        <f t="shared" si="15"/>
        <v/>
      </c>
      <c r="F62" s="216" t="str">
        <f t="shared" si="16"/>
        <v/>
      </c>
      <c r="G62" s="216"/>
      <c r="H62" s="520"/>
      <c r="I62" s="520"/>
      <c r="J62" s="108"/>
      <c r="K62" s="216" t="str">
        <f t="shared" si="17"/>
        <v/>
      </c>
      <c r="L62" s="216" t="str">
        <f t="shared" si="18"/>
        <v/>
      </c>
      <c r="M62" s="216"/>
      <c r="N62" s="96"/>
      <c r="O62" s="189"/>
      <c r="P62" s="216" t="str">
        <f t="shared" si="19"/>
        <v/>
      </c>
      <c r="Q62" s="216" t="str">
        <f t="shared" si="20"/>
        <v/>
      </c>
      <c r="R62" s="216"/>
      <c r="S62" s="94"/>
      <c r="T62" s="94"/>
      <c r="U62" s="242"/>
      <c r="V62" s="241"/>
      <c r="W62" s="241"/>
      <c r="X62" s="241"/>
      <c r="Y62" s="241"/>
      <c r="Z62" s="241"/>
      <c r="AA62" s="241"/>
      <c r="AB62" s="241"/>
      <c r="AC62" s="241"/>
      <c r="AD62" s="241"/>
      <c r="AE62" s="241"/>
      <c r="AF62" s="241"/>
      <c r="AG62" s="241"/>
      <c r="AH62" s="241"/>
      <c r="AI62" s="241"/>
      <c r="AJ62" s="241"/>
      <c r="AK62" s="241"/>
    </row>
  </sheetData>
  <mergeCells count="72">
    <mergeCell ref="H59:I59"/>
    <mergeCell ref="H60:I60"/>
    <mergeCell ref="H61:I61"/>
    <mergeCell ref="H62:I62"/>
    <mergeCell ref="H53:I53"/>
    <mergeCell ref="H54:I54"/>
    <mergeCell ref="H55:I55"/>
    <mergeCell ref="H56:I56"/>
    <mergeCell ref="H57:I57"/>
    <mergeCell ref="H58:I58"/>
    <mergeCell ref="H33:I33"/>
    <mergeCell ref="H51:I51"/>
    <mergeCell ref="H52:I52"/>
    <mergeCell ref="H39:I39"/>
    <mergeCell ref="H40:I40"/>
    <mergeCell ref="H41:I41"/>
    <mergeCell ref="H42:I42"/>
    <mergeCell ref="H43:I43"/>
    <mergeCell ref="H44:I44"/>
    <mergeCell ref="H45:I45"/>
    <mergeCell ref="H46:I46"/>
    <mergeCell ref="C48:J48"/>
    <mergeCell ref="H49:I49"/>
    <mergeCell ref="B47:D47"/>
    <mergeCell ref="H50:I50"/>
    <mergeCell ref="H22:I22"/>
    <mergeCell ref="H23:I23"/>
    <mergeCell ref="H24:I24"/>
    <mergeCell ref="H25:I25"/>
    <mergeCell ref="H38:I38"/>
    <mergeCell ref="H26:I26"/>
    <mergeCell ref="H27:I27"/>
    <mergeCell ref="H28:I28"/>
    <mergeCell ref="H29:I29"/>
    <mergeCell ref="H34:I34"/>
    <mergeCell ref="H35:I35"/>
    <mergeCell ref="H36:I36"/>
    <mergeCell ref="H37:I37"/>
    <mergeCell ref="H30:I30"/>
    <mergeCell ref="C31:J31"/>
    <mergeCell ref="H32:I32"/>
    <mergeCell ref="N12:N13"/>
    <mergeCell ref="O12:O13"/>
    <mergeCell ref="H19:I19"/>
    <mergeCell ref="H20:I20"/>
    <mergeCell ref="H21:I21"/>
    <mergeCell ref="B14:D14"/>
    <mergeCell ref="C15:J15"/>
    <mergeCell ref="H16:I16"/>
    <mergeCell ref="H17:I17"/>
    <mergeCell ref="H18:I18"/>
    <mergeCell ref="B2:T2"/>
    <mergeCell ref="O4:R4"/>
    <mergeCell ref="C5:C6"/>
    <mergeCell ref="D5:D6"/>
    <mergeCell ref="O6:R6"/>
    <mergeCell ref="O8:R8"/>
    <mergeCell ref="B12:B13"/>
    <mergeCell ref="C12:C13"/>
    <mergeCell ref="D12:D13"/>
    <mergeCell ref="G12:G13"/>
    <mergeCell ref="H12:I13"/>
    <mergeCell ref="M11:N11"/>
    <mergeCell ref="R11:T11"/>
    <mergeCell ref="T12:T13"/>
    <mergeCell ref="M12:M13"/>
    <mergeCell ref="R12:R13"/>
    <mergeCell ref="S12:S13"/>
    <mergeCell ref="C10:E10"/>
    <mergeCell ref="C11:E11"/>
    <mergeCell ref="G11:I11"/>
    <mergeCell ref="J12:J13"/>
  </mergeCells>
  <phoneticPr fontId="33" type="noConversion"/>
  <conditionalFormatting sqref="R10 G10 M10">
    <cfRule type="cellIs" dxfId="5" priority="1" stopIfTrue="1" operator="between">
      <formula>1</formula>
      <formula>0.99</formula>
    </cfRule>
    <cfRule type="cellIs" dxfId="4" priority="2" stopIfTrue="1" operator="between">
      <formula>0.98</formula>
      <formula>0.9</formula>
    </cfRule>
    <cfRule type="cellIs" dxfId="3" priority="3" stopIfTrue="1" operator="between">
      <formula>0.89</formula>
      <formula>0</formula>
    </cfRule>
  </conditionalFormatting>
  <dataValidations count="2">
    <dataValidation type="list" allowBlank="1" showInputMessage="1" showErrorMessage="1" sqref="C49:C62 C32:C46 C16:C30">
      <formula1>Tipos</formula1>
    </dataValidation>
    <dataValidation type="list" allowBlank="1" showInputMessage="1" showErrorMessage="1" sqref="M49:M62 G32:G46 M32:M46 R32:R46 G16:G30 M16:M30 R16:R30 G49:G62 R49:R62">
      <formula1>"Si,No,No Aplica"</formula1>
    </dataValidation>
  </dataValidations>
  <pageMargins left="0.75" right="0.75" top="1" bottom="1" header="0" footer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"/>
  <sheetViews>
    <sheetView showGridLines="0" workbookViewId="0">
      <selection activeCell="Q19" sqref="Q19"/>
    </sheetView>
  </sheetViews>
  <sheetFormatPr baseColWidth="10" defaultColWidth="9.140625" defaultRowHeight="12.75"/>
  <cols>
    <col min="1" max="1" width="11" customWidth="1"/>
    <col min="2" max="3" width="9.140625" customWidth="1"/>
    <col min="4" max="4" width="14.7109375" customWidth="1"/>
    <col min="5" max="5" width="11.5703125" customWidth="1"/>
    <col min="6" max="6" width="21.140625" customWidth="1"/>
    <col min="7" max="7" width="28.28515625" customWidth="1"/>
    <col min="8" max="8" width="4.7109375" hidden="1" customWidth="1"/>
    <col min="9" max="10" width="5.7109375" hidden="1" customWidth="1"/>
    <col min="11" max="11" width="6.5703125" hidden="1" customWidth="1"/>
    <col min="12" max="13" width="5.7109375" hidden="1" customWidth="1"/>
    <col min="14" max="14" width="5.7109375" customWidth="1"/>
  </cols>
  <sheetData>
    <row r="2" spans="1:14">
      <c r="B2" s="575" t="s">
        <v>158</v>
      </c>
      <c r="C2" s="575"/>
      <c r="D2" s="575"/>
      <c r="E2" s="575"/>
      <c r="F2" s="575"/>
    </row>
    <row r="3" spans="1:14" ht="13.5" thickBot="1"/>
    <row r="4" spans="1:14" ht="13.5" thickBot="1">
      <c r="A4" s="220" t="s">
        <v>175</v>
      </c>
      <c r="B4" s="576" t="s">
        <v>159</v>
      </c>
      <c r="C4" s="576"/>
      <c r="D4" s="576"/>
      <c r="E4" s="576"/>
      <c r="F4" s="265">
        <f>AVERAGE(H4:N4)</f>
        <v>0.64583333333333337</v>
      </c>
      <c r="H4" s="130">
        <f>Inicio!G10</f>
        <v>0.83333333333333337</v>
      </c>
      <c r="I4" s="130">
        <f>Seguimiento!G10</f>
        <v>0.75</v>
      </c>
      <c r="J4" s="130">
        <f>Cierre!G10</f>
        <v>1</v>
      </c>
      <c r="K4" s="130"/>
      <c r="L4" s="130"/>
      <c r="M4" s="130">
        <f>CheckList!H13</f>
        <v>0</v>
      </c>
      <c r="N4" s="130"/>
    </row>
    <row r="5" spans="1:14" ht="13.5" thickBot="1">
      <c r="B5" s="577"/>
      <c r="C5" s="577"/>
      <c r="D5" s="577"/>
      <c r="E5" s="577"/>
      <c r="F5" s="577"/>
    </row>
    <row r="6" spans="1:14" ht="13.5" thickBot="1">
      <c r="A6" s="220" t="s">
        <v>176</v>
      </c>
      <c r="B6" s="576" t="s">
        <v>159</v>
      </c>
      <c r="C6" s="576"/>
      <c r="D6" s="576"/>
      <c r="E6" s="576"/>
      <c r="F6" s="265">
        <f>AVERAGE(H6:N6)</f>
        <v>0.57499999999999996</v>
      </c>
      <c r="H6" s="130">
        <f>Inicio!L10</f>
        <v>0.8</v>
      </c>
      <c r="I6" s="130">
        <f>Seguimiento!L10</f>
        <v>1</v>
      </c>
      <c r="J6" s="130">
        <f>Cierre!M10</f>
        <v>0.5</v>
      </c>
      <c r="K6" s="130"/>
      <c r="L6" s="130"/>
      <c r="M6" s="130">
        <f>CheckList!N13</f>
        <v>0</v>
      </c>
      <c r="N6" s="130"/>
    </row>
    <row r="7" spans="1:14" ht="13.5" thickBot="1">
      <c r="B7" s="577"/>
      <c r="C7" s="577"/>
      <c r="D7" s="577"/>
      <c r="E7" s="577"/>
      <c r="F7" s="577"/>
    </row>
    <row r="8" spans="1:14" ht="13.5" thickBot="1">
      <c r="A8" s="220" t="s">
        <v>177</v>
      </c>
      <c r="B8" s="576" t="s">
        <v>159</v>
      </c>
      <c r="C8" s="576"/>
      <c r="D8" s="576"/>
      <c r="E8" s="576"/>
      <c r="F8" s="265">
        <f>AVERAGE(H8:N8)</f>
        <v>0.70833333333333337</v>
      </c>
      <c r="H8" s="130">
        <f>Inicio!Q10</f>
        <v>0.83333333333333337</v>
      </c>
      <c r="I8" s="130">
        <f>Seguimiento!Q10</f>
        <v>1</v>
      </c>
      <c r="J8" s="130">
        <f>Cierre!S10</f>
        <v>1</v>
      </c>
      <c r="K8" s="130"/>
      <c r="L8" s="130"/>
      <c r="M8" s="130">
        <f>CheckList!S13</f>
        <v>0</v>
      </c>
      <c r="N8" s="130"/>
    </row>
    <row r="10" spans="1:14">
      <c r="B10" s="174"/>
    </row>
  </sheetData>
  <mergeCells count="6">
    <mergeCell ref="B2:F2"/>
    <mergeCell ref="B4:E4"/>
    <mergeCell ref="B6:E6"/>
    <mergeCell ref="B8:E8"/>
    <mergeCell ref="B5:F5"/>
    <mergeCell ref="B7:F7"/>
  </mergeCells>
  <phoneticPr fontId="33" type="noConversion"/>
  <conditionalFormatting sqref="F8 F6 F4">
    <cfRule type="cellIs" dxfId="2" priority="1" stopIfTrue="1" operator="between">
      <formula>1</formula>
      <formula>0.99</formula>
    </cfRule>
    <cfRule type="cellIs" dxfId="1" priority="2" stopIfTrue="1" operator="between">
      <formula>0.98</formula>
      <formula>0.9</formula>
    </cfRule>
    <cfRule type="cellIs" dxfId="0" priority="3" stopIfTrue="1" operator="between">
      <formula>0.89</formula>
      <formula>0</formula>
    </cfRule>
  </conditionalFormatting>
  <pageMargins left="0.75" right="0.75" top="1" bottom="1" header="0.5" footer="0.5"/>
  <pageSetup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J17" sqref="J17"/>
    </sheetView>
  </sheetViews>
  <sheetFormatPr baseColWidth="10" defaultColWidth="9.140625" defaultRowHeight="12.75"/>
  <cols>
    <col min="1" max="1" width="34.28515625" bestFit="1" customWidth="1"/>
    <col min="2" max="2" width="0.7109375" customWidth="1"/>
    <col min="3" max="3" width="26" bestFit="1" customWidth="1"/>
    <col min="4" max="4" width="1.7109375" customWidth="1"/>
    <col min="5" max="5" width="23.7109375" customWidth="1"/>
    <col min="6" max="6" width="1.140625" customWidth="1"/>
  </cols>
  <sheetData>
    <row r="2" spans="1:7">
      <c r="A2" s="315" t="s">
        <v>151</v>
      </c>
      <c r="C2" s="319" t="s">
        <v>165</v>
      </c>
      <c r="E2" s="320" t="s">
        <v>73</v>
      </c>
      <c r="G2" s="315" t="s">
        <v>296</v>
      </c>
    </row>
    <row r="3" spans="1:7">
      <c r="A3" s="316" t="s">
        <v>157</v>
      </c>
      <c r="C3" s="253" t="s">
        <v>263</v>
      </c>
      <c r="E3" s="322" t="s">
        <v>281</v>
      </c>
      <c r="G3" s="321" t="s">
        <v>152</v>
      </c>
    </row>
    <row r="4" spans="1:7">
      <c r="A4" s="316" t="s">
        <v>156</v>
      </c>
      <c r="C4" s="253" t="s">
        <v>264</v>
      </c>
      <c r="E4" s="322" t="s">
        <v>280</v>
      </c>
      <c r="G4" s="321" t="s">
        <v>297</v>
      </c>
    </row>
    <row r="5" spans="1:7">
      <c r="C5" s="253" t="s">
        <v>179</v>
      </c>
      <c r="G5" s="321" t="s">
        <v>298</v>
      </c>
    </row>
    <row r="6" spans="1:7">
      <c r="C6" s="253" t="s">
        <v>178</v>
      </c>
    </row>
    <row r="7" spans="1:7">
      <c r="C7" s="317"/>
    </row>
    <row r="8" spans="1:7">
      <c r="C8" s="317"/>
    </row>
    <row r="9" spans="1:7">
      <c r="C9" s="318"/>
    </row>
  </sheetData>
  <phoneticPr fontId="3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2</vt:i4>
      </vt:variant>
    </vt:vector>
  </HeadingPairs>
  <TitlesOfParts>
    <vt:vector size="13" baseType="lpstr">
      <vt:lpstr>Historial de Revisiones</vt:lpstr>
      <vt:lpstr>Instructivo</vt:lpstr>
      <vt:lpstr>Inicio</vt:lpstr>
      <vt:lpstr>Seguimiento</vt:lpstr>
      <vt:lpstr>Cierre</vt:lpstr>
      <vt:lpstr>Configuraciones Tipo o Nuevas</vt:lpstr>
      <vt:lpstr>Desarrollos Departamentales</vt:lpstr>
      <vt:lpstr>CheckList</vt:lpstr>
      <vt:lpstr>Atención de Incidencias - DD</vt:lpstr>
      <vt:lpstr>Auditoria_Configuracion_Calidad</vt:lpstr>
      <vt:lpstr>Tablas</vt:lpstr>
      <vt:lpstr>TipoProy</vt:lpstr>
      <vt:lpstr>Tipos</vt:lpstr>
    </vt:vector>
  </TitlesOfParts>
  <Company>GMD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8.6.01.R22 Revision QA-Desarrollo</dc:title>
  <dc:subject>PPQA</dc:subject>
  <dc:creator>Luis Pérez Godoy</dc:creator>
  <cp:lastModifiedBy>Julio César Leonardo Paredes</cp:lastModifiedBy>
  <cp:lastPrinted>2008-05-07T23:44:06Z</cp:lastPrinted>
  <dcterms:created xsi:type="dcterms:W3CDTF">1999-09-29T20:05:53Z</dcterms:created>
  <dcterms:modified xsi:type="dcterms:W3CDTF">2015-11-10T16:03:57Z</dcterms:modified>
</cp:coreProperties>
</file>