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7925a624fd38486b/Excelfiles/The Complete Financial Analyst Course/"/>
    </mc:Choice>
  </mc:AlternateContent>
  <xr:revisionPtr revIDLastSave="0" documentId="13_ncr:1_{D40C642B-B399-487B-B969-4260055DE1F3}" xr6:coauthVersionLast="46" xr6:coauthVersionMax="46" xr10:uidLastSave="{00000000-0000-0000-0000-000000000000}"/>
  <bookViews>
    <workbookView xWindow="-23148" yWindow="-1044" windowWidth="23256" windowHeight="12576" xr2:uid="{00000000-000D-0000-FFFF-FFFF00000000}"/>
  </bookViews>
  <sheets>
    <sheet name="Case Study --&gt;" sheetId="15" r:id="rId1"/>
    <sheet name="Task 1" sheetId="16" r:id="rId2"/>
    <sheet name="Task 2" sheetId="17" r:id="rId3"/>
    <sheet name="Solutions --&gt;" sheetId="18" r:id="rId4"/>
    <sheet name="Task 1 - Solution" sheetId="19" r:id="rId5"/>
    <sheet name="Task 2 - Solution" sheetId="2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0" l="1"/>
  <c r="L18" i="20"/>
  <c r="M18" i="20"/>
  <c r="N18" i="20"/>
  <c r="J18" i="20"/>
  <c r="D18" i="20"/>
  <c r="E18" i="20"/>
  <c r="F18" i="20"/>
  <c r="G18" i="20"/>
  <c r="C18" i="20"/>
  <c r="K20" i="20"/>
  <c r="D20" i="20"/>
  <c r="C11" i="19"/>
  <c r="G7" i="19"/>
  <c r="H7" i="19" s="1"/>
  <c r="I7" i="19" s="1"/>
  <c r="I6" i="19"/>
  <c r="H6" i="19"/>
  <c r="G6" i="19"/>
  <c r="I5" i="19"/>
  <c r="H5" i="19"/>
  <c r="G5" i="19"/>
  <c r="F123" i="19"/>
  <c r="F124" i="19"/>
  <c r="F121" i="19"/>
  <c r="F122" i="19"/>
  <c r="F117" i="19"/>
  <c r="F118" i="19"/>
  <c r="F119" i="19"/>
  <c r="F120" i="19"/>
  <c r="F106" i="19"/>
  <c r="F107" i="19"/>
  <c r="F108" i="19"/>
  <c r="F109" i="19"/>
  <c r="F110" i="19"/>
  <c r="F111" i="19"/>
  <c r="F112" i="19"/>
  <c r="F113" i="19"/>
  <c r="F114" i="19"/>
  <c r="F115" i="19"/>
  <c r="F116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" i="19"/>
  <c r="C9" i="19"/>
  <c r="C4" i="19"/>
  <c r="C6" i="19"/>
  <c r="G8" i="19" l="1"/>
  <c r="H8" i="19" s="1"/>
  <c r="I8" i="19"/>
  <c r="G9" i="19" l="1"/>
  <c r="H9" i="19" s="1"/>
  <c r="I9" i="19" s="1"/>
  <c r="G10" i="19" l="1"/>
  <c r="H10" i="19" s="1"/>
  <c r="I10" i="19"/>
  <c r="G11" i="19" l="1"/>
  <c r="H11" i="19" s="1"/>
  <c r="I11" i="19"/>
  <c r="G12" i="19" l="1"/>
  <c r="H12" i="19" s="1"/>
  <c r="I12" i="19" s="1"/>
  <c r="G13" i="19" l="1"/>
  <c r="H13" i="19" s="1"/>
  <c r="I13" i="19" s="1"/>
  <c r="I14" i="19" l="1"/>
  <c r="G14" i="19"/>
  <c r="H14" i="19" s="1"/>
  <c r="G15" i="19" l="1"/>
  <c r="H15" i="19" s="1"/>
  <c r="I15" i="19" s="1"/>
  <c r="G16" i="19" l="1"/>
  <c r="H16" i="19" s="1"/>
  <c r="I16" i="19" s="1"/>
  <c r="G17" i="19" l="1"/>
  <c r="H17" i="19" s="1"/>
  <c r="I17" i="19" s="1"/>
  <c r="G18" i="19" l="1"/>
  <c r="H18" i="19" s="1"/>
  <c r="I18" i="19" s="1"/>
  <c r="G19" i="19" l="1"/>
  <c r="H19" i="19" s="1"/>
  <c r="I19" i="19" s="1"/>
  <c r="I20" i="19" l="1"/>
  <c r="G20" i="19"/>
  <c r="H20" i="19" s="1"/>
  <c r="G21" i="19" l="1"/>
  <c r="H21" i="19" s="1"/>
  <c r="I21" i="19" s="1"/>
  <c r="G22" i="19" l="1"/>
  <c r="H22" i="19" s="1"/>
  <c r="I22" i="19" s="1"/>
  <c r="I23" i="19" l="1"/>
  <c r="G23" i="19"/>
  <c r="H23" i="19" s="1"/>
  <c r="G24" i="19" l="1"/>
  <c r="H24" i="19" s="1"/>
  <c r="I24" i="19" s="1"/>
  <c r="I25" i="19" l="1"/>
  <c r="G25" i="19"/>
  <c r="H25" i="19" s="1"/>
  <c r="G26" i="19" l="1"/>
  <c r="H26" i="19" s="1"/>
  <c r="I26" i="19"/>
  <c r="G27" i="19" l="1"/>
  <c r="H27" i="19" s="1"/>
  <c r="I27" i="19"/>
  <c r="G28" i="19" l="1"/>
  <c r="H28" i="19" s="1"/>
  <c r="I28" i="19" s="1"/>
  <c r="G29" i="19" l="1"/>
  <c r="H29" i="19" s="1"/>
  <c r="I29" i="19"/>
  <c r="G30" i="19" l="1"/>
  <c r="H30" i="19" s="1"/>
  <c r="I30" i="19"/>
  <c r="G31" i="19" l="1"/>
  <c r="H31" i="19" s="1"/>
  <c r="I31" i="19" s="1"/>
  <c r="G32" i="19" l="1"/>
  <c r="H32" i="19" s="1"/>
  <c r="I32" i="19"/>
  <c r="G33" i="19" l="1"/>
  <c r="H33" i="19" s="1"/>
  <c r="I33" i="19"/>
  <c r="G34" i="19" l="1"/>
  <c r="H34" i="19" s="1"/>
  <c r="I34" i="19"/>
  <c r="G35" i="19" l="1"/>
  <c r="H35" i="19" s="1"/>
  <c r="I35" i="19"/>
  <c r="G36" i="19" l="1"/>
  <c r="H36" i="19" s="1"/>
  <c r="I36" i="19" s="1"/>
  <c r="G37" i="19" l="1"/>
  <c r="H37" i="19" s="1"/>
  <c r="I37" i="19"/>
  <c r="G38" i="19" l="1"/>
  <c r="H38" i="19" s="1"/>
  <c r="I38" i="19"/>
  <c r="G39" i="19" l="1"/>
  <c r="H39" i="19" s="1"/>
  <c r="I39" i="19" s="1"/>
  <c r="G40" i="19" l="1"/>
  <c r="H40" i="19" s="1"/>
  <c r="I40" i="19" s="1"/>
  <c r="G41" i="19" l="1"/>
  <c r="H41" i="19" s="1"/>
  <c r="I41" i="19"/>
  <c r="G42" i="19" l="1"/>
  <c r="H42" i="19" s="1"/>
  <c r="I42" i="19"/>
  <c r="G43" i="19" l="1"/>
  <c r="H43" i="19" s="1"/>
  <c r="I43" i="19" s="1"/>
  <c r="G44" i="19" l="1"/>
  <c r="H44" i="19" s="1"/>
  <c r="I44" i="19" s="1"/>
  <c r="G45" i="19" l="1"/>
  <c r="H45" i="19" s="1"/>
  <c r="I45" i="19"/>
  <c r="G46" i="19" l="1"/>
  <c r="H46" i="19" s="1"/>
  <c r="I46" i="19"/>
  <c r="G47" i="19" l="1"/>
  <c r="H47" i="19" s="1"/>
  <c r="I47" i="19" s="1"/>
  <c r="G48" i="19" l="1"/>
  <c r="H48" i="19" s="1"/>
  <c r="I48" i="19"/>
  <c r="G49" i="19" l="1"/>
  <c r="H49" i="19" s="1"/>
  <c r="I49" i="19"/>
  <c r="G50" i="19" l="1"/>
  <c r="H50" i="19" s="1"/>
  <c r="I50" i="19"/>
  <c r="G51" i="19" l="1"/>
  <c r="H51" i="19" s="1"/>
  <c r="I51" i="19"/>
  <c r="G52" i="19" l="1"/>
  <c r="H52" i="19" s="1"/>
  <c r="I52" i="19" s="1"/>
  <c r="G53" i="19" l="1"/>
  <c r="H53" i="19" s="1"/>
  <c r="I53" i="19"/>
  <c r="G54" i="19" l="1"/>
  <c r="H54" i="19" s="1"/>
  <c r="I54" i="19" s="1"/>
  <c r="G55" i="19" l="1"/>
  <c r="H55" i="19" s="1"/>
  <c r="I55" i="19" s="1"/>
  <c r="G56" i="19" l="1"/>
  <c r="H56" i="19" s="1"/>
  <c r="I56" i="19"/>
  <c r="G57" i="19" l="1"/>
  <c r="H57" i="19" s="1"/>
  <c r="I57" i="19" s="1"/>
  <c r="G58" i="19" l="1"/>
  <c r="H58" i="19" s="1"/>
  <c r="I58" i="19"/>
  <c r="G59" i="19" l="1"/>
  <c r="H59" i="19" s="1"/>
  <c r="I59" i="19"/>
  <c r="G60" i="19" l="1"/>
  <c r="H60" i="19" s="1"/>
  <c r="I60" i="19" s="1"/>
  <c r="G61" i="19" l="1"/>
  <c r="H61" i="19" s="1"/>
  <c r="I61" i="19"/>
  <c r="G62" i="19" l="1"/>
  <c r="H62" i="19" s="1"/>
  <c r="I62" i="19"/>
  <c r="G63" i="19" l="1"/>
  <c r="H63" i="19" s="1"/>
  <c r="I63" i="19" s="1"/>
  <c r="G64" i="19" l="1"/>
  <c r="H64" i="19" s="1"/>
  <c r="I64" i="19"/>
  <c r="G65" i="19" l="1"/>
  <c r="H65" i="19" s="1"/>
  <c r="I65" i="19"/>
  <c r="G66" i="19" l="1"/>
  <c r="H66" i="19" s="1"/>
  <c r="I66" i="19" s="1"/>
  <c r="G67" i="19" l="1"/>
  <c r="H67" i="19" s="1"/>
  <c r="I67" i="19" s="1"/>
  <c r="I68" i="19" l="1"/>
  <c r="G68" i="19"/>
  <c r="H68" i="19" s="1"/>
  <c r="G69" i="19" l="1"/>
  <c r="H69" i="19" s="1"/>
  <c r="I69" i="19"/>
  <c r="G70" i="19" l="1"/>
  <c r="H70" i="19" s="1"/>
  <c r="I70" i="19"/>
  <c r="G71" i="19" l="1"/>
  <c r="H71" i="19" s="1"/>
  <c r="I71" i="19" s="1"/>
  <c r="G72" i="19" l="1"/>
  <c r="H72" i="19" s="1"/>
  <c r="I72" i="19" s="1"/>
  <c r="G73" i="19" l="1"/>
  <c r="H73" i="19" s="1"/>
  <c r="I73" i="19" s="1"/>
  <c r="G74" i="19" l="1"/>
  <c r="H74" i="19" s="1"/>
  <c r="I74" i="19" s="1"/>
  <c r="G75" i="19" l="1"/>
  <c r="H75" i="19" s="1"/>
  <c r="I75" i="19" s="1"/>
  <c r="G76" i="19" l="1"/>
  <c r="H76" i="19" s="1"/>
  <c r="I76" i="19" s="1"/>
  <c r="G77" i="19" l="1"/>
  <c r="H77" i="19" s="1"/>
  <c r="I77" i="19" s="1"/>
  <c r="G78" i="19" l="1"/>
  <c r="H78" i="19" s="1"/>
  <c r="I78" i="19" s="1"/>
  <c r="G79" i="19" l="1"/>
  <c r="H79" i="19" s="1"/>
  <c r="I79" i="19" s="1"/>
  <c r="G80" i="19" l="1"/>
  <c r="H80" i="19" s="1"/>
  <c r="I80" i="19"/>
  <c r="G81" i="19" l="1"/>
  <c r="H81" i="19" s="1"/>
  <c r="I81" i="19" s="1"/>
  <c r="G82" i="19" l="1"/>
  <c r="H82" i="19" s="1"/>
  <c r="I82" i="19"/>
  <c r="G83" i="19" l="1"/>
  <c r="H83" i="19" s="1"/>
  <c r="I83" i="19"/>
  <c r="G84" i="19" l="1"/>
  <c r="H84" i="19" s="1"/>
  <c r="I84" i="19" s="1"/>
  <c r="G85" i="19" l="1"/>
  <c r="H85" i="19" s="1"/>
  <c r="I85" i="19"/>
  <c r="G86" i="19" l="1"/>
  <c r="H86" i="19" s="1"/>
  <c r="I86" i="19" s="1"/>
  <c r="G87" i="19" l="1"/>
  <c r="H87" i="19" s="1"/>
  <c r="I87" i="19" s="1"/>
  <c r="G88" i="19" l="1"/>
  <c r="H88" i="19" s="1"/>
  <c r="I88" i="19" s="1"/>
  <c r="G89" i="19" l="1"/>
  <c r="H89" i="19" s="1"/>
  <c r="I89" i="19" s="1"/>
  <c r="G90" i="19" l="1"/>
  <c r="H90" i="19" s="1"/>
  <c r="I90" i="19" s="1"/>
  <c r="G91" i="19" l="1"/>
  <c r="H91" i="19" s="1"/>
  <c r="I91" i="19" s="1"/>
  <c r="G92" i="19" l="1"/>
  <c r="H92" i="19" s="1"/>
  <c r="I92" i="19" s="1"/>
  <c r="G93" i="19" l="1"/>
  <c r="H93" i="19" s="1"/>
  <c r="I93" i="19"/>
  <c r="G94" i="19" l="1"/>
  <c r="H94" i="19" s="1"/>
  <c r="I94" i="19"/>
  <c r="G95" i="19" l="1"/>
  <c r="H95" i="19" s="1"/>
  <c r="I95" i="19" s="1"/>
  <c r="G96" i="19" l="1"/>
  <c r="H96" i="19" s="1"/>
  <c r="I96" i="19"/>
  <c r="G97" i="19" l="1"/>
  <c r="H97" i="19" s="1"/>
  <c r="I97" i="19"/>
  <c r="G98" i="19" l="1"/>
  <c r="H98" i="19" s="1"/>
  <c r="I98" i="19" s="1"/>
  <c r="G99" i="19" l="1"/>
  <c r="H99" i="19" s="1"/>
  <c r="I99" i="19"/>
  <c r="G100" i="19" l="1"/>
  <c r="H100" i="19" s="1"/>
  <c r="I100" i="19" s="1"/>
  <c r="G101" i="19" l="1"/>
  <c r="H101" i="19" s="1"/>
  <c r="I101" i="19"/>
  <c r="G102" i="19" l="1"/>
  <c r="H102" i="19" s="1"/>
  <c r="I102" i="19"/>
  <c r="G103" i="19" l="1"/>
  <c r="H103" i="19" s="1"/>
  <c r="I103" i="19" s="1"/>
  <c r="G104" i="19" l="1"/>
  <c r="H104" i="19" s="1"/>
  <c r="I104" i="19" s="1"/>
  <c r="G105" i="19" l="1"/>
  <c r="H105" i="19" s="1"/>
  <c r="I105" i="19"/>
  <c r="G106" i="19" l="1"/>
  <c r="H106" i="19" s="1"/>
  <c r="I106" i="19"/>
  <c r="G107" i="19" l="1"/>
  <c r="H107" i="19" s="1"/>
  <c r="I107" i="19" s="1"/>
  <c r="G108" i="19" l="1"/>
  <c r="H108" i="19" s="1"/>
  <c r="I108" i="19" s="1"/>
  <c r="G109" i="19" l="1"/>
  <c r="H109" i="19" s="1"/>
  <c r="I109" i="19"/>
  <c r="G110" i="19" l="1"/>
  <c r="H110" i="19" s="1"/>
  <c r="I110" i="19"/>
  <c r="G111" i="19" l="1"/>
  <c r="H111" i="19" s="1"/>
  <c r="I111" i="19" s="1"/>
  <c r="G112" i="19" l="1"/>
  <c r="H112" i="19" s="1"/>
  <c r="I112" i="19"/>
  <c r="G113" i="19" l="1"/>
  <c r="H113" i="19" s="1"/>
  <c r="I113" i="19"/>
  <c r="G114" i="19" l="1"/>
  <c r="H114" i="19" s="1"/>
  <c r="I114" i="19"/>
  <c r="G115" i="19" l="1"/>
  <c r="H115" i="19" s="1"/>
  <c r="I115" i="19"/>
  <c r="G116" i="19" l="1"/>
  <c r="H116" i="19" s="1"/>
  <c r="I116" i="19" s="1"/>
  <c r="G117" i="19" l="1"/>
  <c r="H117" i="19" s="1"/>
  <c r="I117" i="19"/>
  <c r="G118" i="19" l="1"/>
  <c r="H118" i="19" s="1"/>
  <c r="I118" i="19"/>
  <c r="G119" i="19" l="1"/>
  <c r="H119" i="19" s="1"/>
  <c r="I119" i="19"/>
  <c r="G120" i="19" l="1"/>
  <c r="H120" i="19" s="1"/>
  <c r="I120" i="19"/>
  <c r="G121" i="19" l="1"/>
  <c r="H121" i="19" s="1"/>
  <c r="I121" i="19"/>
  <c r="G122" i="19" l="1"/>
  <c r="H122" i="19" s="1"/>
  <c r="I122" i="19"/>
  <c r="G123" i="19" l="1"/>
  <c r="H123" i="19" s="1"/>
  <c r="I123" i="19" s="1"/>
  <c r="G124" i="19" l="1"/>
  <c r="H124" i="19" s="1"/>
  <c r="I124" i="19" s="1"/>
</calcChain>
</file>

<file path=xl/sharedStrings.xml><?xml version="1.0" encoding="utf-8"?>
<sst xmlns="http://schemas.openxmlformats.org/spreadsheetml/2006/main" count="28" uniqueCount="26">
  <si>
    <t>Case Study --&gt;</t>
  </si>
  <si>
    <t>Task:</t>
  </si>
  <si>
    <t>Solutions --&gt;</t>
  </si>
  <si>
    <t>Scenario 1:</t>
  </si>
  <si>
    <t>Scenario 2:</t>
  </si>
  <si>
    <t>Calculate the Present Value of the two scenarios below. Use a 9% interest rate for the calculation.</t>
  </si>
  <si>
    <t>Task 1 - Solution</t>
  </si>
  <si>
    <t>Number of periods</t>
  </si>
  <si>
    <t>Interest rate (annual)</t>
  </si>
  <si>
    <t>Interest rate (monthly)</t>
  </si>
  <si>
    <t>Outstanding loan at 31.12.15</t>
  </si>
  <si>
    <t>Monthly Payment</t>
  </si>
  <si>
    <t>Period</t>
  </si>
  <si>
    <t>Payment</t>
  </si>
  <si>
    <t>Interest</t>
  </si>
  <si>
    <t>Principal</t>
  </si>
  <si>
    <t>Residual Debt</t>
  </si>
  <si>
    <t>Task 2 - Solution</t>
  </si>
  <si>
    <t xml:space="preserve">Saldi, the company we are looking at, has an outstanding loan of $120,000,000 as of the end of 2015. The company agrees with its bank managers that it will repay its entire </t>
  </si>
  <si>
    <t>debt in the next 10 years, making constant monthly payments at 4% interest rate. Calculate the outstanding loan that Saldi will have at the end of year 5.</t>
  </si>
  <si>
    <t>Future Value</t>
  </si>
  <si>
    <t>Scenario 1</t>
  </si>
  <si>
    <t>Scenario 2</t>
  </si>
  <si>
    <t>Rate</t>
  </si>
  <si>
    <t>NPV</t>
  </si>
  <si>
    <t>Scenario 1 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</si>
</sst>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\ _л_в_._-;\-* #,##0.00\ _л_в_._-;_-* &quot;-&quot;??\ _л_в_._-;_-@_-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sz val="11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Border="1"/>
    <xf numFmtId="0" fontId="4" fillId="2" borderId="1" xfId="0" applyFont="1" applyFill="1" applyBorder="1"/>
    <xf numFmtId="0" fontId="6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44" fontId="1" fillId="2" borderId="0" xfId="3" applyFont="1" applyFill="1"/>
    <xf numFmtId="9" fontId="1" fillId="2" borderId="0" xfId="0" applyNumberFormat="1" applyFont="1" applyFill="1"/>
    <xf numFmtId="10" fontId="1" fillId="2" borderId="0" xfId="4" applyNumberFormat="1" applyFont="1" applyFill="1"/>
    <xf numFmtId="8" fontId="5" fillId="2" borderId="0" xfId="0" applyNumberFormat="1" applyFont="1" applyFill="1"/>
    <xf numFmtId="8" fontId="1" fillId="2" borderId="0" xfId="0" applyNumberFormat="1" applyFont="1" applyFill="1"/>
    <xf numFmtId="44" fontId="1" fillId="2" borderId="0" xfId="0" applyNumberFormat="1" applyFont="1" applyFill="1"/>
    <xf numFmtId="0" fontId="1" fillId="5" borderId="0" xfId="0" applyFont="1" applyFill="1"/>
    <xf numFmtId="8" fontId="1" fillId="5" borderId="0" xfId="0" applyNumberFormat="1" applyFont="1" applyFill="1"/>
    <xf numFmtId="44" fontId="1" fillId="5" borderId="0" xfId="0" applyNumberFormat="1" applyFont="1" applyFill="1"/>
    <xf numFmtId="14" fontId="1" fillId="2" borderId="0" xfId="0" applyNumberFormat="1" applyFont="1" applyFill="1"/>
    <xf numFmtId="0" fontId="10" fillId="2" borderId="0" xfId="0" applyFont="1" applyFill="1"/>
    <xf numFmtId="165" fontId="1" fillId="2" borderId="0" xfId="3" applyNumberFormat="1" applyFont="1" applyFill="1"/>
  </cellXfs>
  <cellStyles count="5">
    <cellStyle name="Comma 2" xfId="2" xr:uid="{00000000-0005-0000-0000-000000000000}"/>
    <cellStyle name="Currency" xfId="3" builtinId="4"/>
    <cellStyle name="Normal" xfId="0" builtinId="0"/>
    <cellStyle name="Normal 2" xfId="1" xr:uid="{00000000-0005-0000-0000-000002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9</xdr:row>
      <xdr:rowOff>104775</xdr:rowOff>
    </xdr:from>
    <xdr:to>
      <xdr:col>17</xdr:col>
      <xdr:colOff>153450</xdr:colOff>
      <xdr:row>25</xdr:row>
      <xdr:rowOff>95589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1504950"/>
          <a:ext cx="7525800" cy="2429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10</xdr:row>
      <xdr:rowOff>114300</xdr:rowOff>
    </xdr:from>
    <xdr:to>
      <xdr:col>11</xdr:col>
      <xdr:colOff>133350</xdr:colOff>
      <xdr:row>19</xdr:row>
      <xdr:rowOff>28525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4" y="1562100"/>
          <a:ext cx="4533901" cy="128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352426</xdr:colOff>
      <xdr:row>10</xdr:row>
      <xdr:rowOff>114300</xdr:rowOff>
    </xdr:from>
    <xdr:to>
      <xdr:col>18</xdr:col>
      <xdr:colOff>480727</xdr:colOff>
      <xdr:row>19</xdr:row>
      <xdr:rowOff>27900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1" y="1562100"/>
          <a:ext cx="4395501" cy="128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1074420</xdr:colOff>
      <xdr:row>4</xdr:row>
      <xdr:rowOff>7620</xdr:rowOff>
    </xdr:from>
    <xdr:to>
      <xdr:col>6</xdr:col>
      <xdr:colOff>624841</xdr:colOff>
      <xdr:row>12</xdr:row>
      <xdr:rowOff>59005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8ED537-5205-48A4-90AB-681ED9B45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647700"/>
          <a:ext cx="4655821" cy="1217245"/>
        </a:xfrm>
        <a:prstGeom prst="rect">
          <a:avLst/>
        </a:prstGeom>
      </xdr:spPr>
    </xdr:pic>
    <xdr:clientData/>
  </xdr:twoCellAnchor>
  <xdr:twoCellAnchor editAs="oneCell">
    <xdr:from>
      <xdr:col>8</xdr:col>
      <xdr:colOff>546737</xdr:colOff>
      <xdr:row>5</xdr:row>
      <xdr:rowOff>45720</xdr:rowOff>
    </xdr:from>
    <xdr:to>
      <xdr:col>13</xdr:col>
      <xdr:colOff>804578</xdr:colOff>
      <xdr:row>13</xdr:row>
      <xdr:rowOff>96480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7B47BE-7361-4EAC-BA7F-9B2FB74BF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7" y="830580"/>
          <a:ext cx="4502181" cy="121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tabSelected="1" workbookViewId="0">
      <selection activeCell="K18" sqref="K18"/>
    </sheetView>
  </sheetViews>
  <sheetFormatPr defaultColWidth="9.109375" defaultRowHeight="11.4" x14ac:dyDescent="0.2"/>
  <cols>
    <col min="1" max="16384" width="9.109375" style="1"/>
  </cols>
  <sheetData>
    <row r="13" spans="10:10" ht="43.8" x14ac:dyDescent="0.75">
      <c r="J13" s="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U30"/>
  <sheetViews>
    <sheetView workbookViewId="0">
      <selection activeCell="G6" sqref="G6"/>
    </sheetView>
  </sheetViews>
  <sheetFormatPr defaultColWidth="9.109375" defaultRowHeight="11.4" x14ac:dyDescent="0.2"/>
  <cols>
    <col min="1" max="1" width="2" style="6" customWidth="1"/>
    <col min="2" max="2" width="9.109375" style="6"/>
    <col min="3" max="3" width="0.44140625" style="6" customWidth="1"/>
    <col min="4" max="20" width="9.109375" style="6"/>
    <col min="21" max="21" width="0.44140625" style="6" customWidth="1"/>
    <col min="22" max="16384" width="9.109375" style="6"/>
  </cols>
  <sheetData>
    <row r="2" spans="1:47" s="1" customFormat="1" ht="2.25" customHeight="1" x14ac:dyDescent="0.2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s="1" customFormat="1" x14ac:dyDescent="0.2">
      <c r="A3" s="6"/>
      <c r="B3" s="6"/>
      <c r="C3" s="7"/>
      <c r="U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s="1" customFormat="1" x14ac:dyDescent="0.2">
      <c r="A4" s="6"/>
      <c r="B4" s="6"/>
      <c r="C4" s="7"/>
      <c r="U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s="1" customFormat="1" ht="15.6" x14ac:dyDescent="0.3">
      <c r="A5" s="6"/>
      <c r="B5" s="6"/>
      <c r="C5" s="7"/>
      <c r="E5" s="2" t="s">
        <v>1</v>
      </c>
      <c r="U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s="1" customFormat="1" x14ac:dyDescent="0.2">
      <c r="A6" s="6"/>
      <c r="B6" s="6"/>
      <c r="C6" s="7"/>
      <c r="U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1" customFormat="1" x14ac:dyDescent="0.2">
      <c r="A7" s="6"/>
      <c r="B7" s="6"/>
      <c r="C7" s="7"/>
      <c r="E7" s="1" t="s">
        <v>18</v>
      </c>
      <c r="U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1" customFormat="1" x14ac:dyDescent="0.2">
      <c r="A8" s="6"/>
      <c r="B8" s="6"/>
      <c r="C8" s="7"/>
      <c r="E8" s="1" t="s">
        <v>19</v>
      </c>
      <c r="U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1" customFormat="1" x14ac:dyDescent="0.2">
      <c r="A9" s="6"/>
      <c r="B9" s="6"/>
      <c r="C9" s="7"/>
      <c r="U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1" customFormat="1" x14ac:dyDescent="0.2">
      <c r="A10" s="6"/>
      <c r="B10" s="6"/>
      <c r="C10" s="7"/>
      <c r="U10" s="7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1" customFormat="1" x14ac:dyDescent="0.2">
      <c r="A11" s="6"/>
      <c r="B11" s="6"/>
      <c r="C11" s="7"/>
      <c r="U11" s="7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1" customFormat="1" x14ac:dyDescent="0.2">
      <c r="A12" s="6"/>
      <c r="B12" s="6"/>
      <c r="C12" s="7"/>
      <c r="U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s="1" customFormat="1" x14ac:dyDescent="0.2">
      <c r="A13" s="6"/>
      <c r="B13" s="6"/>
      <c r="C13" s="7"/>
      <c r="U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1" customFormat="1" x14ac:dyDescent="0.2">
      <c r="A14" s="6"/>
      <c r="B14" s="6"/>
      <c r="C14" s="7"/>
      <c r="U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1" customFormat="1" x14ac:dyDescent="0.2">
      <c r="A15" s="6"/>
      <c r="B15" s="6"/>
      <c r="C15" s="7"/>
      <c r="U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1" customFormat="1" x14ac:dyDescent="0.2">
      <c r="A16" s="6"/>
      <c r="B16" s="6"/>
      <c r="C16" s="7"/>
      <c r="U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1" customFormat="1" x14ac:dyDescent="0.2">
      <c r="A17" s="6"/>
      <c r="B17" s="6"/>
      <c r="C17" s="7"/>
      <c r="U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1" customFormat="1" x14ac:dyDescent="0.2">
      <c r="A18" s="6"/>
      <c r="B18" s="6"/>
      <c r="C18" s="7"/>
      <c r="U18" s="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1" customFormat="1" x14ac:dyDescent="0.2">
      <c r="A19" s="6"/>
      <c r="B19" s="6"/>
      <c r="C19" s="7"/>
      <c r="U19" s="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1" customFormat="1" x14ac:dyDescent="0.2">
      <c r="A20" s="6"/>
      <c r="B20" s="6"/>
      <c r="C20" s="7"/>
      <c r="U20" s="7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s="1" customFormat="1" x14ac:dyDescent="0.2">
      <c r="A21" s="6"/>
      <c r="B21" s="6"/>
      <c r="C21" s="7"/>
      <c r="U21" s="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1" customFormat="1" x14ac:dyDescent="0.2">
      <c r="A22" s="6"/>
      <c r="B22" s="6"/>
      <c r="C22" s="7"/>
      <c r="U22" s="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1" customFormat="1" x14ac:dyDescent="0.2">
      <c r="A23" s="6"/>
      <c r="B23" s="6"/>
      <c r="C23" s="7"/>
      <c r="U23" s="7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1" customFormat="1" x14ac:dyDescent="0.2">
      <c r="A24" s="6"/>
      <c r="B24" s="6"/>
      <c r="C24" s="7"/>
      <c r="U24" s="7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1" customFormat="1" x14ac:dyDescent="0.2">
      <c r="A25" s="6"/>
      <c r="B25" s="6"/>
      <c r="C25" s="7"/>
      <c r="U25" s="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1" customFormat="1" x14ac:dyDescent="0.2">
      <c r="A26" s="6"/>
      <c r="B26" s="6"/>
      <c r="C26" s="7"/>
      <c r="U26" s="7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1" customFormat="1" x14ac:dyDescent="0.2">
      <c r="A27" s="6"/>
      <c r="B27" s="6"/>
      <c r="C27" s="7"/>
      <c r="U27" s="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1" customFormat="1" x14ac:dyDescent="0.2">
      <c r="A28" s="6"/>
      <c r="B28" s="6"/>
      <c r="C28" s="7"/>
      <c r="U28" s="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1" customFormat="1" ht="1.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ht="8.2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U30"/>
  <sheetViews>
    <sheetView workbookViewId="0">
      <selection activeCell="I38" sqref="I38"/>
    </sheetView>
  </sheetViews>
  <sheetFormatPr defaultColWidth="9.109375" defaultRowHeight="11.4" x14ac:dyDescent="0.2"/>
  <cols>
    <col min="1" max="1" width="2" style="6" customWidth="1"/>
    <col min="2" max="2" width="9.109375" style="6"/>
    <col min="3" max="3" width="0.44140625" style="6" customWidth="1"/>
    <col min="4" max="20" width="9.109375" style="6"/>
    <col min="21" max="21" width="0.44140625" style="6" customWidth="1"/>
    <col min="22" max="16384" width="9.109375" style="6"/>
  </cols>
  <sheetData>
    <row r="2" spans="1:47" s="1" customFormat="1" ht="2.25" customHeight="1" x14ac:dyDescent="0.2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s="1" customFormat="1" x14ac:dyDescent="0.2">
      <c r="A3" s="6"/>
      <c r="B3" s="6"/>
      <c r="C3" s="7"/>
      <c r="U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s="1" customFormat="1" ht="15.6" x14ac:dyDescent="0.3">
      <c r="A4" s="6"/>
      <c r="B4" s="6"/>
      <c r="C4" s="7"/>
      <c r="E4" s="2" t="s">
        <v>1</v>
      </c>
      <c r="U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s="1" customFormat="1" x14ac:dyDescent="0.2">
      <c r="A5" s="6"/>
      <c r="B5" s="6"/>
      <c r="C5" s="7"/>
      <c r="U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s="1" customFormat="1" x14ac:dyDescent="0.2">
      <c r="A6" s="6"/>
      <c r="B6" s="6"/>
      <c r="C6" s="7"/>
      <c r="E6" s="1" t="s">
        <v>5</v>
      </c>
      <c r="U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s="1" customFormat="1" x14ac:dyDescent="0.2">
      <c r="A7" s="6"/>
      <c r="B7" s="6"/>
      <c r="C7" s="7"/>
      <c r="U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s="1" customFormat="1" x14ac:dyDescent="0.2">
      <c r="A8" s="6"/>
      <c r="B8" s="6"/>
      <c r="C8" s="7"/>
      <c r="U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s="1" customFormat="1" x14ac:dyDescent="0.2">
      <c r="A9" s="6"/>
      <c r="B9" s="6"/>
      <c r="C9" s="7"/>
      <c r="U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s="1" customFormat="1" ht="12" x14ac:dyDescent="0.25">
      <c r="A10" s="6"/>
      <c r="B10" s="6"/>
      <c r="C10" s="7"/>
      <c r="E10" s="8" t="s">
        <v>3</v>
      </c>
      <c r="M10" s="8" t="s">
        <v>4</v>
      </c>
      <c r="U10" s="7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s="1" customFormat="1" x14ac:dyDescent="0.2">
      <c r="A11" s="6"/>
      <c r="B11" s="6"/>
      <c r="C11" s="7"/>
      <c r="U11" s="7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s="1" customFormat="1" x14ac:dyDescent="0.2">
      <c r="A12" s="6"/>
      <c r="B12" s="6"/>
      <c r="C12" s="7"/>
      <c r="U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s="1" customFormat="1" x14ac:dyDescent="0.2">
      <c r="A13" s="6"/>
      <c r="B13" s="6"/>
      <c r="C13" s="7"/>
      <c r="U13" s="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s="1" customFormat="1" x14ac:dyDescent="0.2">
      <c r="A14" s="6"/>
      <c r="B14" s="6"/>
      <c r="C14" s="7"/>
      <c r="U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s="1" customFormat="1" x14ac:dyDescent="0.2">
      <c r="A15" s="6"/>
      <c r="B15" s="6"/>
      <c r="C15" s="7"/>
      <c r="U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s="1" customFormat="1" x14ac:dyDescent="0.2">
      <c r="A16" s="6"/>
      <c r="B16" s="6"/>
      <c r="C16" s="7"/>
      <c r="U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s="1" customFormat="1" x14ac:dyDescent="0.2">
      <c r="A17" s="6"/>
      <c r="B17" s="6"/>
      <c r="C17" s="7"/>
      <c r="U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s="1" customFormat="1" x14ac:dyDescent="0.2">
      <c r="A18" s="6"/>
      <c r="B18" s="6"/>
      <c r="C18" s="7"/>
      <c r="U18" s="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s="1" customFormat="1" x14ac:dyDescent="0.2">
      <c r="A19" s="6"/>
      <c r="B19" s="6"/>
      <c r="C19" s="7"/>
      <c r="U19" s="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s="1" customFormat="1" x14ac:dyDescent="0.2">
      <c r="A20" s="6"/>
      <c r="B20" s="6"/>
      <c r="C20" s="7"/>
      <c r="U20" s="7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s="1" customFormat="1" x14ac:dyDescent="0.2">
      <c r="A21" s="6"/>
      <c r="B21" s="6"/>
      <c r="C21" s="7"/>
      <c r="U21" s="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s="1" customFormat="1" x14ac:dyDescent="0.2">
      <c r="A22" s="6"/>
      <c r="B22" s="6"/>
      <c r="C22" s="7"/>
      <c r="U22" s="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s="1" customFormat="1" x14ac:dyDescent="0.2">
      <c r="A23" s="6"/>
      <c r="B23" s="6"/>
      <c r="C23" s="7"/>
      <c r="U23" s="7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s="1" customFormat="1" x14ac:dyDescent="0.2">
      <c r="A24" s="6"/>
      <c r="B24" s="6"/>
      <c r="C24" s="7"/>
      <c r="U24" s="7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s="1" customFormat="1" x14ac:dyDescent="0.2">
      <c r="A25" s="6"/>
      <c r="B25" s="6"/>
      <c r="C25" s="7"/>
      <c r="U25" s="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s="1" customFormat="1" x14ac:dyDescent="0.2">
      <c r="A26" s="6"/>
      <c r="B26" s="6"/>
      <c r="C26" s="7"/>
      <c r="U26" s="7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s="1" customFormat="1" x14ac:dyDescent="0.2">
      <c r="A27" s="6"/>
      <c r="B27" s="6"/>
      <c r="C27" s="7"/>
      <c r="U27" s="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s="1" customFormat="1" x14ac:dyDescent="0.2">
      <c r="A28" s="6"/>
      <c r="B28" s="6"/>
      <c r="C28" s="7"/>
      <c r="U28" s="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s="1" customFormat="1" ht="1.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ht="8.2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9"/>
  <sheetViews>
    <sheetView workbookViewId="0">
      <selection activeCell="D22" sqref="D22"/>
    </sheetView>
  </sheetViews>
  <sheetFormatPr defaultColWidth="9.109375" defaultRowHeight="13.8" x14ac:dyDescent="0.25"/>
  <cols>
    <col min="1" max="1" width="2" style="9" customWidth="1"/>
    <col min="2" max="16384" width="9.109375" style="9"/>
  </cols>
  <sheetData>
    <row r="9" spans="2:2" ht="50.4" x14ac:dyDescent="0.85">
      <c r="B9" s="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24"/>
  <sheetViews>
    <sheetView workbookViewId="0">
      <selection activeCell="C17" sqref="C17"/>
    </sheetView>
  </sheetViews>
  <sheetFormatPr defaultColWidth="9.109375" defaultRowHeight="11.4" x14ac:dyDescent="0.2"/>
  <cols>
    <col min="1" max="1" width="1" style="1" customWidth="1"/>
    <col min="2" max="2" width="24" style="1" bestFit="1" customWidth="1"/>
    <col min="3" max="3" width="24" style="1" customWidth="1"/>
    <col min="4" max="4" width="9.109375" style="1"/>
    <col min="5" max="9" width="14.109375" style="1" customWidth="1"/>
    <col min="10" max="16384" width="9.109375" style="1"/>
  </cols>
  <sheetData>
    <row r="1" spans="2:9" ht="15.6" x14ac:dyDescent="0.3">
      <c r="B1" s="2" t="s">
        <v>6</v>
      </c>
      <c r="C1" s="2"/>
    </row>
    <row r="4" spans="2:9" ht="12.6" thickBot="1" x14ac:dyDescent="0.3">
      <c r="B4" s="1" t="s">
        <v>7</v>
      </c>
      <c r="C4" s="1">
        <f>10*12</f>
        <v>120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</row>
    <row r="5" spans="2:9" x14ac:dyDescent="0.2">
      <c r="B5" s="1" t="s">
        <v>8</v>
      </c>
      <c r="C5" s="14">
        <v>0.1</v>
      </c>
      <c r="E5" s="1">
        <v>1</v>
      </c>
      <c r="F5" s="17">
        <f>-$C$9</f>
        <v>1585808.8425811399</v>
      </c>
      <c r="G5" s="18">
        <f>$C$6*C7</f>
        <v>1000000</v>
      </c>
      <c r="H5" s="17">
        <f>F5-G5</f>
        <v>585808.84258113988</v>
      </c>
      <c r="I5" s="18">
        <f>C7-H5</f>
        <v>119414191.15741886</v>
      </c>
    </row>
    <row r="6" spans="2:9" x14ac:dyDescent="0.2">
      <c r="B6" s="1" t="s">
        <v>9</v>
      </c>
      <c r="C6" s="15">
        <f>C5/12</f>
        <v>8.3333333333333332E-3</v>
      </c>
      <c r="E6" s="1">
        <v>2</v>
      </c>
      <c r="F6" s="17">
        <f t="shared" ref="F6:F69" si="0">-$C$9</f>
        <v>1585808.8425811399</v>
      </c>
      <c r="G6" s="18">
        <f>I5*$C$6</f>
        <v>995118.25964515714</v>
      </c>
      <c r="H6" s="17">
        <f>F6-G6</f>
        <v>590690.58293598273</v>
      </c>
      <c r="I6" s="18">
        <f>I5-H6</f>
        <v>118823500.57448287</v>
      </c>
    </row>
    <row r="7" spans="2:9" x14ac:dyDescent="0.2">
      <c r="B7" s="1" t="s">
        <v>10</v>
      </c>
      <c r="C7" s="13">
        <v>120000000</v>
      </c>
      <c r="E7" s="1">
        <v>3</v>
      </c>
      <c r="F7" s="17">
        <f t="shared" si="0"/>
        <v>1585808.8425811399</v>
      </c>
      <c r="G7" s="18">
        <f t="shared" ref="G7:G70" si="1">I6*$C$6</f>
        <v>990195.83812069055</v>
      </c>
      <c r="H7" s="17">
        <f t="shared" ref="H7:H70" si="2">F7-G7</f>
        <v>595613.00446044933</v>
      </c>
      <c r="I7" s="18">
        <f t="shared" ref="I7:I70" si="3">I6-H7</f>
        <v>118227887.57002242</v>
      </c>
    </row>
    <row r="8" spans="2:9" x14ac:dyDescent="0.2">
      <c r="E8" s="1">
        <v>4</v>
      </c>
      <c r="F8" s="17">
        <f t="shared" si="0"/>
        <v>1585808.8425811399</v>
      </c>
      <c r="G8" s="18">
        <f t="shared" si="1"/>
        <v>985232.39641685353</v>
      </c>
      <c r="H8" s="17">
        <f t="shared" si="2"/>
        <v>600576.44616428635</v>
      </c>
      <c r="I8" s="18">
        <f t="shared" si="3"/>
        <v>117627311.12385814</v>
      </c>
    </row>
    <row r="9" spans="2:9" ht="12" x14ac:dyDescent="0.25">
      <c r="B9" s="8" t="s">
        <v>11</v>
      </c>
      <c r="C9" s="16">
        <f>PMT(C6,C4,C7)</f>
        <v>-1585808.8425811399</v>
      </c>
      <c r="E9" s="1">
        <v>5</v>
      </c>
      <c r="F9" s="17">
        <f t="shared" si="0"/>
        <v>1585808.8425811399</v>
      </c>
      <c r="G9" s="18">
        <f t="shared" si="1"/>
        <v>980227.59269881784</v>
      </c>
      <c r="H9" s="17">
        <f t="shared" si="2"/>
        <v>605581.24988232204</v>
      </c>
      <c r="I9" s="18">
        <f t="shared" si="3"/>
        <v>117021729.87397581</v>
      </c>
    </row>
    <row r="10" spans="2:9" x14ac:dyDescent="0.2">
      <c r="E10" s="1">
        <v>6</v>
      </c>
      <c r="F10" s="17">
        <f t="shared" si="0"/>
        <v>1585808.8425811399</v>
      </c>
      <c r="G10" s="18">
        <f t="shared" si="1"/>
        <v>975181.08228313178</v>
      </c>
      <c r="H10" s="17">
        <f t="shared" si="2"/>
        <v>610627.7602980081</v>
      </c>
      <c r="I10" s="18">
        <f t="shared" si="3"/>
        <v>116411102.1136778</v>
      </c>
    </row>
    <row r="11" spans="2:9" x14ac:dyDescent="0.2">
      <c r="B11" s="1" t="s">
        <v>20</v>
      </c>
      <c r="C11" s="17">
        <f>FV(C6,60,C9,C7)</f>
        <v>-74636678.377210692</v>
      </c>
      <c r="E11" s="1">
        <v>7</v>
      </c>
      <c r="F11" s="17">
        <f t="shared" si="0"/>
        <v>1585808.8425811399</v>
      </c>
      <c r="G11" s="18">
        <f t="shared" si="1"/>
        <v>970092.51761398162</v>
      </c>
      <c r="H11" s="17">
        <f t="shared" si="2"/>
        <v>615716.32496715826</v>
      </c>
      <c r="I11" s="18">
        <f t="shared" si="3"/>
        <v>115795385.78871064</v>
      </c>
    </row>
    <row r="12" spans="2:9" x14ac:dyDescent="0.2">
      <c r="E12" s="1">
        <v>8</v>
      </c>
      <c r="F12" s="17">
        <f t="shared" si="0"/>
        <v>1585808.8425811399</v>
      </c>
      <c r="G12" s="18">
        <f t="shared" si="1"/>
        <v>964961.54823925532</v>
      </c>
      <c r="H12" s="17">
        <f t="shared" si="2"/>
        <v>620847.29434188455</v>
      </c>
      <c r="I12" s="18">
        <f t="shared" si="3"/>
        <v>115174538.49436876</v>
      </c>
    </row>
    <row r="13" spans="2:9" x14ac:dyDescent="0.2">
      <c r="E13" s="1">
        <v>9</v>
      </c>
      <c r="F13" s="17">
        <f t="shared" si="0"/>
        <v>1585808.8425811399</v>
      </c>
      <c r="G13" s="18">
        <f t="shared" si="1"/>
        <v>959787.82078640629</v>
      </c>
      <c r="H13" s="17">
        <f t="shared" si="2"/>
        <v>626021.02179473359</v>
      </c>
      <c r="I13" s="18">
        <f t="shared" si="3"/>
        <v>114548517.47257403</v>
      </c>
    </row>
    <row r="14" spans="2:9" x14ac:dyDescent="0.2">
      <c r="E14" s="1">
        <v>10</v>
      </c>
      <c r="F14" s="17">
        <f t="shared" si="0"/>
        <v>1585808.8425811399</v>
      </c>
      <c r="G14" s="18">
        <f t="shared" si="1"/>
        <v>954570.97893811681</v>
      </c>
      <c r="H14" s="17">
        <f t="shared" si="2"/>
        <v>631237.86364302307</v>
      </c>
      <c r="I14" s="18">
        <f t="shared" si="3"/>
        <v>113917279.60893101</v>
      </c>
    </row>
    <row r="15" spans="2:9" x14ac:dyDescent="0.2">
      <c r="E15" s="1">
        <v>11</v>
      </c>
      <c r="F15" s="17">
        <f t="shared" si="0"/>
        <v>1585808.8425811399</v>
      </c>
      <c r="G15" s="18">
        <f t="shared" si="1"/>
        <v>949310.66340775834</v>
      </c>
      <c r="H15" s="17">
        <f t="shared" si="2"/>
        <v>636498.17917338153</v>
      </c>
      <c r="I15" s="18">
        <f t="shared" si="3"/>
        <v>113280781.42975762</v>
      </c>
    </row>
    <row r="16" spans="2:9" x14ac:dyDescent="0.2">
      <c r="E16" s="1">
        <v>12</v>
      </c>
      <c r="F16" s="17">
        <f t="shared" si="0"/>
        <v>1585808.8425811399</v>
      </c>
      <c r="G16" s="18">
        <f t="shared" si="1"/>
        <v>944006.51191464684</v>
      </c>
      <c r="H16" s="17">
        <f t="shared" si="2"/>
        <v>641802.33066649304</v>
      </c>
      <c r="I16" s="18">
        <f t="shared" si="3"/>
        <v>112638979.09909113</v>
      </c>
    </row>
    <row r="17" spans="5:9" x14ac:dyDescent="0.2">
      <c r="E17" s="1">
        <v>13</v>
      </c>
      <c r="F17" s="17">
        <f t="shared" si="0"/>
        <v>1585808.8425811399</v>
      </c>
      <c r="G17" s="18">
        <f t="shared" si="1"/>
        <v>938658.1591590927</v>
      </c>
      <c r="H17" s="17">
        <f t="shared" si="2"/>
        <v>647150.68342204718</v>
      </c>
      <c r="I17" s="18">
        <f t="shared" si="3"/>
        <v>111991828.41566908</v>
      </c>
    </row>
    <row r="18" spans="5:9" x14ac:dyDescent="0.2">
      <c r="E18" s="1">
        <v>14</v>
      </c>
      <c r="F18" s="17">
        <f t="shared" si="0"/>
        <v>1585808.8425811399</v>
      </c>
      <c r="G18" s="18">
        <f t="shared" si="1"/>
        <v>933265.23679724231</v>
      </c>
      <c r="H18" s="17">
        <f t="shared" si="2"/>
        <v>652543.60578389757</v>
      </c>
      <c r="I18" s="18">
        <f t="shared" si="3"/>
        <v>111339284.80988519</v>
      </c>
    </row>
    <row r="19" spans="5:9" x14ac:dyDescent="0.2">
      <c r="E19" s="1">
        <v>15</v>
      </c>
      <c r="F19" s="17">
        <f t="shared" si="0"/>
        <v>1585808.8425811399</v>
      </c>
      <c r="G19" s="18">
        <f t="shared" si="1"/>
        <v>927827.37341570994</v>
      </c>
      <c r="H19" s="17">
        <f t="shared" si="2"/>
        <v>657981.46916542994</v>
      </c>
      <c r="I19" s="18">
        <f t="shared" si="3"/>
        <v>110681303.34071976</v>
      </c>
    </row>
    <row r="20" spans="5:9" x14ac:dyDescent="0.2">
      <c r="E20" s="1">
        <v>16</v>
      </c>
      <c r="F20" s="17">
        <f t="shared" si="0"/>
        <v>1585808.8425811399</v>
      </c>
      <c r="G20" s="18">
        <f t="shared" si="1"/>
        <v>922344.19450599793</v>
      </c>
      <c r="H20" s="17">
        <f t="shared" si="2"/>
        <v>663464.64807514194</v>
      </c>
      <c r="I20" s="18">
        <f t="shared" si="3"/>
        <v>110017838.69264461</v>
      </c>
    </row>
    <row r="21" spans="5:9" x14ac:dyDescent="0.2">
      <c r="E21" s="1">
        <v>17</v>
      </c>
      <c r="F21" s="17">
        <f t="shared" si="0"/>
        <v>1585808.8425811399</v>
      </c>
      <c r="G21" s="18">
        <f t="shared" si="1"/>
        <v>916815.32243870513</v>
      </c>
      <c r="H21" s="17">
        <f t="shared" si="2"/>
        <v>668993.52014243475</v>
      </c>
      <c r="I21" s="18">
        <f t="shared" si="3"/>
        <v>109348845.17250217</v>
      </c>
    </row>
    <row r="22" spans="5:9" x14ac:dyDescent="0.2">
      <c r="E22" s="1">
        <v>18</v>
      </c>
      <c r="F22" s="17">
        <f t="shared" si="0"/>
        <v>1585808.8425811399</v>
      </c>
      <c r="G22" s="18">
        <f t="shared" si="1"/>
        <v>911240.37643751816</v>
      </c>
      <c r="H22" s="17">
        <f t="shared" si="2"/>
        <v>674568.46614362171</v>
      </c>
      <c r="I22" s="18">
        <f t="shared" si="3"/>
        <v>108674276.70635855</v>
      </c>
    </row>
    <row r="23" spans="5:9" x14ac:dyDescent="0.2">
      <c r="E23" s="1">
        <v>19</v>
      </c>
      <c r="F23" s="17">
        <f t="shared" si="0"/>
        <v>1585808.8425811399</v>
      </c>
      <c r="G23" s="18">
        <f t="shared" si="1"/>
        <v>905618.97255298786</v>
      </c>
      <c r="H23" s="17">
        <f t="shared" si="2"/>
        <v>680189.87002815201</v>
      </c>
      <c r="I23" s="18">
        <f t="shared" si="3"/>
        <v>107994086.8363304</v>
      </c>
    </row>
    <row r="24" spans="5:9" x14ac:dyDescent="0.2">
      <c r="E24" s="1">
        <v>20</v>
      </c>
      <c r="F24" s="17">
        <f t="shared" si="0"/>
        <v>1585808.8425811399</v>
      </c>
      <c r="G24" s="18">
        <f t="shared" si="1"/>
        <v>899950.72363608668</v>
      </c>
      <c r="H24" s="17">
        <f t="shared" si="2"/>
        <v>685858.1189450532</v>
      </c>
      <c r="I24" s="18">
        <f t="shared" si="3"/>
        <v>107308228.71738535</v>
      </c>
    </row>
    <row r="25" spans="5:9" x14ac:dyDescent="0.2">
      <c r="E25" s="1">
        <v>21</v>
      </c>
      <c r="F25" s="17">
        <f t="shared" si="0"/>
        <v>1585808.8425811399</v>
      </c>
      <c r="G25" s="18">
        <f t="shared" si="1"/>
        <v>894235.23931154457</v>
      </c>
      <c r="H25" s="17">
        <f t="shared" si="2"/>
        <v>691573.6032695953</v>
      </c>
      <c r="I25" s="18">
        <f t="shared" si="3"/>
        <v>106616655.11411576</v>
      </c>
    </row>
    <row r="26" spans="5:9" x14ac:dyDescent="0.2">
      <c r="E26" s="1">
        <v>22</v>
      </c>
      <c r="F26" s="17">
        <f t="shared" si="0"/>
        <v>1585808.8425811399</v>
      </c>
      <c r="G26" s="18">
        <f t="shared" si="1"/>
        <v>888472.12595096463</v>
      </c>
      <c r="H26" s="17">
        <f t="shared" si="2"/>
        <v>697336.71663017524</v>
      </c>
      <c r="I26" s="18">
        <f t="shared" si="3"/>
        <v>105919318.39748558</v>
      </c>
    </row>
    <row r="27" spans="5:9" x14ac:dyDescent="0.2">
      <c r="E27" s="1">
        <v>23</v>
      </c>
      <c r="F27" s="17">
        <f t="shared" si="0"/>
        <v>1585808.8425811399</v>
      </c>
      <c r="G27" s="18">
        <f t="shared" si="1"/>
        <v>882660.98664571322</v>
      </c>
      <c r="H27" s="17">
        <f t="shared" si="2"/>
        <v>703147.85593542666</v>
      </c>
      <c r="I27" s="18">
        <f t="shared" si="3"/>
        <v>105216170.54155016</v>
      </c>
    </row>
    <row r="28" spans="5:9" x14ac:dyDescent="0.2">
      <c r="E28" s="1">
        <v>24</v>
      </c>
      <c r="F28" s="17">
        <f t="shared" si="0"/>
        <v>1585808.8425811399</v>
      </c>
      <c r="G28" s="18">
        <f t="shared" si="1"/>
        <v>876801.42117958469</v>
      </c>
      <c r="H28" s="17">
        <f t="shared" si="2"/>
        <v>709007.42140155518</v>
      </c>
      <c r="I28" s="18">
        <f t="shared" si="3"/>
        <v>104507163.1201486</v>
      </c>
    </row>
    <row r="29" spans="5:9" x14ac:dyDescent="0.2">
      <c r="E29" s="1">
        <v>25</v>
      </c>
      <c r="F29" s="17">
        <f t="shared" si="0"/>
        <v>1585808.8425811399</v>
      </c>
      <c r="G29" s="18">
        <f t="shared" si="1"/>
        <v>870893.02600123826</v>
      </c>
      <c r="H29" s="17">
        <f t="shared" si="2"/>
        <v>714915.81657990161</v>
      </c>
      <c r="I29" s="18">
        <f t="shared" si="3"/>
        <v>103792247.30356869</v>
      </c>
    </row>
    <row r="30" spans="5:9" x14ac:dyDescent="0.2">
      <c r="E30" s="1">
        <v>26</v>
      </c>
      <c r="F30" s="17">
        <f t="shared" si="0"/>
        <v>1585808.8425811399</v>
      </c>
      <c r="G30" s="18">
        <f t="shared" si="1"/>
        <v>864935.39419640577</v>
      </c>
      <c r="H30" s="17">
        <f t="shared" si="2"/>
        <v>720873.4483847341</v>
      </c>
      <c r="I30" s="18">
        <f t="shared" si="3"/>
        <v>103071373.85518396</v>
      </c>
    </row>
    <row r="31" spans="5:9" x14ac:dyDescent="0.2">
      <c r="E31" s="1">
        <v>27</v>
      </c>
      <c r="F31" s="17">
        <f t="shared" si="0"/>
        <v>1585808.8425811399</v>
      </c>
      <c r="G31" s="18">
        <f t="shared" si="1"/>
        <v>858928.11545986636</v>
      </c>
      <c r="H31" s="17">
        <f t="shared" si="2"/>
        <v>726880.72712127352</v>
      </c>
      <c r="I31" s="18">
        <f t="shared" si="3"/>
        <v>102344493.12806268</v>
      </c>
    </row>
    <row r="32" spans="5:9" x14ac:dyDescent="0.2">
      <c r="E32" s="1">
        <v>28</v>
      </c>
      <c r="F32" s="17">
        <f t="shared" si="0"/>
        <v>1585808.8425811399</v>
      </c>
      <c r="G32" s="18">
        <f t="shared" si="1"/>
        <v>852870.77606718894</v>
      </c>
      <c r="H32" s="17">
        <f t="shared" si="2"/>
        <v>732938.06651395094</v>
      </c>
      <c r="I32" s="18">
        <f t="shared" si="3"/>
        <v>101611555.06154872</v>
      </c>
    </row>
    <row r="33" spans="5:9" x14ac:dyDescent="0.2">
      <c r="E33" s="1">
        <v>29</v>
      </c>
      <c r="F33" s="17">
        <f t="shared" si="0"/>
        <v>1585808.8425811399</v>
      </c>
      <c r="G33" s="18">
        <f t="shared" si="1"/>
        <v>846762.95884623937</v>
      </c>
      <c r="H33" s="17">
        <f t="shared" si="2"/>
        <v>739045.8837349005</v>
      </c>
      <c r="I33" s="18">
        <f t="shared" si="3"/>
        <v>100872509.17781383</v>
      </c>
    </row>
    <row r="34" spans="5:9" x14ac:dyDescent="0.2">
      <c r="E34" s="1">
        <v>30</v>
      </c>
      <c r="F34" s="17">
        <f t="shared" si="0"/>
        <v>1585808.8425811399</v>
      </c>
      <c r="G34" s="18">
        <f t="shared" si="1"/>
        <v>840604.24314844853</v>
      </c>
      <c r="H34" s="17">
        <f t="shared" si="2"/>
        <v>745204.59943269135</v>
      </c>
      <c r="I34" s="18">
        <f t="shared" si="3"/>
        <v>100127304.57838114</v>
      </c>
    </row>
    <row r="35" spans="5:9" x14ac:dyDescent="0.2">
      <c r="E35" s="1">
        <v>31</v>
      </c>
      <c r="F35" s="17">
        <f t="shared" si="0"/>
        <v>1585808.8425811399</v>
      </c>
      <c r="G35" s="18">
        <f t="shared" si="1"/>
        <v>834394.20481984282</v>
      </c>
      <c r="H35" s="17">
        <f t="shared" si="2"/>
        <v>751414.63776129705</v>
      </c>
      <c r="I35" s="18">
        <f t="shared" si="3"/>
        <v>99375889.940619841</v>
      </c>
    </row>
    <row r="36" spans="5:9" x14ac:dyDescent="0.2">
      <c r="E36" s="1">
        <v>32</v>
      </c>
      <c r="F36" s="17">
        <f t="shared" si="0"/>
        <v>1585808.8425811399</v>
      </c>
      <c r="G36" s="18">
        <f t="shared" si="1"/>
        <v>828132.41617183201</v>
      </c>
      <c r="H36" s="17">
        <f t="shared" si="2"/>
        <v>757676.42640930787</v>
      </c>
      <c r="I36" s="18">
        <f t="shared" si="3"/>
        <v>98618213.514210537</v>
      </c>
    </row>
    <row r="37" spans="5:9" x14ac:dyDescent="0.2">
      <c r="E37" s="1">
        <v>33</v>
      </c>
      <c r="F37" s="17">
        <f t="shared" si="0"/>
        <v>1585808.8425811399</v>
      </c>
      <c r="G37" s="18">
        <f t="shared" si="1"/>
        <v>821818.44595175446</v>
      </c>
      <c r="H37" s="17">
        <f t="shared" si="2"/>
        <v>763990.39662938542</v>
      </c>
      <c r="I37" s="18">
        <f t="shared" si="3"/>
        <v>97854223.117581159</v>
      </c>
    </row>
    <row r="38" spans="5:9" x14ac:dyDescent="0.2">
      <c r="E38" s="1">
        <v>34</v>
      </c>
      <c r="F38" s="17">
        <f t="shared" si="0"/>
        <v>1585808.8425811399</v>
      </c>
      <c r="G38" s="18">
        <f t="shared" si="1"/>
        <v>815451.85931317636</v>
      </c>
      <c r="H38" s="17">
        <f t="shared" si="2"/>
        <v>770356.98326796351</v>
      </c>
      <c r="I38" s="18">
        <f t="shared" si="3"/>
        <v>97083866.134313196</v>
      </c>
    </row>
    <row r="39" spans="5:9" x14ac:dyDescent="0.2">
      <c r="E39" s="1">
        <v>35</v>
      </c>
      <c r="F39" s="17">
        <f t="shared" si="0"/>
        <v>1585808.8425811399</v>
      </c>
      <c r="G39" s="18">
        <f t="shared" si="1"/>
        <v>809032.2177859433</v>
      </c>
      <c r="H39" s="17">
        <f t="shared" si="2"/>
        <v>776776.62479519658</v>
      </c>
      <c r="I39" s="18">
        <f t="shared" si="3"/>
        <v>96307089.509517998</v>
      </c>
    </row>
    <row r="40" spans="5:9" x14ac:dyDescent="0.2">
      <c r="E40" s="1">
        <v>36</v>
      </c>
      <c r="F40" s="17">
        <f t="shared" si="0"/>
        <v>1585808.8425811399</v>
      </c>
      <c r="G40" s="18">
        <f t="shared" si="1"/>
        <v>802559.07924598327</v>
      </c>
      <c r="H40" s="17">
        <f t="shared" si="2"/>
        <v>783249.7633351566</v>
      </c>
      <c r="I40" s="18">
        <f t="shared" si="3"/>
        <v>95523839.746182844</v>
      </c>
    </row>
    <row r="41" spans="5:9" x14ac:dyDescent="0.2">
      <c r="E41" s="1">
        <v>37</v>
      </c>
      <c r="F41" s="17">
        <f t="shared" si="0"/>
        <v>1585808.8425811399</v>
      </c>
      <c r="G41" s="18">
        <f t="shared" si="1"/>
        <v>796031.997884857</v>
      </c>
      <c r="H41" s="17">
        <f t="shared" si="2"/>
        <v>789776.84469628287</v>
      </c>
      <c r="I41" s="18">
        <f t="shared" si="3"/>
        <v>94734062.901486561</v>
      </c>
    </row>
    <row r="42" spans="5:9" x14ac:dyDescent="0.2">
      <c r="E42" s="1">
        <v>38</v>
      </c>
      <c r="F42" s="17">
        <f t="shared" si="0"/>
        <v>1585808.8425811399</v>
      </c>
      <c r="G42" s="18">
        <f t="shared" si="1"/>
        <v>789450.52417905466</v>
      </c>
      <c r="H42" s="17">
        <f t="shared" si="2"/>
        <v>796358.31840208522</v>
      </c>
      <c r="I42" s="18">
        <f t="shared" si="3"/>
        <v>93937704.583084479</v>
      </c>
    </row>
    <row r="43" spans="5:9" x14ac:dyDescent="0.2">
      <c r="E43" s="1">
        <v>39</v>
      </c>
      <c r="F43" s="17">
        <f t="shared" si="0"/>
        <v>1585808.8425811399</v>
      </c>
      <c r="G43" s="18">
        <f t="shared" si="1"/>
        <v>782814.2048590373</v>
      </c>
      <c r="H43" s="17">
        <f t="shared" si="2"/>
        <v>802994.63772210258</v>
      </c>
      <c r="I43" s="18">
        <f t="shared" si="3"/>
        <v>93134709.945362374</v>
      </c>
    </row>
    <row r="44" spans="5:9" x14ac:dyDescent="0.2">
      <c r="E44" s="1">
        <v>40</v>
      </c>
      <c r="F44" s="17">
        <f t="shared" si="0"/>
        <v>1585808.8425811399</v>
      </c>
      <c r="G44" s="18">
        <f t="shared" si="1"/>
        <v>776122.58287801978</v>
      </c>
      <c r="H44" s="17">
        <f t="shared" si="2"/>
        <v>809686.2597031201</v>
      </c>
      <c r="I44" s="18">
        <f t="shared" si="3"/>
        <v>92325023.68565926</v>
      </c>
    </row>
    <row r="45" spans="5:9" x14ac:dyDescent="0.2">
      <c r="E45" s="1">
        <v>41</v>
      </c>
      <c r="F45" s="17">
        <f t="shared" si="0"/>
        <v>1585808.8425811399</v>
      </c>
      <c r="G45" s="18">
        <f t="shared" si="1"/>
        <v>769375.19738049386</v>
      </c>
      <c r="H45" s="17">
        <f t="shared" si="2"/>
        <v>816433.64520064602</v>
      </c>
      <c r="I45" s="18">
        <f t="shared" si="3"/>
        <v>91508590.04045862</v>
      </c>
    </row>
    <row r="46" spans="5:9" x14ac:dyDescent="0.2">
      <c r="E46" s="1">
        <v>42</v>
      </c>
      <c r="F46" s="17">
        <f t="shared" si="0"/>
        <v>1585808.8425811399</v>
      </c>
      <c r="G46" s="18">
        <f t="shared" si="1"/>
        <v>762571.58367048844</v>
      </c>
      <c r="H46" s="17">
        <f t="shared" si="2"/>
        <v>823237.25891065144</v>
      </c>
      <c r="I46" s="18">
        <f t="shared" si="3"/>
        <v>90685352.781547964</v>
      </c>
    </row>
    <row r="47" spans="5:9" x14ac:dyDescent="0.2">
      <c r="E47" s="1">
        <v>43</v>
      </c>
      <c r="F47" s="17">
        <f t="shared" si="0"/>
        <v>1585808.8425811399</v>
      </c>
      <c r="G47" s="18">
        <f t="shared" si="1"/>
        <v>755711.27317956637</v>
      </c>
      <c r="H47" s="17">
        <f t="shared" si="2"/>
        <v>830097.56940157351</v>
      </c>
      <c r="I47" s="18">
        <f t="shared" si="3"/>
        <v>89855255.212146387</v>
      </c>
    </row>
    <row r="48" spans="5:9" x14ac:dyDescent="0.2">
      <c r="E48" s="1">
        <v>44</v>
      </c>
      <c r="F48" s="17">
        <f t="shared" si="0"/>
        <v>1585808.8425811399</v>
      </c>
      <c r="G48" s="18">
        <f t="shared" si="1"/>
        <v>748793.7934345532</v>
      </c>
      <c r="H48" s="17">
        <f t="shared" si="2"/>
        <v>837015.04914658668</v>
      </c>
      <c r="I48" s="18">
        <f t="shared" si="3"/>
        <v>89018240.162999794</v>
      </c>
    </row>
    <row r="49" spans="5:9" x14ac:dyDescent="0.2">
      <c r="E49" s="1">
        <v>45</v>
      </c>
      <c r="F49" s="17">
        <f t="shared" si="0"/>
        <v>1585808.8425811399</v>
      </c>
      <c r="G49" s="18">
        <f t="shared" si="1"/>
        <v>741818.66802499827</v>
      </c>
      <c r="H49" s="17">
        <f t="shared" si="2"/>
        <v>843990.1745561416</v>
      </c>
      <c r="I49" s="18">
        <f t="shared" si="3"/>
        <v>88174249.988443658</v>
      </c>
    </row>
    <row r="50" spans="5:9" x14ac:dyDescent="0.2">
      <c r="E50" s="1">
        <v>46</v>
      </c>
      <c r="F50" s="17">
        <f t="shared" si="0"/>
        <v>1585808.8425811399</v>
      </c>
      <c r="G50" s="18">
        <f t="shared" si="1"/>
        <v>734785.4165703638</v>
      </c>
      <c r="H50" s="17">
        <f t="shared" si="2"/>
        <v>851023.42601077608</v>
      </c>
      <c r="I50" s="18">
        <f t="shared" si="3"/>
        <v>87323226.562432885</v>
      </c>
    </row>
    <row r="51" spans="5:9" x14ac:dyDescent="0.2">
      <c r="E51" s="1">
        <v>47</v>
      </c>
      <c r="F51" s="17">
        <f t="shared" si="0"/>
        <v>1585808.8425811399</v>
      </c>
      <c r="G51" s="18">
        <f t="shared" si="1"/>
        <v>727693.55468694074</v>
      </c>
      <c r="H51" s="17">
        <f t="shared" si="2"/>
        <v>858115.28789419914</v>
      </c>
      <c r="I51" s="18">
        <f t="shared" si="3"/>
        <v>86465111.274538681</v>
      </c>
    </row>
    <row r="52" spans="5:9" x14ac:dyDescent="0.2">
      <c r="E52" s="1">
        <v>48</v>
      </c>
      <c r="F52" s="17">
        <f t="shared" si="0"/>
        <v>1585808.8425811399</v>
      </c>
      <c r="G52" s="18">
        <f t="shared" si="1"/>
        <v>720542.59395448898</v>
      </c>
      <c r="H52" s="17">
        <f t="shared" si="2"/>
        <v>865266.24862665089</v>
      </c>
      <c r="I52" s="18">
        <f t="shared" si="3"/>
        <v>85599845.025912032</v>
      </c>
    </row>
    <row r="53" spans="5:9" x14ac:dyDescent="0.2">
      <c r="E53" s="1">
        <v>49</v>
      </c>
      <c r="F53" s="17">
        <f t="shared" si="0"/>
        <v>1585808.8425811399</v>
      </c>
      <c r="G53" s="18">
        <f t="shared" si="1"/>
        <v>713332.04188260029</v>
      </c>
      <c r="H53" s="17">
        <f t="shared" si="2"/>
        <v>872476.80069853959</v>
      </c>
      <c r="I53" s="18">
        <f t="shared" si="3"/>
        <v>84727368.225213498</v>
      </c>
    </row>
    <row r="54" spans="5:9" x14ac:dyDescent="0.2">
      <c r="E54" s="1">
        <v>50</v>
      </c>
      <c r="F54" s="17">
        <f t="shared" si="0"/>
        <v>1585808.8425811399</v>
      </c>
      <c r="G54" s="18">
        <f t="shared" si="1"/>
        <v>706061.40187677916</v>
      </c>
      <c r="H54" s="17">
        <f t="shared" si="2"/>
        <v>879747.44070436072</v>
      </c>
      <c r="I54" s="18">
        <f t="shared" si="3"/>
        <v>83847620.784509137</v>
      </c>
    </row>
    <row r="55" spans="5:9" x14ac:dyDescent="0.2">
      <c r="E55" s="1">
        <v>51</v>
      </c>
      <c r="F55" s="17">
        <f t="shared" si="0"/>
        <v>1585808.8425811399</v>
      </c>
      <c r="G55" s="18">
        <f t="shared" si="1"/>
        <v>698730.17320424283</v>
      </c>
      <c r="H55" s="17">
        <f t="shared" si="2"/>
        <v>887078.66937689704</v>
      </c>
      <c r="I55" s="18">
        <f t="shared" si="3"/>
        <v>82960542.115132242</v>
      </c>
    </row>
    <row r="56" spans="5:9" x14ac:dyDescent="0.2">
      <c r="E56" s="1">
        <v>52</v>
      </c>
      <c r="F56" s="17">
        <f t="shared" si="0"/>
        <v>1585808.8425811399</v>
      </c>
      <c r="G56" s="18">
        <f t="shared" si="1"/>
        <v>691337.85095943534</v>
      </c>
      <c r="H56" s="17">
        <f t="shared" si="2"/>
        <v>894470.99162170454</v>
      </c>
      <c r="I56" s="18">
        <f t="shared" si="3"/>
        <v>82066071.12351054</v>
      </c>
    </row>
    <row r="57" spans="5:9" x14ac:dyDescent="0.2">
      <c r="E57" s="1">
        <v>53</v>
      </c>
      <c r="F57" s="17">
        <f t="shared" si="0"/>
        <v>1585808.8425811399</v>
      </c>
      <c r="G57" s="18">
        <f t="shared" si="1"/>
        <v>683883.92602925445</v>
      </c>
      <c r="H57" s="17">
        <f t="shared" si="2"/>
        <v>901924.91655188543</v>
      </c>
      <c r="I57" s="18">
        <f t="shared" si="3"/>
        <v>81164146.206958652</v>
      </c>
    </row>
    <row r="58" spans="5:9" x14ac:dyDescent="0.2">
      <c r="E58" s="1">
        <v>54</v>
      </c>
      <c r="F58" s="17">
        <f t="shared" si="0"/>
        <v>1585808.8425811399</v>
      </c>
      <c r="G58" s="18">
        <f t="shared" si="1"/>
        <v>676367.88505798881</v>
      </c>
      <c r="H58" s="17">
        <f t="shared" si="2"/>
        <v>909440.95752315107</v>
      </c>
      <c r="I58" s="18">
        <f t="shared" si="3"/>
        <v>80254705.249435499</v>
      </c>
    </row>
    <row r="59" spans="5:9" x14ac:dyDescent="0.2">
      <c r="E59" s="1">
        <v>55</v>
      </c>
      <c r="F59" s="17">
        <f t="shared" si="0"/>
        <v>1585808.8425811399</v>
      </c>
      <c r="G59" s="18">
        <f t="shared" si="1"/>
        <v>668789.21041196247</v>
      </c>
      <c r="H59" s="17">
        <f t="shared" si="2"/>
        <v>917019.63216917741</v>
      </c>
      <c r="I59" s="18">
        <f t="shared" si="3"/>
        <v>79337685.617266327</v>
      </c>
    </row>
    <row r="60" spans="5:9" x14ac:dyDescent="0.2">
      <c r="E60" s="1">
        <v>56</v>
      </c>
      <c r="F60" s="17">
        <f t="shared" si="0"/>
        <v>1585808.8425811399</v>
      </c>
      <c r="G60" s="18">
        <f t="shared" si="1"/>
        <v>661147.38014388608</v>
      </c>
      <c r="H60" s="17">
        <f t="shared" si="2"/>
        <v>924661.46243725379</v>
      </c>
      <c r="I60" s="18">
        <f t="shared" si="3"/>
        <v>78413024.15482907</v>
      </c>
    </row>
    <row r="61" spans="5:9" x14ac:dyDescent="0.2">
      <c r="E61" s="1">
        <v>57</v>
      </c>
      <c r="F61" s="17">
        <f t="shared" si="0"/>
        <v>1585808.8425811399</v>
      </c>
      <c r="G61" s="18">
        <f t="shared" si="1"/>
        <v>653441.86795690889</v>
      </c>
      <c r="H61" s="17">
        <f t="shared" si="2"/>
        <v>932366.97462423099</v>
      </c>
      <c r="I61" s="18">
        <f t="shared" si="3"/>
        <v>77480657.180204839</v>
      </c>
    </row>
    <row r="62" spans="5:9" x14ac:dyDescent="0.2">
      <c r="E62" s="1">
        <v>58</v>
      </c>
      <c r="F62" s="17">
        <f t="shared" si="0"/>
        <v>1585808.8425811399</v>
      </c>
      <c r="G62" s="18">
        <f t="shared" si="1"/>
        <v>645672.14316837362</v>
      </c>
      <c r="H62" s="17">
        <f t="shared" si="2"/>
        <v>940136.69941276626</v>
      </c>
      <c r="I62" s="18">
        <f t="shared" si="3"/>
        <v>76540520.480792075</v>
      </c>
    </row>
    <row r="63" spans="5:9" x14ac:dyDescent="0.2">
      <c r="E63" s="1">
        <v>59</v>
      </c>
      <c r="F63" s="17">
        <f t="shared" si="0"/>
        <v>1585808.8425811399</v>
      </c>
      <c r="G63" s="18">
        <f t="shared" si="1"/>
        <v>637837.67067326733</v>
      </c>
      <c r="H63" s="17">
        <f t="shared" si="2"/>
        <v>947971.17190787254</v>
      </c>
      <c r="I63" s="18">
        <f t="shared" si="3"/>
        <v>75592549.308884203</v>
      </c>
    </row>
    <row r="64" spans="5:9" x14ac:dyDescent="0.2">
      <c r="E64" s="19">
        <v>60</v>
      </c>
      <c r="F64" s="20">
        <f t="shared" si="0"/>
        <v>1585808.8425811399</v>
      </c>
      <c r="G64" s="21">
        <f t="shared" si="1"/>
        <v>629937.91090736841</v>
      </c>
      <c r="H64" s="20">
        <f t="shared" si="2"/>
        <v>955870.93167377147</v>
      </c>
      <c r="I64" s="21">
        <f t="shared" si="3"/>
        <v>74636678.377210438</v>
      </c>
    </row>
    <row r="65" spans="5:9" x14ac:dyDescent="0.2">
      <c r="E65" s="1">
        <v>61</v>
      </c>
      <c r="F65" s="17">
        <f t="shared" si="0"/>
        <v>1585808.8425811399</v>
      </c>
      <c r="G65" s="18">
        <f t="shared" si="1"/>
        <v>621972.31981008698</v>
      </c>
      <c r="H65" s="17">
        <f t="shared" si="2"/>
        <v>963836.5227710529</v>
      </c>
      <c r="I65" s="18">
        <f t="shared" si="3"/>
        <v>73672841.854439393</v>
      </c>
    </row>
    <row r="66" spans="5:9" x14ac:dyDescent="0.2">
      <c r="E66" s="1">
        <v>62</v>
      </c>
      <c r="F66" s="17">
        <f t="shared" si="0"/>
        <v>1585808.8425811399</v>
      </c>
      <c r="G66" s="18">
        <f t="shared" si="1"/>
        <v>613940.34878699493</v>
      </c>
      <c r="H66" s="17">
        <f t="shared" si="2"/>
        <v>971868.49379414495</v>
      </c>
      <c r="I66" s="18">
        <f t="shared" si="3"/>
        <v>72700973.360645249</v>
      </c>
    </row>
    <row r="67" spans="5:9" x14ac:dyDescent="0.2">
      <c r="E67" s="1">
        <v>63</v>
      </c>
      <c r="F67" s="17">
        <f t="shared" si="0"/>
        <v>1585808.8425811399</v>
      </c>
      <c r="G67" s="18">
        <f t="shared" si="1"/>
        <v>605841.44467204378</v>
      </c>
      <c r="H67" s="17">
        <f t="shared" si="2"/>
        <v>979967.39790909609</v>
      </c>
      <c r="I67" s="18">
        <f t="shared" si="3"/>
        <v>71721005.96273616</v>
      </c>
    </row>
    <row r="68" spans="5:9" x14ac:dyDescent="0.2">
      <c r="E68" s="1">
        <v>64</v>
      </c>
      <c r="F68" s="17">
        <f t="shared" si="0"/>
        <v>1585808.8425811399</v>
      </c>
      <c r="G68" s="18">
        <f t="shared" si="1"/>
        <v>597675.049689468</v>
      </c>
      <c r="H68" s="17">
        <f t="shared" si="2"/>
        <v>988133.79289167188</v>
      </c>
      <c r="I68" s="18">
        <f t="shared" si="3"/>
        <v>70732872.169844493</v>
      </c>
    </row>
    <row r="69" spans="5:9" x14ac:dyDescent="0.2">
      <c r="E69" s="1">
        <v>65</v>
      </c>
      <c r="F69" s="17">
        <f t="shared" si="0"/>
        <v>1585808.8425811399</v>
      </c>
      <c r="G69" s="18">
        <f t="shared" si="1"/>
        <v>589440.60141537082</v>
      </c>
      <c r="H69" s="17">
        <f t="shared" si="2"/>
        <v>996368.24116576905</v>
      </c>
      <c r="I69" s="18">
        <f t="shared" si="3"/>
        <v>69736503.928678721</v>
      </c>
    </row>
    <row r="70" spans="5:9" x14ac:dyDescent="0.2">
      <c r="E70" s="1">
        <v>66</v>
      </c>
      <c r="F70" s="17">
        <f t="shared" ref="F70:F124" si="4">-$C$9</f>
        <v>1585808.8425811399</v>
      </c>
      <c r="G70" s="18">
        <f t="shared" si="1"/>
        <v>581137.53273898934</v>
      </c>
      <c r="H70" s="17">
        <f t="shared" si="2"/>
        <v>1004671.3098421505</v>
      </c>
      <c r="I70" s="18">
        <f t="shared" si="3"/>
        <v>68731832.618836567</v>
      </c>
    </row>
    <row r="71" spans="5:9" x14ac:dyDescent="0.2">
      <c r="E71" s="1">
        <v>67</v>
      </c>
      <c r="F71" s="17">
        <f t="shared" si="4"/>
        <v>1585808.8425811399</v>
      </c>
      <c r="G71" s="18">
        <f t="shared" ref="G71:G124" si="5">I70*$C$6</f>
        <v>572765.271823638</v>
      </c>
      <c r="H71" s="17">
        <f t="shared" ref="H71:H124" si="6">F71-G71</f>
        <v>1013043.5707575019</v>
      </c>
      <c r="I71" s="18">
        <f t="shared" ref="I71:I124" si="7">I70-H71</f>
        <v>67718789.048079059</v>
      </c>
    </row>
    <row r="72" spans="5:9" x14ac:dyDescent="0.2">
      <c r="E72" s="1">
        <v>68</v>
      </c>
      <c r="F72" s="17">
        <f t="shared" si="4"/>
        <v>1585808.8425811399</v>
      </c>
      <c r="G72" s="18">
        <f t="shared" si="5"/>
        <v>564323.24206732551</v>
      </c>
      <c r="H72" s="17">
        <f t="shared" si="6"/>
        <v>1021485.6005138144</v>
      </c>
      <c r="I72" s="18">
        <f t="shared" si="7"/>
        <v>66697303.447565243</v>
      </c>
    </row>
    <row r="73" spans="5:9" x14ac:dyDescent="0.2">
      <c r="E73" s="1">
        <v>69</v>
      </c>
      <c r="F73" s="17">
        <f t="shared" si="4"/>
        <v>1585808.8425811399</v>
      </c>
      <c r="G73" s="18">
        <f t="shared" si="5"/>
        <v>555810.86206304363</v>
      </c>
      <c r="H73" s="17">
        <f t="shared" si="6"/>
        <v>1029997.9805180962</v>
      </c>
      <c r="I73" s="18">
        <f t="shared" si="7"/>
        <v>65667305.467047147</v>
      </c>
    </row>
    <row r="74" spans="5:9" x14ac:dyDescent="0.2">
      <c r="E74" s="1">
        <v>70</v>
      </c>
      <c r="F74" s="17">
        <f t="shared" si="4"/>
        <v>1585808.8425811399</v>
      </c>
      <c r="G74" s="18">
        <f t="shared" si="5"/>
        <v>547227.54555872618</v>
      </c>
      <c r="H74" s="17">
        <f t="shared" si="6"/>
        <v>1038581.2970224137</v>
      </c>
      <c r="I74" s="18">
        <f t="shared" si="7"/>
        <v>64628724.17002473</v>
      </c>
    </row>
    <row r="75" spans="5:9" x14ac:dyDescent="0.2">
      <c r="E75" s="1">
        <v>71</v>
      </c>
      <c r="F75" s="17">
        <f t="shared" si="4"/>
        <v>1585808.8425811399</v>
      </c>
      <c r="G75" s="18">
        <f t="shared" si="5"/>
        <v>538572.70141687279</v>
      </c>
      <c r="H75" s="17">
        <f t="shared" si="6"/>
        <v>1047236.1411642671</v>
      </c>
      <c r="I75" s="18">
        <f t="shared" si="7"/>
        <v>63581488.028860465</v>
      </c>
    </row>
    <row r="76" spans="5:9" x14ac:dyDescent="0.2">
      <c r="E76" s="1">
        <v>72</v>
      </c>
      <c r="F76" s="17">
        <f t="shared" si="4"/>
        <v>1585808.8425811399</v>
      </c>
      <c r="G76" s="18">
        <f t="shared" si="5"/>
        <v>529845.73357383721</v>
      </c>
      <c r="H76" s="17">
        <f t="shared" si="6"/>
        <v>1055963.1090073027</v>
      </c>
      <c r="I76" s="18">
        <f t="shared" si="7"/>
        <v>62525524.919853166</v>
      </c>
    </row>
    <row r="77" spans="5:9" x14ac:dyDescent="0.2">
      <c r="E77" s="1">
        <v>73</v>
      </c>
      <c r="F77" s="17">
        <f t="shared" si="4"/>
        <v>1585808.8425811399</v>
      </c>
      <c r="G77" s="18">
        <f t="shared" si="5"/>
        <v>521046.04099877639</v>
      </c>
      <c r="H77" s="17">
        <f t="shared" si="6"/>
        <v>1064762.8015823634</v>
      </c>
      <c r="I77" s="18">
        <f t="shared" si="7"/>
        <v>61460762.1182708</v>
      </c>
    </row>
    <row r="78" spans="5:9" x14ac:dyDescent="0.2">
      <c r="E78" s="1">
        <v>74</v>
      </c>
      <c r="F78" s="17">
        <f t="shared" si="4"/>
        <v>1585808.8425811399</v>
      </c>
      <c r="G78" s="18">
        <f t="shared" si="5"/>
        <v>512173.01765225665</v>
      </c>
      <c r="H78" s="17">
        <f t="shared" si="6"/>
        <v>1073635.8249288832</v>
      </c>
      <c r="I78" s="18">
        <f t="shared" si="7"/>
        <v>60387126.29334192</v>
      </c>
    </row>
    <row r="79" spans="5:9" x14ac:dyDescent="0.2">
      <c r="E79" s="1">
        <v>75</v>
      </c>
      <c r="F79" s="17">
        <f t="shared" si="4"/>
        <v>1585808.8425811399</v>
      </c>
      <c r="G79" s="18">
        <f t="shared" si="5"/>
        <v>503226.05244451598</v>
      </c>
      <c r="H79" s="17">
        <f t="shared" si="6"/>
        <v>1082582.7901366239</v>
      </c>
      <c r="I79" s="18">
        <f t="shared" si="7"/>
        <v>59304543.503205299</v>
      </c>
    </row>
    <row r="80" spans="5:9" x14ac:dyDescent="0.2">
      <c r="E80" s="1">
        <v>76</v>
      </c>
      <c r="F80" s="17">
        <f t="shared" si="4"/>
        <v>1585808.8425811399</v>
      </c>
      <c r="G80" s="18">
        <f t="shared" si="5"/>
        <v>494204.52919337747</v>
      </c>
      <c r="H80" s="17">
        <f t="shared" si="6"/>
        <v>1091604.3133877623</v>
      </c>
      <c r="I80" s="18">
        <f t="shared" si="7"/>
        <v>58212939.18981754</v>
      </c>
    </row>
    <row r="81" spans="5:9" x14ac:dyDescent="0.2">
      <c r="E81" s="1">
        <v>77</v>
      </c>
      <c r="F81" s="17">
        <f t="shared" si="4"/>
        <v>1585808.8425811399</v>
      </c>
      <c r="G81" s="18">
        <f t="shared" si="5"/>
        <v>485107.82658181281</v>
      </c>
      <c r="H81" s="17">
        <f t="shared" si="6"/>
        <v>1100701.0159993269</v>
      </c>
      <c r="I81" s="18">
        <f t="shared" si="7"/>
        <v>57112238.173818216</v>
      </c>
    </row>
    <row r="82" spans="5:9" x14ac:dyDescent="0.2">
      <c r="E82" s="1">
        <v>78</v>
      </c>
      <c r="F82" s="17">
        <f t="shared" si="4"/>
        <v>1585808.8425811399</v>
      </c>
      <c r="G82" s="18">
        <f t="shared" si="5"/>
        <v>475935.31811515178</v>
      </c>
      <c r="H82" s="17">
        <f t="shared" si="6"/>
        <v>1109873.5244659882</v>
      </c>
      <c r="I82" s="18">
        <f t="shared" si="7"/>
        <v>56002364.64935223</v>
      </c>
    </row>
    <row r="83" spans="5:9" x14ac:dyDescent="0.2">
      <c r="E83" s="1">
        <v>79</v>
      </c>
      <c r="F83" s="17">
        <f t="shared" si="4"/>
        <v>1585808.8425811399</v>
      </c>
      <c r="G83" s="18">
        <f t="shared" si="5"/>
        <v>466686.37207793526</v>
      </c>
      <c r="H83" s="17">
        <f t="shared" si="6"/>
        <v>1119122.4705032045</v>
      </c>
      <c r="I83" s="18">
        <f t="shared" si="7"/>
        <v>54883242.178849027</v>
      </c>
    </row>
    <row r="84" spans="5:9" x14ac:dyDescent="0.2">
      <c r="E84" s="1">
        <v>80</v>
      </c>
      <c r="F84" s="17">
        <f t="shared" si="4"/>
        <v>1585808.8425811399</v>
      </c>
      <c r="G84" s="18">
        <f t="shared" si="5"/>
        <v>457360.35149040853</v>
      </c>
      <c r="H84" s="17">
        <f t="shared" si="6"/>
        <v>1128448.4910907312</v>
      </c>
      <c r="I84" s="18">
        <f t="shared" si="7"/>
        <v>53754793.687758297</v>
      </c>
    </row>
    <row r="85" spans="5:9" x14ac:dyDescent="0.2">
      <c r="E85" s="1">
        <v>81</v>
      </c>
      <c r="F85" s="17">
        <f t="shared" si="4"/>
        <v>1585808.8425811399</v>
      </c>
      <c r="G85" s="18">
        <f t="shared" si="5"/>
        <v>447956.61406465247</v>
      </c>
      <c r="H85" s="17">
        <f t="shared" si="6"/>
        <v>1137852.2285164874</v>
      </c>
      <c r="I85" s="18">
        <f t="shared" si="7"/>
        <v>52616941.459241807</v>
      </c>
    </row>
    <row r="86" spans="5:9" x14ac:dyDescent="0.2">
      <c r="E86" s="1">
        <v>82</v>
      </c>
      <c r="F86" s="17">
        <f t="shared" si="4"/>
        <v>1585808.8425811399</v>
      </c>
      <c r="G86" s="18">
        <f t="shared" si="5"/>
        <v>438474.51216034841</v>
      </c>
      <c r="H86" s="17">
        <f t="shared" si="6"/>
        <v>1147334.3304207914</v>
      </c>
      <c r="I86" s="18">
        <f t="shared" si="7"/>
        <v>51469607.128821015</v>
      </c>
    </row>
    <row r="87" spans="5:9" x14ac:dyDescent="0.2">
      <c r="E87" s="1">
        <v>83</v>
      </c>
      <c r="F87" s="17">
        <f t="shared" si="4"/>
        <v>1585808.8425811399</v>
      </c>
      <c r="G87" s="18">
        <f t="shared" si="5"/>
        <v>428913.39274017513</v>
      </c>
      <c r="H87" s="17">
        <f t="shared" si="6"/>
        <v>1156895.4498409647</v>
      </c>
      <c r="I87" s="18">
        <f t="shared" si="7"/>
        <v>50312711.678980052</v>
      </c>
    </row>
    <row r="88" spans="5:9" x14ac:dyDescent="0.2">
      <c r="E88" s="1">
        <v>84</v>
      </c>
      <c r="F88" s="17">
        <f t="shared" si="4"/>
        <v>1585808.8425811399</v>
      </c>
      <c r="G88" s="18">
        <f t="shared" si="5"/>
        <v>419272.59732483374</v>
      </c>
      <c r="H88" s="17">
        <f t="shared" si="6"/>
        <v>1166536.2452563061</v>
      </c>
      <c r="I88" s="18">
        <f t="shared" si="7"/>
        <v>49146175.433723748</v>
      </c>
    </row>
    <row r="89" spans="5:9" x14ac:dyDescent="0.2">
      <c r="E89" s="1">
        <v>85</v>
      </c>
      <c r="F89" s="17">
        <f t="shared" si="4"/>
        <v>1585808.8425811399</v>
      </c>
      <c r="G89" s="18">
        <f t="shared" si="5"/>
        <v>409551.46194769791</v>
      </c>
      <c r="H89" s="17">
        <f t="shared" si="6"/>
        <v>1176257.380633442</v>
      </c>
      <c r="I89" s="18">
        <f t="shared" si="7"/>
        <v>47969918.053090304</v>
      </c>
    </row>
    <row r="90" spans="5:9" x14ac:dyDescent="0.2">
      <c r="E90" s="1">
        <v>86</v>
      </c>
      <c r="F90" s="17">
        <f t="shared" si="4"/>
        <v>1585808.8425811399</v>
      </c>
      <c r="G90" s="18">
        <f t="shared" si="5"/>
        <v>399749.31710908585</v>
      </c>
      <c r="H90" s="17">
        <f t="shared" si="6"/>
        <v>1186059.525472054</v>
      </c>
      <c r="I90" s="18">
        <f t="shared" si="7"/>
        <v>46783858.527618252</v>
      </c>
    </row>
    <row r="91" spans="5:9" x14ac:dyDescent="0.2">
      <c r="E91" s="1">
        <v>87</v>
      </c>
      <c r="F91" s="17">
        <f t="shared" si="4"/>
        <v>1585808.8425811399</v>
      </c>
      <c r="G91" s="18">
        <f t="shared" si="5"/>
        <v>389865.48773015209</v>
      </c>
      <c r="H91" s="17">
        <f t="shared" si="6"/>
        <v>1195943.3548509879</v>
      </c>
      <c r="I91" s="18">
        <f t="shared" si="7"/>
        <v>45587915.172767267</v>
      </c>
    </row>
    <row r="92" spans="5:9" x14ac:dyDescent="0.2">
      <c r="E92" s="1">
        <v>88</v>
      </c>
      <c r="F92" s="17">
        <f t="shared" si="4"/>
        <v>1585808.8425811399</v>
      </c>
      <c r="G92" s="18">
        <f t="shared" si="5"/>
        <v>379899.29310639389</v>
      </c>
      <c r="H92" s="17">
        <f t="shared" si="6"/>
        <v>1205909.549474746</v>
      </c>
      <c r="I92" s="18">
        <f t="shared" si="7"/>
        <v>44382005.623292521</v>
      </c>
    </row>
    <row r="93" spans="5:9" x14ac:dyDescent="0.2">
      <c r="E93" s="1">
        <v>89</v>
      </c>
      <c r="F93" s="17">
        <f t="shared" si="4"/>
        <v>1585808.8425811399</v>
      </c>
      <c r="G93" s="18">
        <f t="shared" si="5"/>
        <v>369850.04686077102</v>
      </c>
      <c r="H93" s="17">
        <f t="shared" si="6"/>
        <v>1215958.7957203689</v>
      </c>
      <c r="I93" s="18">
        <f t="shared" si="7"/>
        <v>43166046.827572152</v>
      </c>
    </row>
    <row r="94" spans="5:9" x14ac:dyDescent="0.2">
      <c r="E94" s="1">
        <v>90</v>
      </c>
      <c r="F94" s="17">
        <f t="shared" si="4"/>
        <v>1585808.8425811399</v>
      </c>
      <c r="G94" s="18">
        <f t="shared" si="5"/>
        <v>359717.05689643457</v>
      </c>
      <c r="H94" s="17">
        <f t="shared" si="6"/>
        <v>1226091.7856847052</v>
      </c>
      <c r="I94" s="18">
        <f t="shared" si="7"/>
        <v>41939955.041887447</v>
      </c>
    </row>
    <row r="95" spans="5:9" x14ac:dyDescent="0.2">
      <c r="E95" s="1">
        <v>91</v>
      </c>
      <c r="F95" s="17">
        <f t="shared" si="4"/>
        <v>1585808.8425811399</v>
      </c>
      <c r="G95" s="18">
        <f t="shared" si="5"/>
        <v>349499.62534906203</v>
      </c>
      <c r="H95" s="17">
        <f t="shared" si="6"/>
        <v>1236309.2172320778</v>
      </c>
      <c r="I95" s="18">
        <f t="shared" si="7"/>
        <v>40703645.824655369</v>
      </c>
    </row>
    <row r="96" spans="5:9" x14ac:dyDescent="0.2">
      <c r="E96" s="1">
        <v>92</v>
      </c>
      <c r="F96" s="17">
        <f t="shared" si="4"/>
        <v>1585808.8425811399</v>
      </c>
      <c r="G96" s="18">
        <f t="shared" si="5"/>
        <v>339197.04853879474</v>
      </c>
      <c r="H96" s="17">
        <f t="shared" si="6"/>
        <v>1246611.7940423451</v>
      </c>
      <c r="I96" s="18">
        <f t="shared" si="7"/>
        <v>39457034.03061302</v>
      </c>
    </row>
    <row r="97" spans="5:9" x14ac:dyDescent="0.2">
      <c r="E97" s="1">
        <v>93</v>
      </c>
      <c r="F97" s="17">
        <f t="shared" si="4"/>
        <v>1585808.8425811399</v>
      </c>
      <c r="G97" s="18">
        <f t="shared" si="5"/>
        <v>328808.61692177516</v>
      </c>
      <c r="H97" s="17">
        <f t="shared" si="6"/>
        <v>1257000.2256593648</v>
      </c>
      <c r="I97" s="18">
        <f t="shared" si="7"/>
        <v>38200033.804953657</v>
      </c>
    </row>
    <row r="98" spans="5:9" x14ac:dyDescent="0.2">
      <c r="E98" s="1">
        <v>94</v>
      </c>
      <c r="F98" s="17">
        <f t="shared" si="4"/>
        <v>1585808.8425811399</v>
      </c>
      <c r="G98" s="18">
        <f t="shared" si="5"/>
        <v>318333.61504128046</v>
      </c>
      <c r="H98" s="17">
        <f t="shared" si="6"/>
        <v>1267475.2275398595</v>
      </c>
      <c r="I98" s="18">
        <f t="shared" si="7"/>
        <v>36932558.577413797</v>
      </c>
    </row>
    <row r="99" spans="5:9" x14ac:dyDescent="0.2">
      <c r="E99" s="1">
        <v>95</v>
      </c>
      <c r="F99" s="17">
        <f t="shared" si="4"/>
        <v>1585808.8425811399</v>
      </c>
      <c r="G99" s="18">
        <f t="shared" si="5"/>
        <v>307771.32147844828</v>
      </c>
      <c r="H99" s="17">
        <f t="shared" si="6"/>
        <v>1278037.5211026915</v>
      </c>
      <c r="I99" s="18">
        <f t="shared" si="7"/>
        <v>35654521.056311108</v>
      </c>
    </row>
    <row r="100" spans="5:9" x14ac:dyDescent="0.2">
      <c r="E100" s="1">
        <v>96</v>
      </c>
      <c r="F100" s="17">
        <f t="shared" si="4"/>
        <v>1585808.8425811399</v>
      </c>
      <c r="G100" s="18">
        <f t="shared" si="5"/>
        <v>297121.00880259258</v>
      </c>
      <c r="H100" s="17">
        <f t="shared" si="6"/>
        <v>1288687.8337785474</v>
      </c>
      <c r="I100" s="18">
        <f t="shared" si="7"/>
        <v>34365833.222532563</v>
      </c>
    </row>
    <row r="101" spans="5:9" x14ac:dyDescent="0.2">
      <c r="E101" s="1">
        <v>97</v>
      </c>
      <c r="F101" s="17">
        <f t="shared" si="4"/>
        <v>1585808.8425811399</v>
      </c>
      <c r="G101" s="18">
        <f t="shared" si="5"/>
        <v>286381.94352110469</v>
      </c>
      <c r="H101" s="17">
        <f t="shared" si="6"/>
        <v>1299426.8990600351</v>
      </c>
      <c r="I101" s="18">
        <f t="shared" si="7"/>
        <v>33066406.32347253</v>
      </c>
    </row>
    <row r="102" spans="5:9" x14ac:dyDescent="0.2">
      <c r="E102" s="1">
        <v>98</v>
      </c>
      <c r="F102" s="17">
        <f t="shared" si="4"/>
        <v>1585808.8425811399</v>
      </c>
      <c r="G102" s="18">
        <f t="shared" si="5"/>
        <v>275553.38602893776</v>
      </c>
      <c r="H102" s="17">
        <f t="shared" si="6"/>
        <v>1310255.4565522021</v>
      </c>
      <c r="I102" s="18">
        <f t="shared" si="7"/>
        <v>31756150.866920326</v>
      </c>
    </row>
    <row r="103" spans="5:9" x14ac:dyDescent="0.2">
      <c r="E103" s="1">
        <v>99</v>
      </c>
      <c r="F103" s="17">
        <f t="shared" si="4"/>
        <v>1585808.8425811399</v>
      </c>
      <c r="G103" s="18">
        <f t="shared" si="5"/>
        <v>264634.59055766941</v>
      </c>
      <c r="H103" s="17">
        <f t="shared" si="6"/>
        <v>1321174.2520234706</v>
      </c>
      <c r="I103" s="18">
        <f t="shared" si="7"/>
        <v>30434976.614896856</v>
      </c>
    </row>
    <row r="104" spans="5:9" x14ac:dyDescent="0.2">
      <c r="E104" s="1">
        <v>100</v>
      </c>
      <c r="F104" s="17">
        <f t="shared" si="4"/>
        <v>1585808.8425811399</v>
      </c>
      <c r="G104" s="18">
        <f t="shared" si="5"/>
        <v>253624.80512414046</v>
      </c>
      <c r="H104" s="17">
        <f t="shared" si="6"/>
        <v>1332184.0374569995</v>
      </c>
      <c r="I104" s="18">
        <f t="shared" si="7"/>
        <v>29102792.577439856</v>
      </c>
    </row>
    <row r="105" spans="5:9" x14ac:dyDescent="0.2">
      <c r="E105" s="1">
        <v>101</v>
      </c>
      <c r="F105" s="17">
        <f t="shared" si="4"/>
        <v>1585808.8425811399</v>
      </c>
      <c r="G105" s="18">
        <f t="shared" si="5"/>
        <v>242523.27147866547</v>
      </c>
      <c r="H105" s="17">
        <f t="shared" si="6"/>
        <v>1343285.5711024744</v>
      </c>
      <c r="I105" s="18">
        <f t="shared" si="7"/>
        <v>27759507.006337382</v>
      </c>
    </row>
    <row r="106" spans="5:9" x14ac:dyDescent="0.2">
      <c r="E106" s="1">
        <v>102</v>
      </c>
      <c r="F106" s="17">
        <f t="shared" si="4"/>
        <v>1585808.8425811399</v>
      </c>
      <c r="G106" s="18">
        <f t="shared" si="5"/>
        <v>231329.22505281153</v>
      </c>
      <c r="H106" s="17">
        <f t="shared" si="6"/>
        <v>1354479.6175283284</v>
      </c>
      <c r="I106" s="18">
        <f t="shared" si="7"/>
        <v>26405027.388809055</v>
      </c>
    </row>
    <row r="107" spans="5:9" x14ac:dyDescent="0.2">
      <c r="E107" s="1">
        <v>103</v>
      </c>
      <c r="F107" s="17">
        <f t="shared" si="4"/>
        <v>1585808.8425811399</v>
      </c>
      <c r="G107" s="18">
        <f t="shared" si="5"/>
        <v>220041.89490674212</v>
      </c>
      <c r="H107" s="17">
        <f t="shared" si="6"/>
        <v>1365766.9476743978</v>
      </c>
      <c r="I107" s="18">
        <f t="shared" si="7"/>
        <v>25039260.441134658</v>
      </c>
    </row>
    <row r="108" spans="5:9" x14ac:dyDescent="0.2">
      <c r="E108" s="1">
        <v>104</v>
      </c>
      <c r="F108" s="17">
        <f t="shared" si="4"/>
        <v>1585808.8425811399</v>
      </c>
      <c r="G108" s="18">
        <f t="shared" si="5"/>
        <v>208660.50367612214</v>
      </c>
      <c r="H108" s="17">
        <f t="shared" si="6"/>
        <v>1377148.3389050178</v>
      </c>
      <c r="I108" s="18">
        <f t="shared" si="7"/>
        <v>23662112.10222964</v>
      </c>
    </row>
    <row r="109" spans="5:9" x14ac:dyDescent="0.2">
      <c r="E109" s="1">
        <v>105</v>
      </c>
      <c r="F109" s="17">
        <f t="shared" si="4"/>
        <v>1585808.8425811399</v>
      </c>
      <c r="G109" s="18">
        <f t="shared" si="5"/>
        <v>197184.26751858034</v>
      </c>
      <c r="H109" s="17">
        <f t="shared" si="6"/>
        <v>1388624.5750625595</v>
      </c>
      <c r="I109" s="18">
        <f t="shared" si="7"/>
        <v>22273487.527167082</v>
      </c>
    </row>
    <row r="110" spans="5:9" x14ac:dyDescent="0.2">
      <c r="E110" s="1">
        <v>106</v>
      </c>
      <c r="F110" s="17">
        <f t="shared" si="4"/>
        <v>1585808.8425811399</v>
      </c>
      <c r="G110" s="18">
        <f t="shared" si="5"/>
        <v>185612.39605972567</v>
      </c>
      <c r="H110" s="17">
        <f t="shared" si="6"/>
        <v>1400196.4465214142</v>
      </c>
      <c r="I110" s="18">
        <f t="shared" si="7"/>
        <v>20873291.080645669</v>
      </c>
    </row>
    <row r="111" spans="5:9" x14ac:dyDescent="0.2">
      <c r="E111" s="1">
        <v>107</v>
      </c>
      <c r="F111" s="17">
        <f t="shared" si="4"/>
        <v>1585808.8425811399</v>
      </c>
      <c r="G111" s="18">
        <f t="shared" si="5"/>
        <v>173944.0923387139</v>
      </c>
      <c r="H111" s="17">
        <f t="shared" si="6"/>
        <v>1411864.7502424261</v>
      </c>
      <c r="I111" s="18">
        <f t="shared" si="7"/>
        <v>19461426.330403242</v>
      </c>
    </row>
    <row r="112" spans="5:9" x14ac:dyDescent="0.2">
      <c r="E112" s="1">
        <v>108</v>
      </c>
      <c r="F112" s="17">
        <f t="shared" si="4"/>
        <v>1585808.8425811399</v>
      </c>
      <c r="G112" s="18">
        <f t="shared" si="5"/>
        <v>162178.55275336036</v>
      </c>
      <c r="H112" s="17">
        <f t="shared" si="6"/>
        <v>1423630.2898277794</v>
      </c>
      <c r="I112" s="18">
        <f t="shared" si="7"/>
        <v>18037796.040575463</v>
      </c>
    </row>
    <row r="113" spans="5:9" x14ac:dyDescent="0.2">
      <c r="E113" s="1">
        <v>109</v>
      </c>
      <c r="F113" s="17">
        <f t="shared" si="4"/>
        <v>1585808.8425811399</v>
      </c>
      <c r="G113" s="18">
        <f t="shared" si="5"/>
        <v>150314.96700479553</v>
      </c>
      <c r="H113" s="17">
        <f t="shared" si="6"/>
        <v>1435493.8755763443</v>
      </c>
      <c r="I113" s="18">
        <f t="shared" si="7"/>
        <v>16602302.16499912</v>
      </c>
    </row>
    <row r="114" spans="5:9" x14ac:dyDescent="0.2">
      <c r="E114" s="1">
        <v>110</v>
      </c>
      <c r="F114" s="17">
        <f t="shared" si="4"/>
        <v>1585808.8425811399</v>
      </c>
      <c r="G114" s="18">
        <f t="shared" si="5"/>
        <v>138352.51804165932</v>
      </c>
      <c r="H114" s="17">
        <f t="shared" si="6"/>
        <v>1447456.3245394805</v>
      </c>
      <c r="I114" s="18">
        <f t="shared" si="7"/>
        <v>15154845.840459639</v>
      </c>
    </row>
    <row r="115" spans="5:9" x14ac:dyDescent="0.2">
      <c r="E115" s="1">
        <v>111</v>
      </c>
      <c r="F115" s="17">
        <f t="shared" si="4"/>
        <v>1585808.8425811399</v>
      </c>
      <c r="G115" s="18">
        <f t="shared" si="5"/>
        <v>126290.38200383032</v>
      </c>
      <c r="H115" s="17">
        <f t="shared" si="6"/>
        <v>1459518.4605773096</v>
      </c>
      <c r="I115" s="18">
        <f t="shared" si="7"/>
        <v>13695327.37988233</v>
      </c>
    </row>
    <row r="116" spans="5:9" x14ac:dyDescent="0.2">
      <c r="E116" s="1">
        <v>112</v>
      </c>
      <c r="F116" s="17">
        <f t="shared" si="4"/>
        <v>1585808.8425811399</v>
      </c>
      <c r="G116" s="18">
        <f t="shared" si="5"/>
        <v>114127.72816568609</v>
      </c>
      <c r="H116" s="17">
        <f t="shared" si="6"/>
        <v>1471681.1144154537</v>
      </c>
      <c r="I116" s="18">
        <f t="shared" si="7"/>
        <v>12223646.265466876</v>
      </c>
    </row>
    <row r="117" spans="5:9" x14ac:dyDescent="0.2">
      <c r="E117" s="1">
        <v>113</v>
      </c>
      <c r="F117" s="17">
        <f t="shared" si="4"/>
        <v>1585808.8425811399</v>
      </c>
      <c r="G117" s="18">
        <f t="shared" si="5"/>
        <v>101863.71887889064</v>
      </c>
      <c r="H117" s="17">
        <f t="shared" si="6"/>
        <v>1483945.1237022493</v>
      </c>
      <c r="I117" s="18">
        <f t="shared" si="7"/>
        <v>10739701.141764628</v>
      </c>
    </row>
    <row r="118" spans="5:9" x14ac:dyDescent="0.2">
      <c r="E118" s="1">
        <v>114</v>
      </c>
      <c r="F118" s="17">
        <f t="shared" si="4"/>
        <v>1585808.8425811399</v>
      </c>
      <c r="G118" s="18">
        <f t="shared" si="5"/>
        <v>89497.509514705234</v>
      </c>
      <c r="H118" s="17">
        <f t="shared" si="6"/>
        <v>1496311.3330664346</v>
      </c>
      <c r="I118" s="18">
        <f t="shared" si="7"/>
        <v>9243389.8086981922</v>
      </c>
    </row>
    <row r="119" spans="5:9" x14ac:dyDescent="0.2">
      <c r="E119" s="1">
        <v>115</v>
      </c>
      <c r="F119" s="17">
        <f t="shared" si="4"/>
        <v>1585808.8425811399</v>
      </c>
      <c r="G119" s="18">
        <f t="shared" si="5"/>
        <v>77028.248405818274</v>
      </c>
      <c r="H119" s="17">
        <f t="shared" si="6"/>
        <v>1508780.5941753215</v>
      </c>
      <c r="I119" s="18">
        <f t="shared" si="7"/>
        <v>7734609.2145228703</v>
      </c>
    </row>
    <row r="120" spans="5:9" x14ac:dyDescent="0.2">
      <c r="E120" s="1">
        <v>116</v>
      </c>
      <c r="F120" s="17">
        <f t="shared" si="4"/>
        <v>1585808.8425811399</v>
      </c>
      <c r="G120" s="18">
        <f t="shared" si="5"/>
        <v>64455.076787690581</v>
      </c>
      <c r="H120" s="17">
        <f t="shared" si="6"/>
        <v>1521353.7657934492</v>
      </c>
      <c r="I120" s="18">
        <f t="shared" si="7"/>
        <v>6213255.448729421</v>
      </c>
    </row>
    <row r="121" spans="5:9" x14ac:dyDescent="0.2">
      <c r="E121" s="1">
        <v>117</v>
      </c>
      <c r="F121" s="17">
        <f t="shared" si="4"/>
        <v>1585808.8425811399</v>
      </c>
      <c r="G121" s="18">
        <f t="shared" si="5"/>
        <v>51777.128739411841</v>
      </c>
      <c r="H121" s="17">
        <f t="shared" si="6"/>
        <v>1534031.7138417279</v>
      </c>
      <c r="I121" s="18">
        <f t="shared" si="7"/>
        <v>4679223.7348876931</v>
      </c>
    </row>
    <row r="122" spans="5:9" x14ac:dyDescent="0.2">
      <c r="E122" s="1">
        <v>118</v>
      </c>
      <c r="F122" s="17">
        <f t="shared" si="4"/>
        <v>1585808.8425811399</v>
      </c>
      <c r="G122" s="18">
        <f t="shared" si="5"/>
        <v>38993.531124064109</v>
      </c>
      <c r="H122" s="17">
        <f t="shared" si="6"/>
        <v>1546815.3114570759</v>
      </c>
      <c r="I122" s="18">
        <f t="shared" si="7"/>
        <v>3132408.423430617</v>
      </c>
    </row>
    <row r="123" spans="5:9" x14ac:dyDescent="0.2">
      <c r="E123" s="1">
        <v>119</v>
      </c>
      <c r="F123" s="17">
        <f t="shared" si="4"/>
        <v>1585808.8425811399</v>
      </c>
      <c r="G123" s="18">
        <f t="shared" si="5"/>
        <v>26103.403528588475</v>
      </c>
      <c r="H123" s="17">
        <f t="shared" si="6"/>
        <v>1559705.4390525515</v>
      </c>
      <c r="I123" s="18">
        <f t="shared" si="7"/>
        <v>1572702.9843780654</v>
      </c>
    </row>
    <row r="124" spans="5:9" x14ac:dyDescent="0.2">
      <c r="E124" s="1">
        <v>120</v>
      </c>
      <c r="F124" s="17">
        <f t="shared" si="4"/>
        <v>1585808.8425811399</v>
      </c>
      <c r="G124" s="18">
        <f t="shared" si="5"/>
        <v>13105.858203150545</v>
      </c>
      <c r="H124" s="17">
        <f t="shared" si="6"/>
        <v>1572702.9843779893</v>
      </c>
      <c r="I124" s="18">
        <f t="shared" si="7"/>
        <v>7.6135620474815369E-8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1"/>
  <sheetViews>
    <sheetView workbookViewId="0">
      <selection activeCell="K25" sqref="K25"/>
    </sheetView>
  </sheetViews>
  <sheetFormatPr defaultColWidth="9.109375" defaultRowHeight="11.4" x14ac:dyDescent="0.2"/>
  <cols>
    <col min="1" max="1" width="1" style="1" customWidth="1"/>
    <col min="2" max="2" width="19" style="1" bestFit="1" customWidth="1"/>
    <col min="3" max="3" width="13.109375" style="1" bestFit="1" customWidth="1"/>
    <col min="4" max="8" width="14.109375" style="1" customWidth="1"/>
    <col min="9" max="9" width="9.109375" style="1"/>
    <col min="10" max="10" width="13.109375" style="1" bestFit="1" customWidth="1"/>
    <col min="11" max="11" width="13.44140625" style="1" bestFit="1" customWidth="1"/>
    <col min="12" max="14" width="13.109375" style="1" bestFit="1" customWidth="1"/>
    <col min="15" max="16384" width="9.109375" style="1"/>
  </cols>
  <sheetData>
    <row r="1" spans="2:14" ht="15.6" x14ac:dyDescent="0.3">
      <c r="B1" s="2" t="s">
        <v>17</v>
      </c>
    </row>
    <row r="3" spans="2:14" x14ac:dyDescent="0.2">
      <c r="C3" s="1" t="s">
        <v>23</v>
      </c>
      <c r="D3" s="14">
        <v>0.09</v>
      </c>
    </row>
    <row r="4" spans="2:14" ht="12" x14ac:dyDescent="0.25">
      <c r="C4" s="11" t="s">
        <v>21</v>
      </c>
      <c r="D4" s="3"/>
      <c r="E4" s="11"/>
      <c r="F4" s="11"/>
      <c r="H4" s="11"/>
      <c r="I4" s="3"/>
      <c r="J4" s="11" t="s">
        <v>22</v>
      </c>
    </row>
    <row r="5" spans="2:14" x14ac:dyDescent="0.2">
      <c r="B5" s="3"/>
      <c r="C5" s="3"/>
      <c r="D5" s="3"/>
      <c r="E5" s="3"/>
      <c r="F5" s="3"/>
      <c r="G5" s="3"/>
      <c r="H5" s="3"/>
      <c r="I5" s="3"/>
    </row>
    <row r="6" spans="2:14" x14ac:dyDescent="0.2">
      <c r="B6" s="3"/>
      <c r="C6" s="3"/>
      <c r="D6" s="3"/>
      <c r="E6" s="3"/>
      <c r="F6" s="3"/>
      <c r="G6" s="3"/>
      <c r="H6" s="3"/>
      <c r="I6" s="3"/>
    </row>
    <row r="7" spans="2:14" x14ac:dyDescent="0.2">
      <c r="B7" s="3"/>
      <c r="C7" s="3"/>
      <c r="D7" s="3"/>
      <c r="E7" s="3"/>
      <c r="F7" s="3"/>
      <c r="G7" s="3"/>
      <c r="H7" s="3"/>
      <c r="I7" s="3"/>
    </row>
    <row r="8" spans="2:14" x14ac:dyDescent="0.2">
      <c r="B8" s="3"/>
      <c r="C8" s="3"/>
      <c r="D8" s="3"/>
      <c r="E8" s="3"/>
      <c r="F8" s="3"/>
      <c r="G8" s="3"/>
      <c r="H8" s="3"/>
      <c r="I8" s="3"/>
    </row>
    <row r="9" spans="2:14" ht="12" x14ac:dyDescent="0.25">
      <c r="B9" s="12"/>
      <c r="C9" s="3"/>
      <c r="D9" s="3"/>
      <c r="E9" s="3"/>
      <c r="F9" s="3"/>
      <c r="G9" s="3"/>
      <c r="H9" s="3"/>
      <c r="I9" s="3"/>
    </row>
    <row r="10" spans="2:14" x14ac:dyDescent="0.2">
      <c r="B10" s="3"/>
      <c r="C10" s="3"/>
      <c r="D10" s="3"/>
      <c r="E10" s="3"/>
      <c r="F10" s="3"/>
      <c r="G10" s="3"/>
      <c r="H10" s="3"/>
      <c r="I10" s="3"/>
    </row>
    <row r="11" spans="2:14" x14ac:dyDescent="0.2">
      <c r="B11" s="3"/>
      <c r="C11" s="3"/>
      <c r="D11" s="3"/>
      <c r="E11" s="3"/>
      <c r="F11" s="3"/>
      <c r="G11" s="3"/>
      <c r="H11" s="3"/>
      <c r="I11" s="3"/>
    </row>
    <row r="12" spans="2:14" x14ac:dyDescent="0.2">
      <c r="B12" s="3"/>
      <c r="C12" s="3"/>
      <c r="D12" s="3"/>
      <c r="E12" s="3"/>
      <c r="F12" s="3"/>
      <c r="G12" s="3"/>
      <c r="H12" s="3"/>
      <c r="I12" s="3"/>
    </row>
    <row r="13" spans="2:14" x14ac:dyDescent="0.2">
      <c r="B13" s="3"/>
      <c r="C13" s="3"/>
      <c r="D13" s="3"/>
      <c r="E13" s="3"/>
      <c r="F13" s="3"/>
      <c r="G13" s="3"/>
      <c r="H13" s="3"/>
      <c r="I13" s="3"/>
    </row>
    <row r="14" spans="2:14" x14ac:dyDescent="0.2">
      <c r="B14" s="3"/>
      <c r="C14" s="3"/>
      <c r="D14" s="3"/>
      <c r="E14" s="3"/>
      <c r="F14" s="3"/>
      <c r="G14" s="3"/>
      <c r="H14" s="3"/>
      <c r="I14" s="3"/>
    </row>
    <row r="15" spans="2:14" x14ac:dyDescent="0.2">
      <c r="B15" s="3"/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/>
      <c r="I15" s="3"/>
      <c r="J15" s="3">
        <v>1</v>
      </c>
      <c r="K15" s="3">
        <v>2</v>
      </c>
      <c r="L15" s="3">
        <v>3</v>
      </c>
      <c r="M15" s="3">
        <v>4</v>
      </c>
      <c r="N15" s="3">
        <v>5</v>
      </c>
    </row>
    <row r="16" spans="2:14" ht="12" x14ac:dyDescent="0.25">
      <c r="C16" s="23">
        <v>2016</v>
      </c>
      <c r="D16" s="23">
        <v>2017</v>
      </c>
      <c r="E16" s="23">
        <v>2018</v>
      </c>
      <c r="F16" s="23">
        <v>2019</v>
      </c>
      <c r="G16" s="23">
        <v>2020</v>
      </c>
      <c r="J16" s="23">
        <v>2016</v>
      </c>
      <c r="K16" s="23">
        <v>2017</v>
      </c>
      <c r="L16" s="23">
        <v>2018</v>
      </c>
      <c r="M16" s="23">
        <v>2019</v>
      </c>
      <c r="N16" s="23">
        <v>2020</v>
      </c>
    </row>
    <row r="17" spans="2:14" x14ac:dyDescent="0.2">
      <c r="B17" s="22"/>
      <c r="C17" s="24">
        <v>32500500</v>
      </c>
      <c r="D17" s="24">
        <v>36900450</v>
      </c>
      <c r="E17" s="24">
        <v>41580000</v>
      </c>
      <c r="F17" s="24">
        <v>44550000</v>
      </c>
      <c r="G17" s="24">
        <v>48250000</v>
      </c>
      <c r="J17" s="24">
        <v>43500500</v>
      </c>
      <c r="K17" s="24">
        <v>38900450</v>
      </c>
      <c r="L17" s="24">
        <v>32580000</v>
      </c>
      <c r="M17" s="24">
        <v>29550000</v>
      </c>
      <c r="N17" s="24">
        <v>19250000</v>
      </c>
    </row>
    <row r="18" spans="2:14" x14ac:dyDescent="0.2">
      <c r="C18" s="18">
        <f>C17/(1+$D$3)^C15</f>
        <v>29816972.477064218</v>
      </c>
      <c r="D18" s="18">
        <f t="shared" ref="D18:G18" si="0">D17/(1+$D$3)^D15</f>
        <v>31058370.507533032</v>
      </c>
      <c r="E18" s="18">
        <f t="shared" si="0"/>
        <v>32107389.100939047</v>
      </c>
      <c r="F18" s="18">
        <f t="shared" si="0"/>
        <v>31560343.1529545</v>
      </c>
      <c r="G18" s="18">
        <f t="shared" si="0"/>
        <v>31359189.388895161</v>
      </c>
      <c r="J18" s="18">
        <f t="shared" ref="J18" si="1">J17/(1+$D$3)^J15</f>
        <v>39908715.59633027</v>
      </c>
      <c r="K18" s="18">
        <f t="shared" ref="K18" si="2">K17/(1+$D$3)^K15</f>
        <v>32741730.494066153</v>
      </c>
      <c r="L18" s="18">
        <f t="shared" ref="L18" si="3">L17/(1+$D$3)^L15</f>
        <v>25157737.780389469</v>
      </c>
      <c r="M18" s="18">
        <f t="shared" ref="M18" si="4">M17/(1+$D$3)^M15</f>
        <v>20933964.986976556</v>
      </c>
      <c r="N18" s="18">
        <f t="shared" ref="N18" si="5">N17/(1+$D$3)^N15</f>
        <v>12511179.186243147</v>
      </c>
    </row>
    <row r="20" spans="2:14" ht="12" x14ac:dyDescent="0.25">
      <c r="C20" s="23" t="s">
        <v>24</v>
      </c>
      <c r="D20" s="17">
        <f>NPV($D$3,C17:G17)</f>
        <v>155902264.62738597</v>
      </c>
      <c r="J20" s="23" t="s">
        <v>24</v>
      </c>
      <c r="K20" s="17">
        <f>NPV($D$3,J17:N17)</f>
        <v>131253328.04400562</v>
      </c>
    </row>
    <row r="21" spans="2:14" x14ac:dyDescent="0.2">
      <c r="C21" s="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 Study --&gt;</vt:lpstr>
      <vt:lpstr>Task 1</vt:lpstr>
      <vt:lpstr>Task 2</vt:lpstr>
      <vt:lpstr>Solutions --&gt;</vt:lpstr>
      <vt:lpstr>Task 1 - Solution</vt:lpstr>
      <vt:lpstr>Task 2 -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2015-12-26T17:11:50Z</dcterms:created>
  <dcterms:modified xsi:type="dcterms:W3CDTF">2021-03-17T23:02:42Z</dcterms:modified>
</cp:coreProperties>
</file>