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PartsList" sheetId="1" r:id="rId3"/>
    <sheet state="visible" name="scrapPossibleParts" sheetId="2" r:id="rId4"/>
  </sheets>
  <definedNames/>
  <calcPr/>
</workbook>
</file>

<file path=xl/sharedStrings.xml><?xml version="1.0" encoding="utf-8"?>
<sst xmlns="http://schemas.openxmlformats.org/spreadsheetml/2006/main" count="257" uniqueCount="214">
  <si>
    <t>Parts list for LED lanterns for NPDES violations data performances</t>
  </si>
  <si>
    <t>acrylic box possibilites for electronics</t>
  </si>
  <si>
    <t>Mini Rectangular Boxes Clear Pkg/12 #10054264</t>
  </si>
  <si>
    <t>Container store</t>
  </si>
  <si>
    <t>Laura Perovich, September 2018</t>
  </si>
  <si>
    <t>https://www.containerstore.com/s/mini-rectangular-boxes/d?productId=10032166&amp;q=#10054264</t>
  </si>
  <si>
    <t>lantern parts list</t>
  </si>
  <si>
    <t>item</t>
  </si>
  <si>
    <t>part number</t>
  </si>
  <si>
    <t>place</t>
  </si>
  <si>
    <t>description</t>
  </si>
  <si>
    <t>switch</t>
  </si>
  <si>
    <t>https://www.adafruit.com/product/805</t>
  </si>
  <si>
    <t>number per lantern</t>
  </si>
  <si>
    <t>battery</t>
  </si>
  <si>
    <t>https://www.horizonhobby.com/ProductDisplay?product_identifier_token=product&amp;urlRequestType=Base&amp;productId=1372075&amp;catalogId=10051&amp;categoryId=15027&amp;errorViewName=ProductDisplayErrorView&amp;urlLangId=-1&amp;langId=-1&amp;top_category=14004&amp;parent_category_rn=15026&amp;storeId=10151</t>
  </si>
  <si>
    <t>https://www.horizonhobby.com/product/helicopters/kinexsis/batteries/1200mah-2s-74v-30c-lipo-battery--18awg--ec2-p-kxsb0012</t>
  </si>
  <si>
    <t>cost/item</t>
  </si>
  <si>
    <t>link</t>
  </si>
  <si>
    <t>notes</t>
  </si>
  <si>
    <t>ordered</t>
  </si>
  <si>
    <t>JST connector</t>
  </si>
  <si>
    <t>https://www.horizonhobby.com/jst-female-connector-with-lead-%282%29-dync0045</t>
  </si>
  <si>
    <t>Diffused 'Piranha' Super-flux RGB (tri-color) LED</t>
  </si>
  <si>
    <t>Adafruit</t>
  </si>
  <si>
    <t>to light the lantern</t>
  </si>
  <si>
    <t>https://www.adafruit.com/product/1451</t>
  </si>
  <si>
    <t>https://www.adafruit.com/product/1769</t>
  </si>
  <si>
    <t>https://www.digikey.com/product-detail/en/S2B-PH-SM4-TB%28LF%29%28SN%29/455-1749-1-ND/926846</t>
  </si>
  <si>
    <t>according to the help desk people, the adafruit and digikey connectors don't fit</t>
  </si>
  <si>
    <t>SMD resistors, 0603, 110 ohm</t>
  </si>
  <si>
    <t>RMCF0603FT110RCT-ND</t>
  </si>
  <si>
    <t>LED options</t>
  </si>
  <si>
    <t>Digikey</t>
  </si>
  <si>
    <t>for the LED</t>
  </si>
  <si>
    <t>https://www.digikey.com/product-detail/en/stackpole-electronics-inc/RMCF0603FT110R/RMCF0603FT110RCT-ND/1942966</t>
  </si>
  <si>
    <t>wants 5V</t>
  </si>
  <si>
    <t>bright enough w/5V</t>
  </si>
  <si>
    <t>SMD resistors, 0603, 900K</t>
  </si>
  <si>
    <t>https://www.adafruit.com/product/159</t>
  </si>
  <si>
    <t>RMCF0603FT976KCT-ND</t>
  </si>
  <si>
    <t>https://www.digikey.com/product-detail/en/stackpole-electronics-inc/RMCF0603FT976K/RMCF0603FT976KCT-ND/2418162</t>
  </si>
  <si>
    <t>switches</t>
  </si>
  <si>
    <t>563-1319-1-ND</t>
  </si>
  <si>
    <t>to control LED colors</t>
  </si>
  <si>
    <t>https://www.adafruit.com/product/2530</t>
  </si>
  <si>
    <t>https://www.digikey.com/product-detail/en/nidec-copal-electronics/CL-SB-12B-02T/563-1319-1-ND/3507886</t>
  </si>
  <si>
    <t>wants 3V??</t>
  </si>
  <si>
    <t>https://www.adafruit.com/product/619</t>
  </si>
  <si>
    <t>7.4V 450mAh 30C 2S LiPo Battery, 18AWG, JST</t>
  </si>
  <si>
    <t>Horizon Hobby</t>
  </si>
  <si>
    <t>to power LED board</t>
  </si>
  <si>
    <t>https://www.adafruit.com/product/2739</t>
  </si>
  <si>
    <t>this battery gives ~10 hrs runtime</t>
  </si>
  <si>
    <t>JST Female Connector with Lead</t>
  </si>
  <si>
    <t>to connect battery to board</t>
  </si>
  <si>
    <t>power changing options</t>
  </si>
  <si>
    <t>custom electronics board</t>
  </si>
  <si>
    <t>OSH park</t>
  </si>
  <si>
    <t>for LED electronics</t>
  </si>
  <si>
    <t>https://www.adafruit.com/product/1944</t>
  </si>
  <si>
    <t>estimated cost</t>
  </si>
  <si>
    <t>bubble wrap, big bubbles</t>
  </si>
  <si>
    <t>Amazon</t>
  </si>
  <si>
    <t>for base of lantern (water contact)</t>
  </si>
  <si>
    <t>https://www.amazon.com/PacificMailer-Cushioning-Perforated-Packaging-Shipping/dp/B07DGTRPPT</t>
  </si>
  <si>
    <t>$20 per roll, should cover all lanterns</t>
  </si>
  <si>
    <t>skip</t>
  </si>
  <si>
    <t>bubble wrap, small bubbles</t>
  </si>
  <si>
    <t>https://www.amazon.com/USPACKSHOP-Small-Bubble-Cushioning-Perforated/dp/B01MT048UI</t>
  </si>
  <si>
    <t>power boost to get up to 5V</t>
  </si>
  <si>
    <t>OSHPark</t>
  </si>
  <si>
    <t>$11 per roll, should cover all lanterns</t>
  </si>
  <si>
    <t>plywood 1/8" x 24" x12"</t>
  </si>
  <si>
    <t>https://www.adafruit.com/product/2190</t>
  </si>
  <si>
    <t>Blick/Arts&amp;Craftsman Supply</t>
  </si>
  <si>
    <t>can go up or down</t>
  </si>
  <si>
    <t>for legs of lantern</t>
  </si>
  <si>
    <t>https://www.adafruit.com/product/3265</t>
  </si>
  <si>
    <t>200mAH</t>
  </si>
  <si>
    <t>total</t>
  </si>
  <si>
    <t>5 dollars for a sheet that fits 3 sets of lantern legs</t>
  </si>
  <si>
    <t>later</t>
  </si>
  <si>
    <t>cord sheet with adhesive 12x12</t>
  </si>
  <si>
    <t>for base of lantern</t>
  </si>
  <si>
    <t>https://www.amazon.com/gp/product/B00YZ51E92/</t>
  </si>
  <si>
    <t>https://www.adafruit.com/product/1903</t>
  </si>
  <si>
    <t>may be cheaper shipping at cleverbrand site</t>
  </si>
  <si>
    <t>Shallow Mini Stackable Rectangle Clear Lid #10060542</t>
  </si>
  <si>
    <t>500mAh</t>
  </si>
  <si>
    <t>to hold the electronics in the lantern</t>
  </si>
  <si>
    <t>https://www.containerstore.com/s/gift-packaging/containers/shallow-mini-stackable-rectangle/12d?productId=10035360</t>
  </si>
  <si>
    <t>https://www.adafruit.com/product/1385</t>
  </si>
  <si>
    <t>step down, pretty small</t>
  </si>
  <si>
    <t>freezer paper</t>
  </si>
  <si>
    <t>Amazon/grocery store</t>
  </si>
  <si>
    <t>for covering the lantern and attaching the company sticker</t>
  </si>
  <si>
    <t>https://www.adafruit.com/product/2164</t>
  </si>
  <si>
    <t>5V linear voltage regulator (step down)</t>
  </si>
  <si>
    <t>super cheap</t>
  </si>
  <si>
    <t>https://www.adafruit.com/product/2030</t>
  </si>
  <si>
    <t>nice and small, maybe a good choice??</t>
  </si>
  <si>
    <t>https://www.amazon.com/dp/B07CZ5C3DR/</t>
  </si>
  <si>
    <t>https://learn.adafruit.com/adafruit-powerboost-1000-basic/overview</t>
  </si>
  <si>
    <t>estimated unit cost</t>
  </si>
  <si>
    <t>power supply options</t>
  </si>
  <si>
    <t>https://www.sparkfun.com/products/9835</t>
  </si>
  <si>
    <t>partial order! get more later</t>
  </si>
  <si>
    <t>4AA battery pack</t>
  </si>
  <si>
    <t>vinyl sticker paper</t>
  </si>
  <si>
    <t>https://www.amazon.com/EBL-Lithium-Battery-Rechargeable-Batteries/dp/B078HP76PG/</t>
  </si>
  <si>
    <t>SignWarehouse</t>
  </si>
  <si>
    <t>for stickers with the company name on it</t>
  </si>
  <si>
    <t>9V battery</t>
  </si>
  <si>
    <t>is it too much for the LEDs?</t>
  </si>
  <si>
    <t>https://www.signwarehouse.com/p/craft-vinyl-endura-vinyl-rolls?variant_id=29534</t>
  </si>
  <si>
    <t>https://www.amazon.com/Tenergy-Rechargeable-Connector-Airplanes-Aircrafts/dp/B001BCOWLY/</t>
  </si>
  <si>
    <t>6V</t>
  </si>
  <si>
    <t>estimated unit cost, $12 for 30ft roll</t>
  </si>
  <si>
    <t>skip?</t>
  </si>
  <si>
    <t>label paper for stickers for lantern boxes</t>
  </si>
  <si>
    <t>for details about the violation on the light box</t>
  </si>
  <si>
    <t>7.4 V, 1200mAH</t>
  </si>
  <si>
    <t>reasonable size</t>
  </si>
  <si>
    <t>******</t>
  </si>
  <si>
    <t>7.4V 450Mah</t>
  </si>
  <si>
    <t>even better size</t>
  </si>
  <si>
    <t>tested at 10 hrs of LED board time!</t>
  </si>
  <si>
    <t>https://www.horizonhobby.com/helicopters/batteries/74v-280mah-2s-30c-lipo-ph-conn-kxsb0021</t>
  </si>
  <si>
    <t>7.4 280mAh</t>
  </si>
  <si>
    <t>probably not enough</t>
  </si>
  <si>
    <t>https://www.amazon.com/Avery-Print-Rectangle-Labels-22822/dp/B008FKRXC0</t>
  </si>
  <si>
    <t>https://www.horizonhobby.com/product/helicopters/kinexsis/batteries/800mah-2s-74v-30c-lipo-battery--18awg--jst-p-kxsb0009</t>
  </si>
  <si>
    <t>7.4 V, 800mAH</t>
  </si>
  <si>
    <t>best size?</t>
  </si>
  <si>
    <t>https://www.horizonhobby.com/helicopters/batteries/430mah-2s-74v-20c-lipo--20awg-jst-eflb4302sj</t>
  </si>
  <si>
    <t>1/8" elastic</t>
  </si>
  <si>
    <t>7.4 430 JST</t>
  </si>
  <si>
    <t>for securing light box inside lantern</t>
  </si>
  <si>
    <t>https://www.horizonhobby.com/helicopters/batteries/800mah-2s-74v-30c-lipo--18awg-jst-eflb8002sj30</t>
  </si>
  <si>
    <t>7.4 800 JST</t>
  </si>
  <si>
    <t>https://www.amazon.com/Top-Hunter-120-Yards-Braided-Elastic/dp/B072JR7482</t>
  </si>
  <si>
    <t>battery stuff</t>
  </si>
  <si>
    <t>https://www.horizonhobby.com/helicopters/batteries/800mah-2s-74v-30c-lipo--jst-vnr25024</t>
  </si>
  <si>
    <t>https://learn.sparkfun.com/tutorials/how-to-power-a-project</t>
  </si>
  <si>
    <t>except adafruit says don't really do this</t>
  </si>
  <si>
    <t>https://www.sparkfun.com/products/10891</t>
  </si>
  <si>
    <t>battery holder</t>
  </si>
  <si>
    <t>https://www.sparkfun.com/products/14299</t>
  </si>
  <si>
    <t>https://www.sparkfun.com/products/335</t>
  </si>
  <si>
    <t>battery recharge AA</t>
  </si>
  <si>
    <t>brochure parts list</t>
  </si>
  <si>
    <t>white LED chibitronics circuit stickers</t>
  </si>
  <si>
    <t>to light up the brochure</t>
  </si>
  <si>
    <t>https://www.amazon.com/Chibitronics-White-LED-Circuit-Stickers/dp/B013YRLO7I/</t>
  </si>
  <si>
    <t>copper tape with conductive adhesive 1/8"</t>
  </si>
  <si>
    <t>for the circuit</t>
  </si>
  <si>
    <t>https://www.amazon.com/inch-yds-Copper-Foil-Tape/dp/B00EY44I42/</t>
  </si>
  <si>
    <t>colored film (red, green, blue, yellow, magenta, light blue)</t>
  </si>
  <si>
    <t>to indicate the lantern colors</t>
  </si>
  <si>
    <t>https://www.amazon.com/Neewer-12-Inches-Transparent-Correction-Different/dp/B01CCIKB5Q/</t>
  </si>
  <si>
    <t>conductive bandaid strips</t>
  </si>
  <si>
    <t>to make sure the LEDs are well attached to the brochure</t>
  </si>
  <si>
    <t>https://www.amazon.com/Chibitronics-Conductive-Fabric-Tape-Patches/dp/B074ZR7BDQ/</t>
  </si>
  <si>
    <t>coin cell battery 3V</t>
  </si>
  <si>
    <t>to power the circuit</t>
  </si>
  <si>
    <t>https://www.amazon.com/15-Energizer-CR2016-Lithium-Batteries/dp/B00N24LU7I/</t>
  </si>
  <si>
    <t>foam core</t>
  </si>
  <si>
    <t>https://www.amazon.com/Elmers-900109-Surface-Boards-Carton/dp/B000DN85EC</t>
  </si>
  <si>
    <t>wax paper</t>
  </si>
  <si>
    <t>https://www.amazon.com/Cut-Rite-Wax-Paper-Reynolds-Sq-Ft/dp/B01KMJSJBA</t>
  </si>
  <si>
    <t>estimated unit cost; 3 rolls for $10</t>
  </si>
  <si>
    <t>other necessary tools for lantern fabrication</t>
  </si>
  <si>
    <t>use</t>
  </si>
  <si>
    <t xml:space="preserve">laser cutter </t>
  </si>
  <si>
    <t>to cut the legs and the base for the lanterns</t>
  </si>
  <si>
    <t>vinyl cutter</t>
  </si>
  <si>
    <t>to cut the company logo stickers for the lanterns</t>
  </si>
  <si>
    <t>sandblaster</t>
  </si>
  <si>
    <t>to frost the LED container</t>
  </si>
  <si>
    <t>nevermind! don't do this anymore, clear is better</t>
  </si>
  <si>
    <t>scissors</t>
  </si>
  <si>
    <t>to cut the wax paper</t>
  </si>
  <si>
    <t>transfer tape</t>
  </si>
  <si>
    <t>to get the sticker onto the wax paper lantern casing</t>
  </si>
  <si>
    <t>http://www.beacongraphics.com/bgllc/Amazing/itemdesc.asp?ic=47751600&amp;eq=&amp;Tp=</t>
  </si>
  <si>
    <t>stapler</t>
  </si>
  <si>
    <t>to attach the wax paper to the lantern legs and the bubblewrap to the base</t>
  </si>
  <si>
    <t>clear tape</t>
  </si>
  <si>
    <t>to tape shut the container for the electronics</t>
  </si>
  <si>
    <t>glue: exact kind TBD</t>
  </si>
  <si>
    <t>to glue the legs to the base for extra reinforcemet</t>
  </si>
  <si>
    <t>power supply</t>
  </si>
  <si>
    <t>to charge the batteries for the lantern</t>
  </si>
  <si>
    <t>LiPo battery charger</t>
  </si>
  <si>
    <t>other necessary tools for event</t>
  </si>
  <si>
    <t>lantern grabbers</t>
  </si>
  <si>
    <t>to collect lanterns from the river</t>
  </si>
  <si>
    <t>https://www.amazon.com/gp/product/B0000V0AGS/ref=oh_aui_detailpage_o01_s00?ie=UTF8&amp;psc=1</t>
  </si>
  <si>
    <t>https://www.amazon.com/gp/product/B00O47NWE6/ref=oh_aui_detailpage_o01_s01?ie=UTF8&amp;th=1</t>
  </si>
  <si>
    <t>canoes</t>
  </si>
  <si>
    <t>life jackets</t>
  </si>
  <si>
    <t>for canoeing</t>
  </si>
  <si>
    <t>https://www.amazon.com/gp/product/B0001YW09E?th=1&amp;psc=1</t>
  </si>
  <si>
    <t>oars</t>
  </si>
  <si>
    <t>for canoes and lantern collection</t>
  </si>
  <si>
    <t>https://www.amazon.com/attwood-11764-1-4-Foot-Aluminum-Paddle/dp/B004S5DU78/?th=1&amp;psc=1</t>
  </si>
  <si>
    <t>brochures</t>
  </si>
  <si>
    <t>facility markers</t>
  </si>
  <si>
    <t>clock/count down mechanism</t>
  </si>
  <si>
    <t>general lighting</t>
  </si>
  <si>
    <t>recorders for interviews?</t>
  </si>
  <si>
    <t>signs?</t>
  </si>
  <si>
    <t>walkie talkies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</si>
</sst>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m/d/yy"/>
  </numFmts>
  <fonts count="18">
    <font>
      <sz val="10.0"/>
      <color rgb="FF000000"/>
      <name val="Arial"/>
    </font>
    <font>
      <b/>
    </font>
    <font>
      <b/>
      <i/>
    </font>
    <font/>
    <font>
      <i/>
    </font>
    <font>
      <u/>
      <color rgb="FF0000FF"/>
    </font>
    <font>
      <i/>
      <u/>
      <name val="Arial"/>
    </font>
    <font>
      <name val="Arial"/>
    </font>
    <font>
      <i/>
      <u/>
      <name val="Arial"/>
    </font>
    <font>
      <i/>
      <u/>
      <name val="Arial"/>
    </font>
    <font>
      <i/>
      <u/>
      <name val="Arial"/>
    </font>
    <font>
      <i/>
      <u/>
      <name val="Arial"/>
    </font>
    <font>
      <i/>
      <u/>
      <name val="Arial"/>
    </font>
    <font>
      <u/>
      <color rgb="FF0000FF"/>
      <name val="Arial"/>
    </font>
    <font>
      <i/>
      <u/>
    </font>
    <font>
      <i/>
      <u/>
    </font>
    <font>
      <strike/>
    </font>
    <font>
      <sz val="11.0"/>
      <color rgb="FF222222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Border="1" applyFont="1"/>
    <xf borderId="0" fillId="0" fontId="3" numFmtId="0" xfId="0" applyFont="1"/>
    <xf borderId="3" fillId="0" fontId="3" numFmtId="0" xfId="0" applyBorder="1" applyFont="1"/>
    <xf borderId="0" fillId="0" fontId="3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8" numFmtId="164" xfId="0" applyAlignment="1" applyFont="1" applyNumberFormat="1">
      <alignment vertical="bottom"/>
    </xf>
    <xf borderId="0" fillId="0" fontId="9" numFmtId="0" xfId="0" applyAlignment="1" applyFont="1">
      <alignment horizontal="center" readingOrder="0" vertical="bottom"/>
    </xf>
    <xf borderId="0" fillId="0" fontId="10" numFmtId="164" xfId="0" applyAlignment="1" applyFont="1" applyNumberFormat="1">
      <alignment horizontal="center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3" numFmtId="165" xfId="0" applyFont="1" applyNumberFormat="1"/>
    <xf borderId="0" fillId="2" fontId="3" numFmtId="0" xfId="0" applyFill="1" applyFont="1"/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2" fontId="1" numFmtId="0" xfId="0" applyFont="1"/>
    <xf borderId="0" fillId="2" fontId="1" numFmtId="165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6" numFmtId="0" xfId="0" applyFont="1"/>
    <xf borderId="0" fillId="3" fontId="1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Elmers-900109-Surface-Boards-Carton/dp/B000DN85EC" TargetMode="External"/><Relationship Id="rId22" Type="http://schemas.openxmlformats.org/officeDocument/2006/relationships/hyperlink" Target="http://www.beacongraphics.com/bgllc/Amazing/itemdesc.asp?ic=47751600&amp;eq=&amp;Tp=" TargetMode="External"/><Relationship Id="rId21" Type="http://schemas.openxmlformats.org/officeDocument/2006/relationships/hyperlink" Target="https://www.amazon.com/Cut-Rite-Wax-Paper-Reynolds-Sq-Ft/dp/B01KMJSJBA" TargetMode="External"/><Relationship Id="rId24" Type="http://schemas.openxmlformats.org/officeDocument/2006/relationships/hyperlink" Target="https://www.amazon.com/gp/product/B00O47NWE6/ref=oh_aui_detailpage_o01_s01?ie=UTF8&amp;th=1" TargetMode="External"/><Relationship Id="rId23" Type="http://schemas.openxmlformats.org/officeDocument/2006/relationships/hyperlink" Target="https://www.amazon.com/gp/product/B0000V0AGS/ref=oh_aui_detailpage_o01_s00?ie=UTF8&amp;psc=1" TargetMode="External"/><Relationship Id="rId1" Type="http://schemas.openxmlformats.org/officeDocument/2006/relationships/hyperlink" Target="https://www.adafruit.com/product/1451" TargetMode="External"/><Relationship Id="rId2" Type="http://schemas.openxmlformats.org/officeDocument/2006/relationships/hyperlink" Target="https://www.digikey.com/product-detail/en/stackpole-electronics-inc/RMCF0603FT110R/RMCF0603FT110RCT-ND/1942966" TargetMode="External"/><Relationship Id="rId3" Type="http://schemas.openxmlformats.org/officeDocument/2006/relationships/hyperlink" Target="https://www.digikey.com/product-detail/en/stackpole-electronics-inc/RMCF0603FT976K/RMCF0603FT976KCT-ND/2418162" TargetMode="External"/><Relationship Id="rId4" Type="http://schemas.openxmlformats.org/officeDocument/2006/relationships/hyperlink" Target="https://www.digikey.com/product-detail/en/nidec-copal-electronics/CL-SB-12B-02T/563-1319-1-ND/3507886" TargetMode="External"/><Relationship Id="rId9" Type="http://schemas.openxmlformats.org/officeDocument/2006/relationships/hyperlink" Target="https://www.amazon.com/gp/product/B00YZ51E92/" TargetMode="External"/><Relationship Id="rId26" Type="http://schemas.openxmlformats.org/officeDocument/2006/relationships/hyperlink" Target="https://www.amazon.com/attwood-11764-1-4-Foot-Aluminum-Paddle/dp/B004S5DU78/?th=1&amp;psc=1" TargetMode="External"/><Relationship Id="rId25" Type="http://schemas.openxmlformats.org/officeDocument/2006/relationships/hyperlink" Target="https://www.amazon.com/gp/product/B0001YW09E?th=1&amp;psc=1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horizonhobby.com/ProductDisplay?product_identifier_token=product&amp;urlRequestType=Base&amp;productId=1372075&amp;catalogId=10051&amp;categoryId=15027&amp;errorViewName=ProductDisplayErrorView&amp;urlLangId=-1&amp;langId=-1&amp;top_category=14004&amp;parent_category_rn=15026&amp;storeId=10151" TargetMode="External"/><Relationship Id="rId6" Type="http://schemas.openxmlformats.org/officeDocument/2006/relationships/hyperlink" Target="https://www.horizonhobby.com/jst-female-connector-with-lead-%282%29-dync0045" TargetMode="External"/><Relationship Id="rId7" Type="http://schemas.openxmlformats.org/officeDocument/2006/relationships/hyperlink" Target="https://www.amazon.com/PacificMailer-Cushioning-Perforated-Packaging-Shipping/dp/B07DGTRPPT" TargetMode="External"/><Relationship Id="rId8" Type="http://schemas.openxmlformats.org/officeDocument/2006/relationships/hyperlink" Target="https://www.amazon.com/USPACKSHOP-Small-Bubble-Cushioning-Perforated/dp/B01MT048UI" TargetMode="External"/><Relationship Id="rId11" Type="http://schemas.openxmlformats.org/officeDocument/2006/relationships/hyperlink" Target="https://www.amazon.com/dp/B07CZ5C3DR/" TargetMode="External"/><Relationship Id="rId10" Type="http://schemas.openxmlformats.org/officeDocument/2006/relationships/hyperlink" Target="https://www.containerstore.com/s/gift-packaging/containers/shallow-mini-stackable-rectangle/12d?productId=10035360" TargetMode="External"/><Relationship Id="rId13" Type="http://schemas.openxmlformats.org/officeDocument/2006/relationships/hyperlink" Target="https://www.amazon.com/Avery-Print-Rectangle-Labels-22822/dp/B008FKRXC0" TargetMode="External"/><Relationship Id="rId12" Type="http://schemas.openxmlformats.org/officeDocument/2006/relationships/hyperlink" Target="https://www.signwarehouse.com/p/craft-vinyl-endura-vinyl-rolls?variant_id=29534" TargetMode="External"/><Relationship Id="rId15" Type="http://schemas.openxmlformats.org/officeDocument/2006/relationships/hyperlink" Target="https://www.amazon.com/Chibitronics-White-LED-Circuit-Stickers/dp/B013YRLO7I/" TargetMode="External"/><Relationship Id="rId14" Type="http://schemas.openxmlformats.org/officeDocument/2006/relationships/hyperlink" Target="https://www.amazon.com/Top-Hunter-120-Yards-Braided-Elastic/dp/B072JR7482" TargetMode="External"/><Relationship Id="rId17" Type="http://schemas.openxmlformats.org/officeDocument/2006/relationships/hyperlink" Target="https://www.amazon.com/Neewer-12-Inches-Transparent-Correction-Different/dp/B01CCIKB5Q/" TargetMode="External"/><Relationship Id="rId16" Type="http://schemas.openxmlformats.org/officeDocument/2006/relationships/hyperlink" Target="https://www.amazon.com/inch-yds-Copper-Foil-Tape/dp/B00EY44I42/" TargetMode="External"/><Relationship Id="rId19" Type="http://schemas.openxmlformats.org/officeDocument/2006/relationships/hyperlink" Target="https://www.amazon.com/15-Energizer-CR2016-Lithium-Batteries/dp/B00N24LU7I/" TargetMode="External"/><Relationship Id="rId18" Type="http://schemas.openxmlformats.org/officeDocument/2006/relationships/hyperlink" Target="https://www.amazon.com/Chibitronics-Conductive-Fabric-Tape-Patches/dp/B074ZR7BDQ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dafruit.com/product/2030" TargetMode="External"/><Relationship Id="rId22" Type="http://schemas.openxmlformats.org/officeDocument/2006/relationships/hyperlink" Target="https://www.sparkfun.com/products/9835" TargetMode="External"/><Relationship Id="rId21" Type="http://schemas.openxmlformats.org/officeDocument/2006/relationships/hyperlink" Target="https://learn.adafruit.com/adafruit-powerboost-1000-basic/overview" TargetMode="External"/><Relationship Id="rId24" Type="http://schemas.openxmlformats.org/officeDocument/2006/relationships/hyperlink" Target="https://www.amazon.com/Tenergy-Rechargeable-Connector-Airplanes-Aircrafts/dp/B001BCOWLY/" TargetMode="External"/><Relationship Id="rId23" Type="http://schemas.openxmlformats.org/officeDocument/2006/relationships/hyperlink" Target="https://www.amazon.com/EBL-Lithium-Battery-Rechargeable-Batteries/dp/B078HP76PG/" TargetMode="External"/><Relationship Id="rId1" Type="http://schemas.openxmlformats.org/officeDocument/2006/relationships/hyperlink" Target="https://www.containerstore.com/s/mini-rectangular-boxes/d?productId=10032166&amp;q=" TargetMode="External"/><Relationship Id="rId2" Type="http://schemas.openxmlformats.org/officeDocument/2006/relationships/hyperlink" Target="https://www.adafruit.com/product/805" TargetMode="External"/><Relationship Id="rId3" Type="http://schemas.openxmlformats.org/officeDocument/2006/relationships/hyperlink" Target="https://www.horizonhobby.com/ProductDisplay?product_identifier_token=product&amp;urlRequestType=Base&amp;productId=1372075&amp;catalogId=10051&amp;categoryId=15027&amp;errorViewName=ProductDisplayErrorView&amp;urlLangId=-1&amp;langId=-1&amp;top_category=14004&amp;parent_category_rn=15026&amp;storeId=10151" TargetMode="External"/><Relationship Id="rId4" Type="http://schemas.openxmlformats.org/officeDocument/2006/relationships/hyperlink" Target="https://www.horizonhobby.com/product/helicopters/kinexsis/batteries/1200mah-2s-74v-30c-lipo-battery--18awg--ec2-p-kxsb0012" TargetMode="External"/><Relationship Id="rId9" Type="http://schemas.openxmlformats.org/officeDocument/2006/relationships/hyperlink" Target="https://www.adafruit.com/product/159" TargetMode="External"/><Relationship Id="rId26" Type="http://schemas.openxmlformats.org/officeDocument/2006/relationships/hyperlink" Target="https://www.horizonhobby.com/ProductDisplay?product_identifier_token=product&amp;urlRequestType=Base&amp;productId=1372075&amp;catalogId=10051&amp;categoryId=15027&amp;errorViewName=ProductDisplayErrorView&amp;urlLangId=-1&amp;langId=-1&amp;top_category=14004&amp;parent_category_rn=15026&amp;storeId=10151" TargetMode="External"/><Relationship Id="rId25" Type="http://schemas.openxmlformats.org/officeDocument/2006/relationships/hyperlink" Target="https://www.horizonhobby.com/product/helicopters/kinexsis/batteries/1200mah-2s-74v-30c-lipo-battery--18awg--ec2-p-kxsb0012" TargetMode="External"/><Relationship Id="rId28" Type="http://schemas.openxmlformats.org/officeDocument/2006/relationships/hyperlink" Target="https://www.horizonhobby.com/product/helicopters/kinexsis/batteries/800mah-2s-74v-30c-lipo-battery--18awg--jst-p-kxsb0009" TargetMode="External"/><Relationship Id="rId27" Type="http://schemas.openxmlformats.org/officeDocument/2006/relationships/hyperlink" Target="https://www.horizonhobby.com/helicopters/batteries/74v-280mah-2s-30c-lipo-ph-conn-kxsb0021" TargetMode="External"/><Relationship Id="rId5" Type="http://schemas.openxmlformats.org/officeDocument/2006/relationships/hyperlink" Target="https://www.horizonhobby.com/jst-female-connector-with-lead-%282%29-dync0045" TargetMode="External"/><Relationship Id="rId6" Type="http://schemas.openxmlformats.org/officeDocument/2006/relationships/hyperlink" Target="https://www.adafruit.com/product/1769" TargetMode="External"/><Relationship Id="rId29" Type="http://schemas.openxmlformats.org/officeDocument/2006/relationships/hyperlink" Target="https://www.horizonhobby.com/helicopters/batteries/430mah-2s-74v-20c-lipo--20awg-jst-eflb4302sj" TargetMode="External"/><Relationship Id="rId7" Type="http://schemas.openxmlformats.org/officeDocument/2006/relationships/hyperlink" Target="https://www.digikey.com/product-detail/en/S2B-PH-SM4-TB%28LF%29%28SN%29/455-1749-1-ND/926846" TargetMode="External"/><Relationship Id="rId8" Type="http://schemas.openxmlformats.org/officeDocument/2006/relationships/hyperlink" Target="https://www.adafruit.com/product/1451" TargetMode="External"/><Relationship Id="rId31" Type="http://schemas.openxmlformats.org/officeDocument/2006/relationships/hyperlink" Target="https://www.horizonhobby.com/product/helicopters/kinexsis/batteries/800mah-2s-74v-30c-lipo-battery--18awg--jst-p-kxsb0009" TargetMode="External"/><Relationship Id="rId30" Type="http://schemas.openxmlformats.org/officeDocument/2006/relationships/hyperlink" Target="https://www.horizonhobby.com/helicopters/batteries/800mah-2s-74v-30c-lipo--18awg-jst-eflb8002sj30" TargetMode="External"/><Relationship Id="rId11" Type="http://schemas.openxmlformats.org/officeDocument/2006/relationships/hyperlink" Target="https://www.adafruit.com/product/2530" TargetMode="External"/><Relationship Id="rId33" Type="http://schemas.openxmlformats.org/officeDocument/2006/relationships/hyperlink" Target="https://learn.sparkfun.com/tutorials/how-to-power-a-project" TargetMode="External"/><Relationship Id="rId10" Type="http://schemas.openxmlformats.org/officeDocument/2006/relationships/hyperlink" Target="https://www.adafruit.com/product/159" TargetMode="External"/><Relationship Id="rId32" Type="http://schemas.openxmlformats.org/officeDocument/2006/relationships/hyperlink" Target="https://www.horizonhobby.com/helicopters/batteries/800mah-2s-74v-30c-lipo--jst-vnr25024" TargetMode="External"/><Relationship Id="rId13" Type="http://schemas.openxmlformats.org/officeDocument/2006/relationships/hyperlink" Target="https://www.adafruit.com/product/2739" TargetMode="External"/><Relationship Id="rId35" Type="http://schemas.openxmlformats.org/officeDocument/2006/relationships/hyperlink" Target="https://www.sparkfun.com/products/14299" TargetMode="External"/><Relationship Id="rId12" Type="http://schemas.openxmlformats.org/officeDocument/2006/relationships/hyperlink" Target="https://www.adafruit.com/product/619" TargetMode="External"/><Relationship Id="rId34" Type="http://schemas.openxmlformats.org/officeDocument/2006/relationships/hyperlink" Target="https://www.sparkfun.com/products/10891" TargetMode="External"/><Relationship Id="rId15" Type="http://schemas.openxmlformats.org/officeDocument/2006/relationships/hyperlink" Target="https://www.adafruit.com/product/2190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www.adafruit.com/product/1944" TargetMode="External"/><Relationship Id="rId36" Type="http://schemas.openxmlformats.org/officeDocument/2006/relationships/hyperlink" Target="https://www.sparkfun.com/products/335" TargetMode="External"/><Relationship Id="rId17" Type="http://schemas.openxmlformats.org/officeDocument/2006/relationships/hyperlink" Target="https://www.adafruit.com/product/1903" TargetMode="External"/><Relationship Id="rId16" Type="http://schemas.openxmlformats.org/officeDocument/2006/relationships/hyperlink" Target="https://www.adafruit.com/product/3265" TargetMode="External"/><Relationship Id="rId19" Type="http://schemas.openxmlformats.org/officeDocument/2006/relationships/hyperlink" Target="https://www.adafruit.com/product/2164" TargetMode="External"/><Relationship Id="rId18" Type="http://schemas.openxmlformats.org/officeDocument/2006/relationships/hyperlink" Target="https://www.adafruit.com/product/1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9.71"/>
    <col customWidth="1" min="3" max="3" width="11.71"/>
    <col customWidth="1" min="5" max="5" width="20.57"/>
    <col customWidth="1" min="6" max="6" width="17.14"/>
    <col customWidth="1" min="7" max="7" width="11.57"/>
  </cols>
  <sheetData>
    <row r="1">
      <c r="A1" s="1" t="s">
        <v>0</v>
      </c>
      <c r="B1" s="3"/>
      <c r="C1" s="3"/>
      <c r="D1" s="3"/>
      <c r="E1" s="5"/>
    </row>
    <row r="2">
      <c r="A2" s="7" t="s">
        <v>4</v>
      </c>
      <c r="B2" s="8"/>
      <c r="C2" s="8"/>
      <c r="D2" s="8"/>
      <c r="E2" s="9"/>
    </row>
    <row r="4">
      <c r="A4" s="2" t="s">
        <v>6</v>
      </c>
      <c r="B4" s="10"/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3" t="s">
        <v>7</v>
      </c>
      <c r="B5" s="15"/>
      <c r="C5" s="13" t="s">
        <v>8</v>
      </c>
      <c r="D5" s="13" t="s">
        <v>9</v>
      </c>
      <c r="E5" s="16" t="s">
        <v>10</v>
      </c>
      <c r="F5" s="17" t="s">
        <v>13</v>
      </c>
      <c r="G5" s="18" t="s">
        <v>17</v>
      </c>
      <c r="H5" s="19" t="s">
        <v>18</v>
      </c>
      <c r="I5" s="20" t="s">
        <v>19</v>
      </c>
      <c r="J5" s="20" t="s">
        <v>20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6" t="s">
        <v>23</v>
      </c>
      <c r="D6" s="6" t="s">
        <v>24</v>
      </c>
      <c r="E6" s="6" t="s">
        <v>25</v>
      </c>
      <c r="F6" s="6">
        <v>2.0</v>
      </c>
      <c r="G6" s="21">
        <v>1.0</v>
      </c>
      <c r="H6" s="12" t="s">
        <v>26</v>
      </c>
      <c r="J6" s="22">
        <v>43333.0</v>
      </c>
    </row>
    <row r="7">
      <c r="A7" s="6" t="s">
        <v>30</v>
      </c>
      <c r="B7" s="6"/>
      <c r="C7" s="6" t="s">
        <v>31</v>
      </c>
      <c r="D7" s="6" t="s">
        <v>33</v>
      </c>
      <c r="E7" s="6" t="s">
        <v>34</v>
      </c>
      <c r="F7" s="6">
        <v>3.0</v>
      </c>
      <c r="G7" s="21">
        <v>0.1</v>
      </c>
      <c r="H7" s="12" t="s">
        <v>35</v>
      </c>
      <c r="J7" s="22">
        <v>43333.0</v>
      </c>
    </row>
    <row r="8">
      <c r="A8" s="6" t="s">
        <v>38</v>
      </c>
      <c r="B8" s="6"/>
      <c r="C8" s="6" t="s">
        <v>40</v>
      </c>
      <c r="D8" s="6" t="s">
        <v>33</v>
      </c>
      <c r="E8" s="6" t="s">
        <v>34</v>
      </c>
      <c r="F8" s="6">
        <v>3.0</v>
      </c>
      <c r="G8" s="21">
        <v>0.1</v>
      </c>
      <c r="H8" s="12" t="s">
        <v>41</v>
      </c>
      <c r="J8" s="22">
        <v>43333.0</v>
      </c>
    </row>
    <row r="9">
      <c r="A9" s="6" t="s">
        <v>42</v>
      </c>
      <c r="C9" s="4" t="s">
        <v>43</v>
      </c>
      <c r="D9" s="6" t="s">
        <v>33</v>
      </c>
      <c r="E9" s="6" t="s">
        <v>44</v>
      </c>
      <c r="F9" s="6">
        <v>4.0</v>
      </c>
      <c r="G9" s="21">
        <v>1.23</v>
      </c>
      <c r="H9" s="12" t="s">
        <v>46</v>
      </c>
      <c r="J9" s="22">
        <v>43333.0</v>
      </c>
    </row>
    <row r="10">
      <c r="A10" s="6" t="s">
        <v>49</v>
      </c>
      <c r="D10" s="6" t="s">
        <v>50</v>
      </c>
      <c r="E10" s="6" t="s">
        <v>51</v>
      </c>
      <c r="F10" s="6">
        <v>1.0</v>
      </c>
      <c r="G10" s="21">
        <v>7.0</v>
      </c>
      <c r="H10" s="12" t="s">
        <v>15</v>
      </c>
      <c r="I10" s="6" t="s">
        <v>53</v>
      </c>
      <c r="J10" s="22">
        <v>43350.0</v>
      </c>
    </row>
    <row r="11">
      <c r="A11" s="6" t="s">
        <v>54</v>
      </c>
      <c r="D11" s="6" t="s">
        <v>50</v>
      </c>
      <c r="E11" s="6" t="s">
        <v>55</v>
      </c>
      <c r="F11" s="6">
        <v>1.0</v>
      </c>
      <c r="G11" s="21">
        <v>2.0</v>
      </c>
      <c r="H11" s="12" t="s">
        <v>22</v>
      </c>
      <c r="J11" s="22">
        <v>43350.0</v>
      </c>
    </row>
    <row r="12">
      <c r="A12" s="6" t="s">
        <v>57</v>
      </c>
      <c r="D12" s="6" t="s">
        <v>58</v>
      </c>
      <c r="E12" s="6" t="s">
        <v>59</v>
      </c>
      <c r="F12" s="6">
        <v>1.0</v>
      </c>
      <c r="G12" s="21">
        <v>5.0</v>
      </c>
      <c r="I12" s="6" t="s">
        <v>61</v>
      </c>
      <c r="J12" s="22">
        <v>43333.0</v>
      </c>
    </row>
    <row r="13">
      <c r="A13" s="6" t="s">
        <v>62</v>
      </c>
      <c r="D13" s="6" t="s">
        <v>63</v>
      </c>
      <c r="E13" s="6" t="s">
        <v>64</v>
      </c>
      <c r="F13" s="6">
        <v>1.0</v>
      </c>
      <c r="G13" s="21">
        <v>0.5</v>
      </c>
      <c r="H13" s="12" t="s">
        <v>65</v>
      </c>
      <c r="I13" s="6" t="s">
        <v>66</v>
      </c>
      <c r="J13" s="6" t="s">
        <v>67</v>
      </c>
    </row>
    <row r="14">
      <c r="A14" s="6" t="s">
        <v>68</v>
      </c>
      <c r="D14" s="6" t="s">
        <v>63</v>
      </c>
      <c r="E14" s="6" t="s">
        <v>64</v>
      </c>
      <c r="F14" s="6">
        <v>1.0</v>
      </c>
      <c r="G14" s="21">
        <v>0.5</v>
      </c>
      <c r="H14" s="12" t="s">
        <v>69</v>
      </c>
      <c r="I14" s="6" t="s">
        <v>72</v>
      </c>
      <c r="J14" s="6" t="s">
        <v>67</v>
      </c>
    </row>
    <row r="15">
      <c r="A15" s="23" t="s">
        <v>73</v>
      </c>
      <c r="D15" s="6" t="s">
        <v>75</v>
      </c>
      <c r="E15" s="6" t="s">
        <v>77</v>
      </c>
      <c r="F15" s="6">
        <v>1.0</v>
      </c>
      <c r="G15" s="25">
        <f>5/3</f>
        <v>1.666666667</v>
      </c>
      <c r="I15" s="6" t="s">
        <v>81</v>
      </c>
      <c r="J15" s="6" t="s">
        <v>82</v>
      </c>
    </row>
    <row r="16">
      <c r="A16" s="6" t="s">
        <v>83</v>
      </c>
      <c r="D16" s="6" t="s">
        <v>63</v>
      </c>
      <c r="E16" s="6" t="s">
        <v>84</v>
      </c>
      <c r="F16" s="6">
        <v>1.0</v>
      </c>
      <c r="G16" s="21">
        <v>10.0</v>
      </c>
      <c r="H16" s="12" t="s">
        <v>85</v>
      </c>
      <c r="I16" s="6" t="s">
        <v>87</v>
      </c>
      <c r="J16" s="22">
        <v>43352.0</v>
      </c>
    </row>
    <row r="17">
      <c r="A17" s="4" t="s">
        <v>88</v>
      </c>
      <c r="D17" s="6" t="s">
        <v>3</v>
      </c>
      <c r="E17" s="6" t="s">
        <v>90</v>
      </c>
      <c r="F17" s="6">
        <v>1.0</v>
      </c>
      <c r="G17" s="21">
        <v>2.5</v>
      </c>
      <c r="H17" s="12" t="s">
        <v>91</v>
      </c>
      <c r="J17" s="22">
        <v>43333.0</v>
      </c>
    </row>
    <row r="18">
      <c r="A18" s="6" t="s">
        <v>94</v>
      </c>
      <c r="D18" s="6" t="s">
        <v>95</v>
      </c>
      <c r="E18" s="6" t="s">
        <v>96</v>
      </c>
      <c r="F18" s="6">
        <v>1.0</v>
      </c>
      <c r="G18" s="21">
        <f>7/12</f>
        <v>0.5833333333</v>
      </c>
      <c r="H18" s="12" t="s">
        <v>102</v>
      </c>
      <c r="I18" s="6" t="s">
        <v>104</v>
      </c>
      <c r="J18" s="22">
        <v>43352.0</v>
      </c>
      <c r="K18" s="6" t="s">
        <v>107</v>
      </c>
    </row>
    <row r="19">
      <c r="A19" s="6" t="s">
        <v>109</v>
      </c>
      <c r="D19" s="6" t="s">
        <v>111</v>
      </c>
      <c r="E19" s="6" t="s">
        <v>112</v>
      </c>
      <c r="F19" s="6">
        <v>1.0</v>
      </c>
      <c r="G19" s="21">
        <v>0.5</v>
      </c>
      <c r="H19" s="12" t="s">
        <v>115</v>
      </c>
      <c r="I19" s="6" t="s">
        <v>118</v>
      </c>
      <c r="J19" s="6" t="s">
        <v>119</v>
      </c>
    </row>
    <row r="20">
      <c r="A20" s="6" t="s">
        <v>120</v>
      </c>
      <c r="D20" s="6" t="s">
        <v>63</v>
      </c>
      <c r="E20" s="6" t="s">
        <v>121</v>
      </c>
      <c r="F20" s="6">
        <v>1.0</v>
      </c>
      <c r="G20" s="27">
        <f>13/75</f>
        <v>0.1733333333</v>
      </c>
      <c r="H20" s="12" t="s">
        <v>131</v>
      </c>
      <c r="J20" s="22">
        <v>43347.0</v>
      </c>
    </row>
    <row r="21">
      <c r="A21" s="6" t="s">
        <v>136</v>
      </c>
      <c r="D21" s="6" t="s">
        <v>63</v>
      </c>
      <c r="E21" s="6" t="s">
        <v>138</v>
      </c>
      <c r="F21" s="6">
        <v>1.0</v>
      </c>
      <c r="G21" s="27">
        <f>10/76</f>
        <v>0.1315789474</v>
      </c>
      <c r="H21" s="12" t="s">
        <v>141</v>
      </c>
    </row>
    <row r="22">
      <c r="F22" s="24"/>
      <c r="G22" s="26"/>
    </row>
    <row r="23">
      <c r="A23" s="28"/>
      <c r="B23" s="28"/>
      <c r="C23" s="28"/>
      <c r="D23" s="28"/>
      <c r="E23" s="28"/>
      <c r="F23" s="29" t="s">
        <v>80</v>
      </c>
      <c r="G23" s="30">
        <f>SUMPRODUCT(F6:G19)</f>
        <v>54.68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B24" s="15"/>
      <c r="C24" s="15"/>
      <c r="D24" s="15"/>
      <c r="E24" s="15"/>
      <c r="F24" s="31"/>
      <c r="G24" s="32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2" t="s">
        <v>151</v>
      </c>
      <c r="B25" s="15"/>
      <c r="C25" s="15"/>
      <c r="D25" s="15"/>
      <c r="E25" s="15"/>
      <c r="F25" s="31"/>
      <c r="G25" s="3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6" t="s">
        <v>152</v>
      </c>
      <c r="B26" s="15"/>
      <c r="C26" s="15"/>
      <c r="D26" s="23" t="s">
        <v>63</v>
      </c>
      <c r="E26" s="23" t="s">
        <v>153</v>
      </c>
      <c r="F26" s="33">
        <v>7.0</v>
      </c>
      <c r="G26" s="34">
        <v>7.0</v>
      </c>
      <c r="H26" s="35" t="s">
        <v>154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6" t="s">
        <v>155</v>
      </c>
      <c r="B27" s="15"/>
      <c r="C27" s="15"/>
      <c r="D27" s="23" t="s">
        <v>63</v>
      </c>
      <c r="E27" s="23" t="s">
        <v>156</v>
      </c>
      <c r="F27" s="33">
        <v>1.0</v>
      </c>
      <c r="G27" s="34">
        <f>8.95/50</f>
        <v>0.179</v>
      </c>
      <c r="H27" s="35" t="s">
        <v>157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6" t="s">
        <v>158</v>
      </c>
      <c r="B28" s="15"/>
      <c r="C28" s="15"/>
      <c r="D28" s="23" t="s">
        <v>63</v>
      </c>
      <c r="E28" s="23" t="s">
        <v>159</v>
      </c>
      <c r="F28" s="33">
        <v>1.0</v>
      </c>
      <c r="G28" s="32">
        <f>12/20</f>
        <v>0.6</v>
      </c>
      <c r="H28" s="35" t="s">
        <v>160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6" t="s">
        <v>161</v>
      </c>
      <c r="B29" s="15"/>
      <c r="C29" s="15"/>
      <c r="D29" s="23" t="s">
        <v>63</v>
      </c>
      <c r="E29" s="23" t="s">
        <v>162</v>
      </c>
      <c r="F29" s="33">
        <v>1.0</v>
      </c>
      <c r="G29" s="34">
        <f>9/50</f>
        <v>0.18</v>
      </c>
      <c r="H29" s="35" t="s">
        <v>163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6" t="s">
        <v>164</v>
      </c>
      <c r="B30" s="15"/>
      <c r="C30" s="15"/>
      <c r="D30" s="23" t="s">
        <v>63</v>
      </c>
      <c r="E30" s="23" t="s">
        <v>165</v>
      </c>
      <c r="F30" s="33">
        <v>1.0</v>
      </c>
      <c r="G30" s="34">
        <v>0.5</v>
      </c>
      <c r="H30" s="35" t="s">
        <v>166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6"/>
      <c r="D31" s="6"/>
      <c r="E31" s="6"/>
      <c r="F31" s="6"/>
      <c r="G31" s="21"/>
      <c r="H31" s="6"/>
      <c r="J31" s="6"/>
    </row>
    <row r="32">
      <c r="A32" s="29"/>
      <c r="B32" s="36"/>
      <c r="C32" s="36"/>
      <c r="D32" s="29"/>
      <c r="E32" s="29"/>
      <c r="F32" s="29" t="s">
        <v>80</v>
      </c>
      <c r="G32" s="37">
        <f>SUM(G26:G30)</f>
        <v>8.459</v>
      </c>
      <c r="H32" s="29"/>
      <c r="I32" s="36"/>
      <c r="J32" s="29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6"/>
      <c r="D33" s="6"/>
      <c r="E33" s="6"/>
      <c r="F33" s="6"/>
      <c r="G33" s="21"/>
      <c r="H33" s="6"/>
      <c r="J33" s="6"/>
    </row>
    <row r="34">
      <c r="A34" s="6" t="s">
        <v>167</v>
      </c>
      <c r="D34" s="6" t="s">
        <v>63</v>
      </c>
      <c r="E34" s="6" t="s">
        <v>84</v>
      </c>
      <c r="F34" s="6">
        <v>1.0</v>
      </c>
      <c r="G34" s="21">
        <f>63/25/2</f>
        <v>1.26</v>
      </c>
      <c r="H34" s="12" t="s">
        <v>168</v>
      </c>
      <c r="J34" s="6" t="s">
        <v>82</v>
      </c>
    </row>
    <row r="35">
      <c r="A35" s="6" t="s">
        <v>169</v>
      </c>
      <c r="D35" s="6" t="s">
        <v>95</v>
      </c>
      <c r="E35" s="6" t="s">
        <v>96</v>
      </c>
      <c r="F35" s="6">
        <v>1.0</v>
      </c>
      <c r="G35" s="21">
        <v>1.0</v>
      </c>
      <c r="H35" s="12" t="s">
        <v>170</v>
      </c>
      <c r="I35" s="6" t="s">
        <v>171</v>
      </c>
      <c r="J35" s="6" t="s">
        <v>11</v>
      </c>
    </row>
    <row r="36">
      <c r="B36" s="15"/>
      <c r="C36" s="15"/>
      <c r="D36" s="15"/>
      <c r="E36" s="15"/>
      <c r="F36" s="31"/>
      <c r="G36" s="32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B37" s="15"/>
      <c r="C37" s="15"/>
      <c r="D37" s="15"/>
      <c r="E37" s="15"/>
      <c r="F37" s="31"/>
      <c r="G37" s="32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2" t="s">
        <v>172</v>
      </c>
    </row>
    <row r="39">
      <c r="A39" s="38" t="s">
        <v>7</v>
      </c>
      <c r="B39" s="38" t="s">
        <v>173</v>
      </c>
      <c r="C39" s="39"/>
      <c r="D39" s="39"/>
      <c r="E39" s="38" t="s">
        <v>19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>
      <c r="A40" s="6" t="s">
        <v>174</v>
      </c>
      <c r="B40" s="6" t="s">
        <v>175</v>
      </c>
    </row>
    <row r="41">
      <c r="A41" s="6" t="s">
        <v>176</v>
      </c>
      <c r="B41" s="6" t="s">
        <v>177</v>
      </c>
    </row>
    <row r="42">
      <c r="A42" s="40" t="s">
        <v>178</v>
      </c>
      <c r="B42" s="40" t="s">
        <v>179</v>
      </c>
      <c r="C42" s="41"/>
      <c r="D42" s="41"/>
      <c r="E42" s="40" t="s">
        <v>180</v>
      </c>
    </row>
    <row r="43">
      <c r="A43" s="42" t="s">
        <v>181</v>
      </c>
      <c r="B43" s="6" t="s">
        <v>182</v>
      </c>
    </row>
    <row r="44">
      <c r="A44" s="6" t="s">
        <v>183</v>
      </c>
      <c r="B44" s="6" t="s">
        <v>184</v>
      </c>
      <c r="E44" s="12" t="s">
        <v>185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>
      <c r="A45" s="6" t="s">
        <v>186</v>
      </c>
      <c r="B45" s="6" t="s">
        <v>187</v>
      </c>
    </row>
    <row r="46">
      <c r="A46" s="6" t="s">
        <v>188</v>
      </c>
      <c r="B46" s="6" t="s">
        <v>189</v>
      </c>
    </row>
    <row r="47">
      <c r="A47" s="6" t="s">
        <v>190</v>
      </c>
      <c r="B47" s="6" t="s">
        <v>191</v>
      </c>
    </row>
    <row r="48">
      <c r="A48" s="6" t="s">
        <v>192</v>
      </c>
      <c r="B48" s="6" t="s">
        <v>193</v>
      </c>
    </row>
    <row r="49">
      <c r="A49" s="6" t="s">
        <v>194</v>
      </c>
      <c r="B49" s="6" t="s">
        <v>193</v>
      </c>
    </row>
    <row r="52">
      <c r="A52" s="2" t="s">
        <v>195</v>
      </c>
    </row>
    <row r="53">
      <c r="A53" s="6" t="s">
        <v>196</v>
      </c>
      <c r="B53" s="6" t="s">
        <v>197</v>
      </c>
      <c r="D53" s="12" t="s">
        <v>198</v>
      </c>
      <c r="E53" s="12" t="s">
        <v>199</v>
      </c>
    </row>
    <row r="54">
      <c r="A54" s="6" t="s">
        <v>200</v>
      </c>
    </row>
    <row r="55">
      <c r="A55" s="6" t="s">
        <v>201</v>
      </c>
      <c r="B55" s="6" t="s">
        <v>202</v>
      </c>
      <c r="D55" s="12" t="s">
        <v>203</v>
      </c>
    </row>
    <row r="56">
      <c r="A56" s="6" t="s">
        <v>204</v>
      </c>
      <c r="B56" s="6" t="s">
        <v>205</v>
      </c>
      <c r="D56" s="12" t="s">
        <v>206</v>
      </c>
    </row>
    <row r="57">
      <c r="A57" s="6" t="s">
        <v>207</v>
      </c>
    </row>
    <row r="58">
      <c r="A58" s="6" t="s">
        <v>208</v>
      </c>
    </row>
    <row r="59">
      <c r="A59" s="6" t="s">
        <v>209</v>
      </c>
    </row>
    <row r="60">
      <c r="A60" s="6" t="s">
        <v>210</v>
      </c>
    </row>
    <row r="61">
      <c r="A61" s="6" t="s">
        <v>211</v>
      </c>
    </row>
    <row r="62">
      <c r="A62" s="6" t="s">
        <v>212</v>
      </c>
    </row>
    <row r="63">
      <c r="A63" s="6" t="s">
        <v>213</v>
      </c>
    </row>
  </sheetData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3"/>
    <hyperlink r:id="rId8" ref="H14"/>
    <hyperlink r:id="rId9" ref="H16"/>
    <hyperlink r:id="rId10" ref="H17"/>
    <hyperlink r:id="rId11" ref="H18"/>
    <hyperlink r:id="rId12" ref="H19"/>
    <hyperlink r:id="rId13" ref="H20"/>
    <hyperlink r:id="rId14" ref="H21"/>
    <hyperlink r:id="rId15" ref="H26"/>
    <hyperlink r:id="rId16" ref="H27"/>
    <hyperlink r:id="rId17" ref="H28"/>
    <hyperlink r:id="rId18" ref="H29"/>
    <hyperlink r:id="rId19" ref="H30"/>
    <hyperlink r:id="rId20" ref="H34"/>
    <hyperlink r:id="rId21" ref="H35"/>
    <hyperlink r:id="rId22" ref="E44"/>
    <hyperlink r:id="rId23" ref="D53"/>
    <hyperlink r:id="rId24" ref="E53"/>
    <hyperlink r:id="rId25" ref="D55"/>
    <hyperlink r:id="rId26" ref="D56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3">
      <c r="A3" s="4" t="s">
        <v>2</v>
      </c>
      <c r="B3" s="6" t="s">
        <v>3</v>
      </c>
      <c r="C3" s="12" t="s">
        <v>5</v>
      </c>
    </row>
    <row r="4">
      <c r="C4" s="6"/>
      <c r="D4" s="6"/>
      <c r="E4" s="14"/>
      <c r="F4" s="6"/>
      <c r="G4" s="6"/>
      <c r="H4" s="6"/>
    </row>
    <row r="5">
      <c r="C5" s="6"/>
      <c r="D5" s="6"/>
      <c r="E5" s="14"/>
      <c r="F5" s="6"/>
      <c r="G5" s="6"/>
      <c r="H5" s="6"/>
    </row>
    <row r="6">
      <c r="C6" s="6"/>
      <c r="D6" s="6"/>
      <c r="E6" s="14"/>
      <c r="F6" s="6"/>
      <c r="G6" s="6"/>
      <c r="H6" s="6"/>
    </row>
    <row r="7">
      <c r="A7" s="6" t="s">
        <v>11</v>
      </c>
      <c r="B7" s="12" t="s">
        <v>12</v>
      </c>
      <c r="D7" s="6"/>
      <c r="E7" s="14"/>
      <c r="F7" s="6"/>
      <c r="G7" s="6"/>
      <c r="H7" s="6"/>
    </row>
    <row r="8">
      <c r="A8" s="6" t="s">
        <v>14</v>
      </c>
      <c r="B8" s="12" t="s">
        <v>15</v>
      </c>
      <c r="C8" s="12" t="s">
        <v>16</v>
      </c>
      <c r="D8" s="6"/>
      <c r="E8" s="14"/>
      <c r="F8" s="6"/>
      <c r="G8" s="6"/>
      <c r="H8" s="6"/>
    </row>
    <row r="9">
      <c r="A9" s="6"/>
      <c r="C9" s="6"/>
      <c r="D9" s="6"/>
      <c r="E9" s="14"/>
      <c r="F9" s="6"/>
      <c r="G9" s="6"/>
      <c r="H9" s="6"/>
    </row>
    <row r="10">
      <c r="A10" s="6"/>
      <c r="C10" s="6"/>
      <c r="D10" s="6"/>
      <c r="E10" s="14"/>
      <c r="F10" s="6"/>
      <c r="G10" s="6"/>
      <c r="H10" s="6"/>
    </row>
    <row r="11">
      <c r="A11" s="6" t="s">
        <v>21</v>
      </c>
      <c r="C11" s="12" t="s">
        <v>22</v>
      </c>
      <c r="D11" s="6">
        <v>1.0</v>
      </c>
      <c r="E11" s="14">
        <v>2.0</v>
      </c>
      <c r="F11" s="12" t="s">
        <v>27</v>
      </c>
      <c r="G11" s="12" t="s">
        <v>28</v>
      </c>
      <c r="H11" s="6" t="s">
        <v>29</v>
      </c>
    </row>
    <row r="12">
      <c r="A12" s="6" t="s">
        <v>32</v>
      </c>
    </row>
    <row r="13">
      <c r="C13" s="12" t="s">
        <v>26</v>
      </c>
      <c r="D13" s="6" t="s">
        <v>36</v>
      </c>
      <c r="E13" s="6" t="s">
        <v>37</v>
      </c>
    </row>
    <row r="14">
      <c r="C14" s="12" t="s">
        <v>39</v>
      </c>
    </row>
    <row r="15">
      <c r="C15" s="12" t="s">
        <v>39</v>
      </c>
    </row>
    <row r="16">
      <c r="C16" s="12" t="s">
        <v>45</v>
      </c>
      <c r="D16" s="6" t="s">
        <v>47</v>
      </c>
    </row>
    <row r="17">
      <c r="C17" s="12" t="s">
        <v>48</v>
      </c>
      <c r="D17" s="6" t="s">
        <v>47</v>
      </c>
    </row>
    <row r="18">
      <c r="C18" s="12" t="s">
        <v>52</v>
      </c>
      <c r="D18" s="6" t="s">
        <v>36</v>
      </c>
      <c r="G18" s="6" t="s">
        <v>33</v>
      </c>
      <c r="H18" s="6">
        <v>325.07</v>
      </c>
    </row>
    <row r="19">
      <c r="G19" s="6" t="s">
        <v>3</v>
      </c>
      <c r="H19" s="6">
        <v>201.07</v>
      </c>
    </row>
    <row r="20">
      <c r="A20" s="6" t="s">
        <v>56</v>
      </c>
      <c r="G20" s="6" t="s">
        <v>24</v>
      </c>
      <c r="H20" s="6">
        <v>151.56</v>
      </c>
    </row>
    <row r="21">
      <c r="C21" s="12" t="s">
        <v>60</v>
      </c>
      <c r="D21" s="6" t="s">
        <v>70</v>
      </c>
      <c r="E21" s="14">
        <v>15.0</v>
      </c>
      <c r="G21" s="6" t="s">
        <v>71</v>
      </c>
      <c r="H21" s="6">
        <v>231.6</v>
      </c>
    </row>
    <row r="22">
      <c r="C22" s="12" t="s">
        <v>74</v>
      </c>
      <c r="D22" s="6" t="s">
        <v>76</v>
      </c>
      <c r="E22" s="14">
        <v>10.0</v>
      </c>
      <c r="G22" s="6" t="s">
        <v>50</v>
      </c>
      <c r="H22" s="6">
        <v>42.93</v>
      </c>
    </row>
    <row r="23">
      <c r="C23" s="12" t="s">
        <v>78</v>
      </c>
      <c r="D23" s="6" t="s">
        <v>79</v>
      </c>
      <c r="E23" s="14">
        <v>13.0</v>
      </c>
      <c r="G23" s="24" t="s">
        <v>80</v>
      </c>
      <c r="H23" s="26">
        <f>SUM(H18:H22)</f>
        <v>952.23</v>
      </c>
    </row>
    <row r="24">
      <c r="C24" s="12" t="s">
        <v>86</v>
      </c>
      <c r="D24" s="6" t="s">
        <v>89</v>
      </c>
      <c r="E24" s="14">
        <v>10.0</v>
      </c>
    </row>
    <row r="25">
      <c r="C25" s="12" t="s">
        <v>92</v>
      </c>
      <c r="D25" s="6" t="s">
        <v>93</v>
      </c>
      <c r="E25" s="14">
        <v>10.0</v>
      </c>
    </row>
    <row r="26">
      <c r="C26" s="12" t="s">
        <v>97</v>
      </c>
      <c r="D26" s="6" t="s">
        <v>98</v>
      </c>
      <c r="E26" s="6" t="s">
        <v>99</v>
      </c>
    </row>
    <row r="27">
      <c r="C27" s="12" t="s">
        <v>100</v>
      </c>
      <c r="D27" s="6" t="s">
        <v>101</v>
      </c>
      <c r="E27" s="14">
        <v>15.0</v>
      </c>
      <c r="F27" s="12" t="s">
        <v>103</v>
      </c>
    </row>
    <row r="29">
      <c r="A29" s="6" t="s">
        <v>105</v>
      </c>
      <c r="C29" s="12" t="s">
        <v>106</v>
      </c>
      <c r="D29" s="6" t="s">
        <v>108</v>
      </c>
    </row>
    <row r="30">
      <c r="C30" s="12" t="s">
        <v>110</v>
      </c>
      <c r="D30" s="6" t="s">
        <v>113</v>
      </c>
      <c r="E30" s="6" t="s">
        <v>114</v>
      </c>
    </row>
    <row r="31">
      <c r="C31" s="12" t="s">
        <v>116</v>
      </c>
      <c r="D31" s="6" t="s">
        <v>117</v>
      </c>
    </row>
    <row r="32">
      <c r="C32" s="12" t="s">
        <v>16</v>
      </c>
      <c r="D32" s="6" t="s">
        <v>122</v>
      </c>
      <c r="E32" s="6" t="s">
        <v>123</v>
      </c>
    </row>
    <row r="33">
      <c r="B33" s="6" t="s">
        <v>124</v>
      </c>
      <c r="C33" s="12" t="s">
        <v>15</v>
      </c>
      <c r="D33" s="6" t="s">
        <v>125</v>
      </c>
      <c r="E33" s="6" t="s">
        <v>126</v>
      </c>
      <c r="F33" s="6" t="s">
        <v>127</v>
      </c>
    </row>
    <row r="34">
      <c r="C34" s="12" t="s">
        <v>128</v>
      </c>
      <c r="D34" s="6" t="s">
        <v>129</v>
      </c>
      <c r="E34" s="6" t="s">
        <v>130</v>
      </c>
    </row>
    <row r="35">
      <c r="C35" s="12" t="s">
        <v>132</v>
      </c>
      <c r="D35" s="6" t="s">
        <v>133</v>
      </c>
      <c r="E35" s="6" t="s">
        <v>134</v>
      </c>
    </row>
    <row r="36">
      <c r="C36" s="12" t="s">
        <v>135</v>
      </c>
      <c r="D36" s="6" t="s">
        <v>137</v>
      </c>
    </row>
    <row r="37">
      <c r="C37" s="12" t="s">
        <v>139</v>
      </c>
      <c r="D37" s="6" t="s">
        <v>140</v>
      </c>
    </row>
    <row r="38">
      <c r="C38" s="12" t="s">
        <v>132</v>
      </c>
      <c r="D38" s="6" t="s">
        <v>140</v>
      </c>
      <c r="I38" s="6" t="s">
        <v>142</v>
      </c>
    </row>
    <row r="39">
      <c r="C39" s="12" t="s">
        <v>143</v>
      </c>
      <c r="D39" s="6" t="s">
        <v>140</v>
      </c>
      <c r="I39" s="12" t="s">
        <v>144</v>
      </c>
    </row>
    <row r="40">
      <c r="I40" s="6" t="s">
        <v>145</v>
      </c>
    </row>
    <row r="42">
      <c r="C42" s="12" t="s">
        <v>146</v>
      </c>
      <c r="D42" s="6" t="s">
        <v>147</v>
      </c>
    </row>
    <row r="43">
      <c r="C43" s="12" t="s">
        <v>148</v>
      </c>
      <c r="D43" s="6" t="s">
        <v>147</v>
      </c>
    </row>
    <row r="44">
      <c r="C44" s="12" t="s">
        <v>149</v>
      </c>
      <c r="D44" s="6" t="s">
        <v>150</v>
      </c>
    </row>
  </sheetData>
  <hyperlinks>
    <hyperlink r:id="rId1" location="10054264" ref="C3"/>
    <hyperlink r:id="rId2" ref="B7"/>
    <hyperlink r:id="rId3" ref="B8"/>
    <hyperlink r:id="rId4" ref="C8"/>
    <hyperlink r:id="rId5" ref="C11"/>
    <hyperlink r:id="rId6" ref="F11"/>
    <hyperlink r:id="rId7" ref="G11"/>
    <hyperlink r:id="rId8" ref="C13"/>
    <hyperlink r:id="rId9" ref="C14"/>
    <hyperlink r:id="rId10" ref="C15"/>
    <hyperlink r:id="rId11" ref="C16"/>
    <hyperlink r:id="rId12" ref="C17"/>
    <hyperlink r:id="rId13" ref="C18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F27"/>
    <hyperlink r:id="rId22" ref="C29"/>
    <hyperlink r:id="rId23" ref="C30"/>
    <hyperlink r:id="rId24" ref="C31"/>
    <hyperlink r:id="rId25" ref="C32"/>
    <hyperlink r:id="rId26" ref="C33"/>
    <hyperlink r:id="rId27" ref="C34"/>
    <hyperlink r:id="rId28" ref="C35"/>
    <hyperlink r:id="rId29" ref="C36"/>
    <hyperlink r:id="rId30" ref="C37"/>
    <hyperlink r:id="rId31" ref="C38"/>
    <hyperlink r:id="rId32" ref="C39"/>
    <hyperlink r:id="rId33" ref="I39"/>
    <hyperlink r:id="rId34" ref="C42"/>
    <hyperlink r:id="rId35" ref="C43"/>
    <hyperlink r:id="rId36" ref="C44"/>
  </hyperlinks>
  <drawing r:id="rId37"/>
</worksheet>
</file>