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"/>
    </mc:Choice>
  </mc:AlternateContent>
  <xr:revisionPtr revIDLastSave="0" documentId="13_ncr:1_{64D84188-891A-8145-9A6D-BAB2E53074D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J25" i="1"/>
  <c r="BK25" i="1" s="1"/>
  <c r="DI25" i="1"/>
  <c r="V25" i="1" s="1"/>
  <c r="BX25" i="1"/>
  <c r="BW25" i="1"/>
  <c r="BS25" i="1"/>
  <c r="BV25" i="1" s="1"/>
  <c r="BP25" i="1"/>
  <c r="BO25" i="1"/>
  <c r="BI25" i="1"/>
  <c r="BC25" i="1"/>
  <c r="AX25" i="1"/>
  <c r="AV25" i="1" s="1"/>
  <c r="AW25" i="1"/>
  <c r="AO25" i="1"/>
  <c r="L25" i="1" s="1"/>
  <c r="K25" i="1" s="1"/>
  <c r="W25" i="1" s="1"/>
  <c r="X25" i="1" s="1"/>
  <c r="AJ25" i="1"/>
  <c r="AB25" i="1"/>
  <c r="AA25" i="1"/>
  <c r="Z25" i="1"/>
  <c r="S25" i="1"/>
  <c r="M25" i="1"/>
  <c r="BL25" i="1" s="1"/>
  <c r="BN25" i="1" s="1"/>
  <c r="DL24" i="1"/>
  <c r="DK24" i="1"/>
  <c r="DI24" i="1"/>
  <c r="BX24" i="1"/>
  <c r="BW24" i="1"/>
  <c r="BS24" i="1"/>
  <c r="BO24" i="1"/>
  <c r="BI24" i="1"/>
  <c r="BC24" i="1"/>
  <c r="BP24" i="1" s="1"/>
  <c r="AX24" i="1"/>
  <c r="AW24" i="1"/>
  <c r="AV24" i="1"/>
  <c r="AO24" i="1"/>
  <c r="AJ24" i="1"/>
  <c r="M24" i="1" s="1"/>
  <c r="BL24" i="1" s="1"/>
  <c r="AI24" i="1"/>
  <c r="AH24" i="1"/>
  <c r="AB24" i="1"/>
  <c r="AA24" i="1"/>
  <c r="Z24" i="1"/>
  <c r="S24" i="1"/>
  <c r="Q24" i="1"/>
  <c r="N24" i="1"/>
  <c r="L24" i="1"/>
  <c r="K24" i="1"/>
  <c r="AD24" i="1" s="1"/>
  <c r="DL23" i="1"/>
  <c r="V23" i="1" s="1"/>
  <c r="DK23" i="1"/>
  <c r="DI23" i="1"/>
  <c r="DJ23" i="1" s="1"/>
  <c r="BK23" i="1" s="1"/>
  <c r="BM23" i="1" s="1"/>
  <c r="BX23" i="1"/>
  <c r="BW23" i="1"/>
  <c r="BV23" i="1"/>
  <c r="BU23" i="1"/>
  <c r="BY23" i="1" s="1"/>
  <c r="BZ23" i="1" s="1"/>
  <c r="BS23" i="1"/>
  <c r="BT23" i="1" s="1"/>
  <c r="BO23" i="1"/>
  <c r="BI23" i="1"/>
  <c r="BC23" i="1"/>
  <c r="BP23" i="1" s="1"/>
  <c r="AX23" i="1"/>
  <c r="AV23" i="1"/>
  <c r="AW23" i="1" s="1"/>
  <c r="AO23" i="1"/>
  <c r="AJ23" i="1"/>
  <c r="M23" i="1" s="1"/>
  <c r="BL23" i="1" s="1"/>
  <c r="AI23" i="1"/>
  <c r="AB23" i="1"/>
  <c r="AA23" i="1"/>
  <c r="Z23" i="1" s="1"/>
  <c r="S23" i="1"/>
  <c r="L23" i="1"/>
  <c r="K23" i="1"/>
  <c r="DL22" i="1"/>
  <c r="DK22" i="1"/>
  <c r="DI22" i="1"/>
  <c r="DJ22" i="1" s="1"/>
  <c r="BK22" i="1" s="1"/>
  <c r="BY22" i="1"/>
  <c r="BZ22" i="1" s="1"/>
  <c r="BX22" i="1"/>
  <c r="BW22" i="1"/>
  <c r="BU22" i="1"/>
  <c r="BS22" i="1"/>
  <c r="BT22" i="1" s="1"/>
  <c r="BP22" i="1"/>
  <c r="BO22" i="1"/>
  <c r="BM22" i="1"/>
  <c r="BI22" i="1"/>
  <c r="BC22" i="1"/>
  <c r="AX22" i="1"/>
  <c r="AV22" i="1"/>
  <c r="AH22" i="1" s="1"/>
  <c r="AO22" i="1"/>
  <c r="L22" i="1" s="1"/>
  <c r="K22" i="1" s="1"/>
  <c r="AJ22" i="1"/>
  <c r="AB22" i="1"/>
  <c r="AA22" i="1"/>
  <c r="Z22" i="1" s="1"/>
  <c r="V22" i="1"/>
  <c r="S22" i="1"/>
  <c r="M22" i="1"/>
  <c r="BL22" i="1" s="1"/>
  <c r="BN22" i="1" s="1"/>
  <c r="DL21" i="1"/>
  <c r="DK21" i="1"/>
  <c r="DI21" i="1"/>
  <c r="DJ21" i="1" s="1"/>
  <c r="BK21" i="1" s="1"/>
  <c r="BM21" i="1" s="1"/>
  <c r="BX21" i="1"/>
  <c r="BW21" i="1"/>
  <c r="BS21" i="1"/>
  <c r="BV21" i="1" s="1"/>
  <c r="BP21" i="1"/>
  <c r="BO21" i="1"/>
  <c r="BI21" i="1"/>
  <c r="BC21" i="1"/>
  <c r="AX21" i="1"/>
  <c r="AV21" i="1" s="1"/>
  <c r="AW21" i="1"/>
  <c r="AO21" i="1"/>
  <c r="L21" i="1" s="1"/>
  <c r="K21" i="1" s="1"/>
  <c r="AJ21" i="1"/>
  <c r="AB21" i="1"/>
  <c r="AA21" i="1"/>
  <c r="Z21" i="1"/>
  <c r="S21" i="1"/>
  <c r="M21" i="1"/>
  <c r="BL21" i="1" s="1"/>
  <c r="BN21" i="1" s="1"/>
  <c r="DL20" i="1"/>
  <c r="DK20" i="1"/>
  <c r="DI20" i="1"/>
  <c r="BX20" i="1"/>
  <c r="BW20" i="1"/>
  <c r="BS20" i="1"/>
  <c r="BO20" i="1"/>
  <c r="BI20" i="1"/>
  <c r="BC20" i="1"/>
  <c r="BP20" i="1" s="1"/>
  <c r="AX20" i="1"/>
  <c r="AW20" i="1"/>
  <c r="AV20" i="1"/>
  <c r="AO20" i="1"/>
  <c r="AJ20" i="1"/>
  <c r="M20" i="1" s="1"/>
  <c r="BL20" i="1" s="1"/>
  <c r="AI20" i="1"/>
  <c r="AH20" i="1"/>
  <c r="AB20" i="1"/>
  <c r="AA20" i="1"/>
  <c r="Z20" i="1"/>
  <c r="S20" i="1"/>
  <c r="Q20" i="1"/>
  <c r="N20" i="1"/>
  <c r="L20" i="1"/>
  <c r="K20" i="1"/>
  <c r="AD20" i="1" s="1"/>
  <c r="DL19" i="1"/>
  <c r="DK19" i="1"/>
  <c r="DI19" i="1"/>
  <c r="V19" i="1" s="1"/>
  <c r="BX19" i="1"/>
  <c r="BW19" i="1"/>
  <c r="BV19" i="1"/>
  <c r="BU19" i="1"/>
  <c r="BY19" i="1" s="1"/>
  <c r="BZ19" i="1" s="1"/>
  <c r="BS19" i="1"/>
  <c r="BT19" i="1" s="1"/>
  <c r="BO19" i="1"/>
  <c r="BL19" i="1"/>
  <c r="BI19" i="1"/>
  <c r="BC19" i="1"/>
  <c r="BP19" i="1" s="1"/>
  <c r="AX19" i="1"/>
  <c r="AV19" i="1"/>
  <c r="N19" i="1" s="1"/>
  <c r="AO19" i="1"/>
  <c r="AJ19" i="1"/>
  <c r="M19" i="1" s="1"/>
  <c r="AI19" i="1"/>
  <c r="AB19" i="1"/>
  <c r="AA19" i="1"/>
  <c r="Z19" i="1" s="1"/>
  <c r="S19" i="1"/>
  <c r="Q19" i="1"/>
  <c r="L19" i="1"/>
  <c r="K19" i="1"/>
  <c r="AD19" i="1" s="1"/>
  <c r="DL18" i="1"/>
  <c r="DK18" i="1"/>
  <c r="DI18" i="1"/>
  <c r="DJ18" i="1" s="1"/>
  <c r="BK18" i="1" s="1"/>
  <c r="BY18" i="1"/>
  <c r="BZ18" i="1" s="1"/>
  <c r="BX18" i="1"/>
  <c r="BW18" i="1"/>
  <c r="BU18" i="1"/>
  <c r="BS18" i="1"/>
  <c r="BT18" i="1" s="1"/>
  <c r="BP18" i="1"/>
  <c r="BO18" i="1"/>
  <c r="BM18" i="1"/>
  <c r="BI18" i="1"/>
  <c r="BC18" i="1"/>
  <c r="AX18" i="1"/>
  <c r="AV18" i="1"/>
  <c r="AO18" i="1"/>
  <c r="L18" i="1" s="1"/>
  <c r="K18" i="1" s="1"/>
  <c r="AJ18" i="1"/>
  <c r="AD18" i="1"/>
  <c r="AB18" i="1"/>
  <c r="AA18" i="1"/>
  <c r="Z18" i="1" s="1"/>
  <c r="V18" i="1"/>
  <c r="S18" i="1"/>
  <c r="N18" i="1"/>
  <c r="M18" i="1"/>
  <c r="BL18" i="1" s="1"/>
  <c r="BN18" i="1" s="1"/>
  <c r="DL17" i="1"/>
  <c r="DK17" i="1"/>
  <c r="DI17" i="1"/>
  <c r="DJ17" i="1" s="1"/>
  <c r="BK17" i="1" s="1"/>
  <c r="BM17" i="1" s="1"/>
  <c r="BX17" i="1"/>
  <c r="BW17" i="1"/>
  <c r="BP17" i="1"/>
  <c r="BS17" i="1" s="1"/>
  <c r="BO17" i="1"/>
  <c r="BI17" i="1"/>
  <c r="BC17" i="1"/>
  <c r="AX17" i="1"/>
  <c r="AV17" i="1" s="1"/>
  <c r="AW17" i="1"/>
  <c r="AO17" i="1"/>
  <c r="L17" i="1" s="1"/>
  <c r="K17" i="1" s="1"/>
  <c r="AJ17" i="1"/>
  <c r="AB17" i="1"/>
  <c r="AA17" i="1"/>
  <c r="Z17" i="1"/>
  <c r="S17" i="1"/>
  <c r="M17" i="1"/>
  <c r="BL17" i="1" s="1"/>
  <c r="BN17" i="1" s="1"/>
  <c r="Y25" i="1" l="1"/>
  <c r="AC25" i="1" s="1"/>
  <c r="AF25" i="1"/>
  <c r="AE25" i="1"/>
  <c r="AD23" i="1"/>
  <c r="BV17" i="1"/>
  <c r="BU17" i="1"/>
  <c r="BY17" i="1" s="1"/>
  <c r="BZ17" i="1" s="1"/>
  <c r="BT17" i="1"/>
  <c r="AD21" i="1"/>
  <c r="BU24" i="1"/>
  <c r="BY24" i="1" s="1"/>
  <c r="BZ24" i="1" s="1"/>
  <c r="BV24" i="1"/>
  <c r="BT24" i="1"/>
  <c r="W19" i="1"/>
  <c r="X19" i="1" s="1"/>
  <c r="BV20" i="1"/>
  <c r="BT20" i="1"/>
  <c r="BU20" i="1"/>
  <c r="BY20" i="1" s="1"/>
  <c r="BZ20" i="1" s="1"/>
  <c r="AI25" i="1"/>
  <c r="AH25" i="1"/>
  <c r="Q25" i="1"/>
  <c r="N25" i="1"/>
  <c r="AD22" i="1"/>
  <c r="T22" i="1"/>
  <c r="R22" i="1" s="1"/>
  <c r="U22" i="1" s="1"/>
  <c r="T25" i="1"/>
  <c r="R25" i="1" s="1"/>
  <c r="U25" i="1" s="1"/>
  <c r="O25" i="1" s="1"/>
  <c r="P25" i="1" s="1"/>
  <c r="AD25" i="1"/>
  <c r="AE23" i="1"/>
  <c r="AI21" i="1"/>
  <c r="AH21" i="1"/>
  <c r="Q21" i="1"/>
  <c r="N21" i="1"/>
  <c r="AG25" i="1"/>
  <c r="AD17" i="1"/>
  <c r="AH18" i="1"/>
  <c r="Q18" i="1"/>
  <c r="AW18" i="1"/>
  <c r="AI18" i="1"/>
  <c r="W23" i="1"/>
  <c r="X23" i="1" s="1"/>
  <c r="T23" i="1" s="1"/>
  <c r="R23" i="1" s="1"/>
  <c r="U23" i="1" s="1"/>
  <c r="O23" i="1" s="1"/>
  <c r="P23" i="1" s="1"/>
  <c r="AI17" i="1"/>
  <c r="AH17" i="1"/>
  <c r="Q17" i="1"/>
  <c r="N17" i="1"/>
  <c r="W18" i="1"/>
  <c r="X18" i="1" s="1"/>
  <c r="V20" i="1"/>
  <c r="DJ20" i="1"/>
  <c r="BK20" i="1" s="1"/>
  <c r="BN20" i="1" s="1"/>
  <c r="BN23" i="1"/>
  <c r="V24" i="1"/>
  <c r="DJ24" i="1"/>
  <c r="BK24" i="1" s="1"/>
  <c r="BM24" i="1" s="1"/>
  <c r="BM25" i="1"/>
  <c r="AW22" i="1"/>
  <c r="AI22" i="1"/>
  <c r="Q23" i="1"/>
  <c r="V17" i="1"/>
  <c r="BV18" i="1"/>
  <c r="AH19" i="1"/>
  <c r="DJ19" i="1"/>
  <c r="BK19" i="1" s="1"/>
  <c r="BM19" i="1" s="1"/>
  <c r="V21" i="1"/>
  <c r="BV22" i="1"/>
  <c r="AH23" i="1"/>
  <c r="N22" i="1"/>
  <c r="W22" i="1"/>
  <c r="X22" i="1" s="1"/>
  <c r="N23" i="1"/>
  <c r="BT25" i="1"/>
  <c r="AW19" i="1"/>
  <c r="BU21" i="1"/>
  <c r="BY21" i="1" s="1"/>
  <c r="BZ21" i="1" s="1"/>
  <c r="Q22" i="1"/>
  <c r="BU25" i="1"/>
  <c r="BY25" i="1" s="1"/>
  <c r="BZ25" i="1" s="1"/>
  <c r="BT21" i="1"/>
  <c r="AF19" i="1" l="1"/>
  <c r="Y19" i="1"/>
  <c r="AC19" i="1" s="1"/>
  <c r="T19" i="1"/>
  <c r="R19" i="1" s="1"/>
  <c r="U19" i="1" s="1"/>
  <c r="O19" i="1" s="1"/>
  <c r="P19" i="1" s="1"/>
  <c r="W20" i="1"/>
  <c r="X20" i="1" s="1"/>
  <c r="O22" i="1"/>
  <c r="P22" i="1" s="1"/>
  <c r="W24" i="1"/>
  <c r="X24" i="1" s="1"/>
  <c r="BM20" i="1"/>
  <c r="BN19" i="1"/>
  <c r="AE19" i="1"/>
  <c r="BN24" i="1"/>
  <c r="AF23" i="1"/>
  <c r="AG23" i="1" s="1"/>
  <c r="Y23" i="1"/>
  <c r="AC23" i="1" s="1"/>
  <c r="W21" i="1"/>
  <c r="X21" i="1" s="1"/>
  <c r="AF18" i="1"/>
  <c r="Y18" i="1"/>
  <c r="AC18" i="1" s="1"/>
  <c r="AE18" i="1"/>
  <c r="Y22" i="1"/>
  <c r="AC22" i="1" s="1"/>
  <c r="AF22" i="1"/>
  <c r="AE22" i="1"/>
  <c r="W17" i="1"/>
  <c r="X17" i="1" s="1"/>
  <c r="T18" i="1"/>
  <c r="R18" i="1" s="1"/>
  <c r="U18" i="1" s="1"/>
  <c r="O18" i="1" s="1"/>
  <c r="P18" i="1" s="1"/>
  <c r="Y17" i="1" l="1"/>
  <c r="AC17" i="1" s="1"/>
  <c r="AF17" i="1"/>
  <c r="AG17" i="1" s="1"/>
  <c r="AE17" i="1"/>
  <c r="T17" i="1"/>
  <c r="R17" i="1" s="1"/>
  <c r="U17" i="1" s="1"/>
  <c r="O17" i="1" s="1"/>
  <c r="P17" i="1" s="1"/>
  <c r="AF20" i="1"/>
  <c r="Y20" i="1"/>
  <c r="AC20" i="1" s="1"/>
  <c r="T20" i="1"/>
  <c r="R20" i="1" s="1"/>
  <c r="U20" i="1" s="1"/>
  <c r="O20" i="1" s="1"/>
  <c r="P20" i="1" s="1"/>
  <c r="AE20" i="1"/>
  <c r="Y21" i="1"/>
  <c r="AC21" i="1" s="1"/>
  <c r="AF21" i="1"/>
  <c r="AG21" i="1" s="1"/>
  <c r="AE21" i="1"/>
  <c r="T21" i="1"/>
  <c r="R21" i="1" s="1"/>
  <c r="U21" i="1" s="1"/>
  <c r="O21" i="1" s="1"/>
  <c r="P21" i="1" s="1"/>
  <c r="AG22" i="1"/>
  <c r="AF24" i="1"/>
  <c r="Y24" i="1"/>
  <c r="AC24" i="1" s="1"/>
  <c r="AE24" i="1"/>
  <c r="T24" i="1"/>
  <c r="R24" i="1" s="1"/>
  <c r="U24" i="1" s="1"/>
  <c r="O24" i="1" s="1"/>
  <c r="P24" i="1" s="1"/>
  <c r="AG18" i="1"/>
  <c r="AG19" i="1"/>
  <c r="AG20" i="1" l="1"/>
  <c r="AG24" i="1"/>
</calcChain>
</file>

<file path=xl/sharedStrings.xml><?xml version="1.0" encoding="utf-8"?>
<sst xmlns="http://schemas.openxmlformats.org/spreadsheetml/2006/main" count="1032" uniqueCount="482">
  <si>
    <t>File opened</t>
  </si>
  <si>
    <t>2024-06-28 15:35:01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</si>
  <si>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</si>
  <si>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</si>
  <si>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</si>
  <si>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</si>
  <si>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</si>
  <si>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</si>
  <si>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</si>
  <si>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</si>
  <si>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</si>
  <si>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1.4.22</t>
  </si>
  <si>
    <t>Head cal</t>
  </si>
  <si>
    <t>{"co2bspan2b": "0.308957", "co2azero": "0.8881", "ssb_ref": "36821.3", "tazero": "0.0137367", "co2bspan2a": "0.311057", "h2obspan1": "1.00055", "h2oaspanconc2": "0", "co2bspanconc2": "300.8", "co2aspanconc1": "2505", "flowbzero": "0.32612", "h2oaspan2b": "0.0688999", "h2oaspanconc1": "12.09", "oxygen": "21", "tbzero": "-0.0317039", "co2aspan1": "0.99979", "h2oaspan2a": "0.0685076", "h2oazero": "1.06185", "h2obspan2": "0", "ssa_ref": "37837.5", "co2bspan2": "-0.021122", "co2aspan2b": "0.309617", "chamberpressurezero": "2.69636", "h2obspanconc1": "12.09", "co2aspan2": "-0.0211807", "h2oaspan2": "0", "h2obspan2b": "0.0684141", "h2obzero": "1.06594", "h2obspan2a": "0.0683765", "h2obspanconc2": "16.89", "h2oaspan1": "1.00573", "co2aspan2a": "0.311741", "co2aspanconc2": "300.8", "co2bspan1": "0.999819", "flowazero": "0.3199", "co2bzero": "0.910459", "flowmeterzero": "2.48964", "co2bspanconc1": "2505"}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</si>
  <si>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</si>
  <si>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</si>
  <si>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</si>
  <si>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</si>
  <si>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</si>
  <si>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</si>
  <si>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</si>
  <si>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</si>
  <si>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</si>
  <si>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</si>
  <si>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</si>
  <si>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</si>
  <si>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</si>
  <si>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15:35:01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</si>
  <si>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</si>
  <si>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</si>
  <si>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</si>
  <si>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</si>
  <si>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</si>
  <si>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</si>
  <si>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</si>
  <si>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</si>
  <si>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</si>
  <si>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</si>
  <si>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</si>
  <si>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</si>
  <si>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</si>
  <si>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</si>
  <si>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</si>
  <si>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</si>
  <si>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</si>
  <si>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</si>
  <si>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</si>
  <si>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</si>
  <si>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</si>
  <si>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</si>
  <si>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</si>
  <si>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</si>
  <si>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</si>
  <si>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</si>
  <si>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</si>
  <si>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</si>
  <si>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</si>
  <si>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</si>
  <si>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</si>
  <si>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</si>
  <si>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</si>
  <si>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</si>
  <si>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</si>
  <si>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</si>
  <si>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</si>
  <si>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</si>
  <si>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</si>
  <si>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</si>
  <si>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</si>
  <si>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</si>
  <si>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</si>
  <si>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</si>
  <si>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</si>
  <si>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</si>
  <si>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</si>
  <si>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</si>
  <si>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</si>
  <si>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</si>
  <si>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</si>
  <si>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</si>
  <si>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</si>
  <si>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3.30118 198.781 354.386 601.955 850.781 1051.18 1224.24 1293.95</t>
  </si>
  <si>
    <t>Fs_true</t>
  </si>
  <si>
    <t>0.889024 226.407 377.628 588.561 808.721 1001.51 1203.84 1400.95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</si>
  <si>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</si>
  <si>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</si>
  <si>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</si>
  <si>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</si>
  <si>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</si>
  <si>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</si>
  <si>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</si>
  <si>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</si>
  <si>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</si>
  <si>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</si>
  <si>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</si>
  <si>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</si>
  <si>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</si>
  <si>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</si>
  <si>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</si>
  <si>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</si>
  <si>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</si>
  <si>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</si>
  <si>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</si>
  <si>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</si>
  <si>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</si>
  <si>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</si>
  <si>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</si>
  <si>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</si>
  <si>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</si>
  <si>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</si>
  <si>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</si>
  <si>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</si>
  <si>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</si>
  <si>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</si>
  <si>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</si>
  <si>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</si>
  <si>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</si>
  <si>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</si>
  <si>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</si>
  <si>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</si>
  <si>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</si>
  <si>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</si>
  <si>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</si>
  <si>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</si>
  <si>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</si>
  <si>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</si>
  <si>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</si>
  <si>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</si>
  <si>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</si>
  <si>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</si>
  <si>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</si>
  <si>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</si>
  <si>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</si>
  <si>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</si>
  <si>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</si>
  <si>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</si>
  <si>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</si>
  <si>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</si>
  <si>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</si>
  <si>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</si>
  <si>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</si>
  <si>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</si>
  <si>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</si>
  <si>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</si>
  <si>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</si>
  <si>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</si>
  <si>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</si>
  <si>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</si>
  <si>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</si>
  <si>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</si>
  <si>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</si>
  <si>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</si>
  <si>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</si>
  <si>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</si>
  <si>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</si>
  <si>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</si>
  <si>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</si>
  <si>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</si>
  <si>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</si>
  <si>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</si>
  <si>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</si>
  <si>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</si>
  <si>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</si>
  <si>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</si>
  <si>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</si>
  <si>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</si>
  <si>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</si>
  <si>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</si>
  <si>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</si>
  <si>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</si>
  <si>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</si>
  <si>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</si>
  <si>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</si>
  <si>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</si>
  <si>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</si>
  <si>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</si>
  <si>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</si>
  <si>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</si>
  <si>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</si>
  <si>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</si>
  <si>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</si>
  <si>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</si>
  <si>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</si>
  <si>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</si>
  <si>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</si>
  <si>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</si>
  <si>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</si>
  <si>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</si>
  <si>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</si>
  <si>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</si>
  <si>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</si>
  <si>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</si>
  <si>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</si>
  <si>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</si>
  <si>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</si>
  <si>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</si>
  <si>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</si>
  <si>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</si>
  <si>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</si>
  <si>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</si>
  <si>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</si>
  <si>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</si>
  <si>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</si>
  <si>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</si>
  <si>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</si>
  <si>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</si>
  <si>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</si>
  <si>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</si>
  <si>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</si>
  <si>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</si>
  <si>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</si>
  <si>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</si>
  <si>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</si>
  <si>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</si>
  <si>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</si>
  <si>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</si>
  <si>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</si>
  <si>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</si>
  <si>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</si>
  <si>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</si>
  <si>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</si>
  <si>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</si>
  <si>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</si>
  <si>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</si>
  <si>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</si>
  <si>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</si>
  <si>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</si>
  <si>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</si>
  <si>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</si>
  <si>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</si>
  <si>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</si>
  <si>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</si>
  <si>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</si>
  <si>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</si>
  <si>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</si>
  <si>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</si>
  <si>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</si>
  <si>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</si>
  <si>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</si>
  <si>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</si>
  <si>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</si>
  <si>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</si>
  <si>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</si>
  <si>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</si>
  <si>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</si>
  <si>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</si>
  <si>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</si>
  <si>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</si>
  <si>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</si>
  <si>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</si>
  <si>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</si>
  <si>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</si>
  <si>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</si>
  <si>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</si>
  <si>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</si>
  <si>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</si>
  <si>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</si>
  <si>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</si>
  <si>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</si>
  <si>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</si>
  <si>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</si>
  <si>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</si>
  <si>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</si>
  <si>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</si>
  <si>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</si>
  <si>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</si>
  <si>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</si>
  <si>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</si>
  <si>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</si>
  <si>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</si>
  <si>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</si>
  <si>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</si>
  <si>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</si>
  <si>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</si>
  <si>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</si>
  <si>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</si>
  <si>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</si>
  <si>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</si>
  <si>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</si>
  <si>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</si>
  <si>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</si>
  <si>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</si>
  <si>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</si>
  <si>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</si>
  <si>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</si>
  <si>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</si>
  <si>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</si>
  <si>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</si>
  <si>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</si>
  <si>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</si>
  <si>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</si>
  <si>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</si>
  <si>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</si>
  <si>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</si>
  <si>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</si>
  <si>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</si>
  <si>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</si>
  <si>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</si>
  <si>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</si>
  <si>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</si>
  <si>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</si>
  <si>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</si>
  <si>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</si>
  <si>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</si>
  <si>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</si>
  <si>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</si>
  <si>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</si>
  <si>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</si>
  <si>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</si>
  <si>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</si>
  <si>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</si>
  <si>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</si>
  <si>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</si>
  <si>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</si>
  <si>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</si>
  <si>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</si>
  <si>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</si>
  <si>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</si>
  <si>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</si>
  <si>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</si>
  <si>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</si>
  <si>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</si>
  <si>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</si>
  <si>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</si>
  <si>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</si>
  <si>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</si>
  <si>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</si>
  <si>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</si>
  <si>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</si>
  <si>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</si>
  <si>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</si>
  <si>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</si>
  <si>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</si>
  <si>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</si>
  <si>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</si>
  <si>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</si>
  <si>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</si>
  <si>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</si>
  <si>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</si>
  <si>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</si>
  <si>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</si>
  <si>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</si>
  <si>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</si>
  <si>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</si>
  <si>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</si>
  <si>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</si>
  <si>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</si>
  <si>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</si>
  <si>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</si>
  <si>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</si>
  <si>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</si>
  <si>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</si>
  <si>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</si>
  <si>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</si>
  <si>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</si>
  <si>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</si>
  <si>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</si>
  <si>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</si>
  <si>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</si>
  <si>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</si>
  <si>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</si>
  <si>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</si>
  <si>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</si>
  <si>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</si>
  <si>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</si>
  <si>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</si>
  <si>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</si>
  <si>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</si>
  <si>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</si>
  <si>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</si>
  <si>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</si>
  <si>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</si>
  <si>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</si>
  <si>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</si>
  <si>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</si>
  <si>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</si>
  <si>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</si>
  <si>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</si>
  <si>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</si>
  <si>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</si>
  <si>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</si>
  <si>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</si>
  <si>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</si>
  <si>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</si>
  <si>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</si>
  <si>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</si>
  <si>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</si>
  <si>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</si>
  <si>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</si>
  <si>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</si>
  <si>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</si>
  <si>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</si>
  <si>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</si>
  <si>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</si>
  <si>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</si>
  <si>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</si>
  <si>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</si>
  <si>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</si>
  <si>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</si>
  <si>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</si>
  <si>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</si>
  <si>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</si>
  <si>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</si>
  <si>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</si>
  <si>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</si>
  <si>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</si>
  <si>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</si>
  <si>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</si>
  <si>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</si>
  <si>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</si>
  <si>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</si>
  <si>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</si>
  <si>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</si>
  <si>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</si>
  <si>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</si>
  <si>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</si>
  <si>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</si>
  <si>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</si>
  <si>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</si>
  <si>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</si>
  <si>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</si>
  <si>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</si>
  <si>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</si>
  <si>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</si>
  <si>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</si>
  <si>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</si>
  <si>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</si>
  <si>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</si>
  <si>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</si>
  <si>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</si>
  <si>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</si>
  <si>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</si>
  <si>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</si>
  <si>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15:37:56</t>
  </si>
  <si>
    <t>15:37:56</t>
  </si>
  <si>
    <t>none</t>
  </si>
  <si>
    <t>Artichoke</t>
  </si>
  <si>
    <t>MPF-1182-20240628-15_40_41</t>
  </si>
  <si>
    <t>-</t>
  </si>
  <si>
    <t>0: Broadleaf</t>
  </si>
  <si>
    <t>15:38:34</t>
  </si>
  <si>
    <t>1/3</t>
  </si>
  <si>
    <t>10111111</t>
  </si>
  <si>
    <t>oioooooo</t>
  </si>
  <si>
    <t>off</t>
  </si>
  <si>
    <t>on</t>
  </si>
  <si>
    <t>20220824 15:49:14</t>
  </si>
  <si>
    <t>15:49:14</t>
  </si>
  <si>
    <t>MPF-1183-20240628-15_51_59</t>
  </si>
  <si>
    <t>DARK-1184-20240628-15_52_07</t>
  </si>
  <si>
    <t>2/3</t>
  </si>
  <si>
    <t>20220824 15:53:14</t>
  </si>
  <si>
    <t>15:53:14</t>
  </si>
  <si>
    <t>MPF-1185-20240628-15_55_59</t>
  </si>
  <si>
    <t>DARK-1186-20240628-15_56_06</t>
  </si>
  <si>
    <t>0/3</t>
  </si>
  <si>
    <t>20220824 15:57:14</t>
  </si>
  <si>
    <t>15:57:14</t>
  </si>
  <si>
    <t>MPF-1187-20240628-15_59_59</t>
  </si>
  <si>
    <t>DARK-1188-20240628-16_00_07</t>
  </si>
  <si>
    <t>15:57:52</t>
  </si>
  <si>
    <t>20220824 16:01:14</t>
  </si>
  <si>
    <t>16:01:14</t>
  </si>
  <si>
    <t>MPF-1189-20240628-16_03_58</t>
  </si>
  <si>
    <t>DARK-1190-20240628-16_04_05</t>
  </si>
  <si>
    <t>20220824 16:05:14</t>
  </si>
  <si>
    <t>16:05:14</t>
  </si>
  <si>
    <t>MPF-1191-20240628-16_07_59</t>
  </si>
  <si>
    <t>DARK-1192-20240628-16_08_07</t>
  </si>
  <si>
    <t>20220824 16:09:14</t>
  </si>
  <si>
    <t>16:09:14</t>
  </si>
  <si>
    <t>MPF-1193-20240628-16_11_59</t>
  </si>
  <si>
    <t>DARK-1194-20240628-16_12_07</t>
  </si>
  <si>
    <t>20220824 16:13:14</t>
  </si>
  <si>
    <t>16:13:14</t>
  </si>
  <si>
    <t>MPF-1195-20240628-16_16_00</t>
  </si>
  <si>
    <t>DARK-1196-20240628-16_16_07</t>
  </si>
  <si>
    <t>16:13:56</t>
  </si>
  <si>
    <t>20220824 16:17:14</t>
  </si>
  <si>
    <t>16:17:14</t>
  </si>
  <si>
    <t>MPF-1197-20240628-16_19_58</t>
  </si>
  <si>
    <t>DARK-1198-20240628-16_20_06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</si>
</sst>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430</v>
      </c>
      <c r="IC16" t="s">
        <v>431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1661377076.0999999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1661377076.0999999</v>
      </c>
      <c r="K17">
        <f t="shared" ref="K17:K25" si="0">(L17)/1000</f>
        <v>2.5472360489361408E-3</v>
      </c>
      <c r="L17">
        <f t="shared" ref="L17:L25" si="1">IF(DQ17, AO17, AI17)</f>
        <v>2.5472360489361408</v>
      </c>
      <c r="M17">
        <f t="shared" ref="M17:M25" si="2">IF(DQ17, AJ17, AH17)</f>
        <v>-0.70143306352330526</v>
      </c>
      <c r="N17">
        <f t="shared" ref="N17:N25" si="3">DS17 - IF(AV17&gt;1, M17*DM17*100/(AX17*EG17), 0)</f>
        <v>415.66500000000002</v>
      </c>
      <c r="O17">
        <f t="shared" ref="O17:O25" si="4">((U17-K17/2)*N17-M17)/(U17+K17/2)</f>
        <v>409.82538410979868</v>
      </c>
      <c r="P17">
        <f t="shared" ref="P17:P25" si="5">O17*(DZ17+EA17)/1000</f>
        <v>41.277938580684371</v>
      </c>
      <c r="Q17">
        <f t="shared" ref="Q17:Q25" si="6">(DS17 - IF(AV17&gt;1, M17*DM17*100/(AX17*EG17), 0))*(DZ17+EA17)/1000</f>
        <v>41.866109336808002</v>
      </c>
      <c r="R17">
        <f t="shared" ref="R17:R25" si="7">2/((1/T17-1/S17)+SIGN(T17)*SQRT((1/T17-1/S17)*(1/T17-1/S17) + 4*DN17/((DN17+1)*(DN17+1))*(2*1/T17*1/S17-1/S17*1/S17)))</f>
        <v>9.7434726224441437E-2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2.8482460720605296</v>
      </c>
      <c r="T17">
        <f t="shared" ref="T17:T25" si="9">K17*(1000-(1000*0.61365*EXP(17.502*X17/(240.97+X17))/(DZ17+EA17)+DU17)/2)/(1000*0.61365*EXP(17.502*X17/(240.97+X17))/(DZ17+EA17)-DU17)</f>
        <v>9.5620203027758408E-2</v>
      </c>
      <c r="U17">
        <f t="shared" ref="U17:U25" si="10">1/((DN17+1)/(R17/1.6)+1/(S17/1.37)) + DN17/((DN17+1)/(R17/1.6) + DN17/(S17/1.37))</f>
        <v>5.9922840009249384E-2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21.688308077679146</v>
      </c>
      <c r="X17">
        <f t="shared" ref="X17:X25" si="13">($C$7*EC17+$D$7*ED17+$E$7*W17)</f>
        <v>23.8825</v>
      </c>
      <c r="Y17">
        <f t="shared" ref="Y17:Y25" si="14">0.61365*EXP(17.502*X17/(240.97+X17))</f>
        <v>2.9739004099257338</v>
      </c>
      <c r="Z17">
        <f t="shared" ref="Z17:Z25" si="15">(AA17/AB17*100)</f>
        <v>12.33798288798598</v>
      </c>
      <c r="AA17">
        <f t="shared" ref="AA17:AA25" si="16">DU17*(DZ17+EA17)/1000</f>
        <v>0.33486038455372807</v>
      </c>
      <c r="AB17">
        <f t="shared" ref="AB17:AB25" si="17">0.61365*EXP(17.502*EB17/(240.97+EB17))</f>
        <v>2.7140610227284068</v>
      </c>
      <c r="AC17">
        <f t="shared" ref="AC17:AC25" si="18">(Y17-DU17*(DZ17+EA17)/1000)</f>
        <v>2.6390400253720059</v>
      </c>
      <c r="AD17">
        <f t="shared" ref="AD17:AD25" si="19">(-K17*44100)</f>
        <v>-112.33310975808381</v>
      </c>
      <c r="AE17">
        <f t="shared" ref="AE17:AE25" si="20">2*29.3*S17*0.92*(EB17-X17)</f>
        <v>-232.17461906223414</v>
      </c>
      <c r="AF17">
        <f t="shared" ref="AF17:AF25" si="21">2*0.95*0.0000000567*(((EB17+$B$7)+273)^4-(X17+273)^4)</f>
        <v>-16.91932737469897</v>
      </c>
      <c r="AG17">
        <f t="shared" ref="AG17:AG25" si="22">V17+AF17+AD17+AE17</f>
        <v>-361.42306571620259</v>
      </c>
      <c r="AH17">
        <f t="shared" ref="AH17:AH25" si="23">DY17*AV17*(DT17-DS17*(1000-AV17*DV17)/(1000-AV17*DU17))/(100*DM17)</f>
        <v>1.7761958177445585</v>
      </c>
      <c r="AI17">
        <f t="shared" ref="AI17:AI25" si="24">1000*DY17*AV17*(DU17-DV17)/(100*DM17*(1000-AV17*DU17))</f>
        <v>2.9806331595274922</v>
      </c>
      <c r="AJ17">
        <f t="shared" ref="AJ17:AJ25" si="25">(AK17 - AL17 - DZ17*1000/(8.314*(EB17+273.15)) * AN17/DY17 * AM17) * DY17/(100*DM17) * (1000 - DV17)/1000</f>
        <v>-0.70143306352330526</v>
      </c>
      <c r="AK17">
        <v>417.20450962447097</v>
      </c>
      <c r="AL17">
        <v>417.015533333333</v>
      </c>
      <c r="AM17">
        <v>0.11326236486640601</v>
      </c>
      <c r="AN17">
        <v>66.988029158681798</v>
      </c>
      <c r="AO17">
        <f t="shared" ref="AO17:AO25" si="26">(AQ17 - AP17 + DZ17*1000/(8.314*(EB17+273.15)) * AS17/DY17 * AR17) * DY17/(100*DM17) * 1000/(1000 - AQ17)</f>
        <v>2.5472360489361408</v>
      </c>
      <c r="AP17">
        <v>2.6822022739350699</v>
      </c>
      <c r="AQ17">
        <v>3.3764307878787898</v>
      </c>
      <c r="AR17">
        <v>-3.5514866666666797E-2</v>
      </c>
      <c r="AS17">
        <v>80.510000000000005</v>
      </c>
      <c r="AT17">
        <v>88</v>
      </c>
      <c r="AU17">
        <v>10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48786.803050215676</v>
      </c>
      <c r="AY17" t="s">
        <v>437</v>
      </c>
      <c r="AZ17">
        <v>7898.13</v>
      </c>
      <c r="BA17">
        <v>355.17192307692301</v>
      </c>
      <c r="BB17">
        <v>1586.07905306269</v>
      </c>
      <c r="BC17">
        <f t="shared" ref="BC17:BC25" si="30">1-BA17/BB17</f>
        <v>0.77606921774101201</v>
      </c>
      <c r="BD17">
        <v>-0.701433063522789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-0.70143306352330526</v>
      </c>
      <c r="BM17" t="e">
        <f t="shared" ref="BM17:BM25" si="34">BI17*BJ17*BK17</f>
        <v>#DIV/0!</v>
      </c>
      <c r="BN17">
        <f t="shared" ref="BN17:BN25" si="35">(BL17-BD17)/BK17</f>
        <v>-2.4580560075286558E-11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1.2885448580357399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1182</v>
      </c>
      <c r="CB17">
        <v>290</v>
      </c>
      <c r="CC17">
        <v>1514.14</v>
      </c>
      <c r="CD17">
        <v>205</v>
      </c>
      <c r="CE17">
        <v>7898.13</v>
      </c>
      <c r="CF17">
        <v>1512.19</v>
      </c>
      <c r="CG17">
        <v>1.95</v>
      </c>
      <c r="CH17">
        <v>300</v>
      </c>
      <c r="CI17">
        <v>24</v>
      </c>
      <c r="CJ17">
        <v>1586.07905306269</v>
      </c>
      <c r="CK17">
        <v>1.8795926584834</v>
      </c>
      <c r="CL17">
        <v>-58.361472431517797</v>
      </c>
      <c r="CM17">
        <v>1.2846657586582599</v>
      </c>
      <c r="CN17">
        <v>0.98661453821409795</v>
      </c>
      <c r="CO17">
        <v>-6.5414983314794296E-3</v>
      </c>
      <c r="CP17">
        <v>290</v>
      </c>
      <c r="CQ17">
        <v>1484.8</v>
      </c>
      <c r="CR17">
        <v>625</v>
      </c>
      <c r="CS17">
        <v>7887.7</v>
      </c>
      <c r="CT17">
        <v>1512.09</v>
      </c>
      <c r="CU17">
        <v>-27.29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1661377076.0999999</v>
      </c>
      <c r="DS17">
        <v>415.66500000000002</v>
      </c>
      <c r="DT17">
        <v>416.33499999999998</v>
      </c>
      <c r="DU17">
        <v>3.32464</v>
      </c>
      <c r="DV17">
        <v>2.6645099999999999</v>
      </c>
      <c r="DW17">
        <v>417.8</v>
      </c>
      <c r="DX17">
        <v>3.4966400000000002</v>
      </c>
      <c r="DY17">
        <v>900.04200000000003</v>
      </c>
      <c r="DZ17">
        <v>100.629</v>
      </c>
      <c r="EA17">
        <v>9.1795199999999993E-2</v>
      </c>
      <c r="EB17">
        <v>22.3705</v>
      </c>
      <c r="EC17">
        <v>23.8825</v>
      </c>
      <c r="ED17">
        <v>999.9</v>
      </c>
      <c r="EE17">
        <v>0</v>
      </c>
      <c r="EF17">
        <v>0</v>
      </c>
      <c r="EG17">
        <v>9000.6200000000008</v>
      </c>
      <c r="EH17">
        <v>0</v>
      </c>
      <c r="EI17">
        <v>2.1671100000000001</v>
      </c>
      <c r="EJ17">
        <v>-0.56018100000000004</v>
      </c>
      <c r="EK17">
        <v>417.173</v>
      </c>
      <c r="EL17">
        <v>417.447</v>
      </c>
      <c r="EM17">
        <v>0.68857500000000005</v>
      </c>
      <c r="EN17">
        <v>416.33499999999998</v>
      </c>
      <c r="EO17">
        <v>2.6645099999999999</v>
      </c>
      <c r="EP17">
        <v>0.337418</v>
      </c>
      <c r="EQ17">
        <v>0.268127</v>
      </c>
      <c r="ER17">
        <v>-7.9626400000000004</v>
      </c>
      <c r="ES17">
        <v>-10.884600000000001</v>
      </c>
      <c r="ET17">
        <v>5.0002999999999999E-2</v>
      </c>
      <c r="EU17">
        <v>0</v>
      </c>
      <c r="EV17">
        <v>0</v>
      </c>
      <c r="EW17">
        <v>0</v>
      </c>
      <c r="EX17">
        <v>351.27</v>
      </c>
      <c r="EY17">
        <v>5.0002999999999999E-2</v>
      </c>
      <c r="EZ17">
        <v>6.37</v>
      </c>
      <c r="FA17">
        <v>-0.05</v>
      </c>
      <c r="FB17">
        <v>38.75</v>
      </c>
      <c r="FC17">
        <v>42.936999999999998</v>
      </c>
      <c r="FD17">
        <v>41.5</v>
      </c>
      <c r="FE17">
        <v>42.811999999999998</v>
      </c>
      <c r="FF17">
        <v>40.875</v>
      </c>
      <c r="FG17">
        <v>0</v>
      </c>
      <c r="FH17">
        <v>0</v>
      </c>
      <c r="FI17">
        <v>0</v>
      </c>
      <c r="FJ17">
        <v>636.20000004768394</v>
      </c>
      <c r="FK17">
        <v>0</v>
      </c>
      <c r="FL17">
        <v>355.17192307692301</v>
      </c>
      <c r="FM17">
        <v>-19.7952137194588</v>
      </c>
      <c r="FN17">
        <v>-0.75111106711951103</v>
      </c>
      <c r="FO17">
        <v>5.7180769230769197</v>
      </c>
      <c r="FP17">
        <v>15</v>
      </c>
      <c r="FQ17">
        <v>1661377114.0999999</v>
      </c>
      <c r="FR17" t="s">
        <v>440</v>
      </c>
      <c r="FS17">
        <v>1661377104.0999999</v>
      </c>
      <c r="FT17">
        <v>1661377114.0999999</v>
      </c>
      <c r="FU17">
        <v>12</v>
      </c>
      <c r="FV17">
        <v>-0.108</v>
      </c>
      <c r="FW17">
        <v>-2.7E-2</v>
      </c>
      <c r="FX17">
        <v>-2.1349999999999998</v>
      </c>
      <c r="FY17">
        <v>-0.17199999999999999</v>
      </c>
      <c r="FZ17">
        <v>421</v>
      </c>
      <c r="GA17">
        <v>3</v>
      </c>
      <c r="GB17">
        <v>0.33</v>
      </c>
      <c r="GC17">
        <v>0.06</v>
      </c>
      <c r="GD17">
        <v>-0.43978875000000001</v>
      </c>
      <c r="GE17">
        <v>-1.2773386917293199</v>
      </c>
      <c r="GF17">
        <v>0.12659871439942599</v>
      </c>
      <c r="GG17">
        <v>0</v>
      </c>
      <c r="GH17">
        <v>356.43</v>
      </c>
      <c r="GI17">
        <v>-19.843544717658599</v>
      </c>
      <c r="GJ17">
        <v>2.46144266640521</v>
      </c>
      <c r="GK17">
        <v>0</v>
      </c>
      <c r="GL17">
        <v>0.7534826</v>
      </c>
      <c r="GM17">
        <v>9.48693834586469E-2</v>
      </c>
      <c r="GN17">
        <v>2.8556347970985399E-2</v>
      </c>
      <c r="GO17">
        <v>1</v>
      </c>
      <c r="GP17">
        <v>1</v>
      </c>
      <c r="GQ17">
        <v>3</v>
      </c>
      <c r="GR17" t="s">
        <v>441</v>
      </c>
      <c r="GS17">
        <v>3.54508</v>
      </c>
      <c r="GT17">
        <v>2.8324500000000001</v>
      </c>
      <c r="GU17">
        <v>0.101576</v>
      </c>
      <c r="GV17">
        <v>0.101268</v>
      </c>
      <c r="GW17">
        <v>2.5735899999999999E-2</v>
      </c>
      <c r="GX17">
        <v>2.0533800000000001E-2</v>
      </c>
      <c r="GY17">
        <v>31376.1</v>
      </c>
      <c r="GZ17">
        <v>28401</v>
      </c>
      <c r="HA17">
        <v>31160.1</v>
      </c>
      <c r="HB17">
        <v>28933.5</v>
      </c>
      <c r="HC17">
        <v>40477.199999999997</v>
      </c>
      <c r="HD17">
        <v>38564</v>
      </c>
      <c r="HE17">
        <v>44179.199999999997</v>
      </c>
      <c r="HF17">
        <v>42037.5</v>
      </c>
      <c r="HG17">
        <v>2.51308</v>
      </c>
      <c r="HH17">
        <v>2.0228799999999998</v>
      </c>
      <c r="HI17">
        <v>4.3436900000000001E-2</v>
      </c>
      <c r="HJ17">
        <v>0</v>
      </c>
      <c r="HK17">
        <v>23.168099999999999</v>
      </c>
      <c r="HL17">
        <v>999.9</v>
      </c>
      <c r="HM17">
        <v>47.985999999999997</v>
      </c>
      <c r="HN17">
        <v>30.585000000000001</v>
      </c>
      <c r="HO17">
        <v>21.007999999999999</v>
      </c>
      <c r="HP17">
        <v>55.170900000000003</v>
      </c>
      <c r="HQ17">
        <v>43.5657</v>
      </c>
      <c r="HR17">
        <v>2</v>
      </c>
      <c r="HS17">
        <v>6.6275399999999998E-2</v>
      </c>
      <c r="HT17">
        <v>-6.6666699999999999</v>
      </c>
      <c r="HU17">
        <v>20.087700000000002</v>
      </c>
      <c r="HV17">
        <v>5.2267200000000003</v>
      </c>
      <c r="HW17">
        <v>11.9924</v>
      </c>
      <c r="HX17">
        <v>4.9927000000000001</v>
      </c>
      <c r="HY17">
        <v>3.2955000000000001</v>
      </c>
      <c r="HZ17">
        <v>8995.7000000000007</v>
      </c>
      <c r="IA17">
        <v>9999</v>
      </c>
      <c r="IB17">
        <v>-26132.2</v>
      </c>
      <c r="IC17">
        <v>9.1</v>
      </c>
      <c r="ID17">
        <v>1.8775999999999999</v>
      </c>
      <c r="IE17">
        <v>1.87653</v>
      </c>
      <c r="IF17">
        <v>1.8750500000000001</v>
      </c>
      <c r="IG17">
        <v>1.87713</v>
      </c>
      <c r="IH17">
        <v>1.8778999999999999</v>
      </c>
      <c r="II17">
        <v>1.87531</v>
      </c>
      <c r="IJ17">
        <v>1.8793800000000001</v>
      </c>
      <c r="IK17">
        <v>1.88093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-2.1349999999999998</v>
      </c>
      <c r="IZ17">
        <v>-0.17199999999999999</v>
      </c>
      <c r="JA17">
        <v>-2.0260909090908998</v>
      </c>
      <c r="JB17">
        <v>0</v>
      </c>
      <c r="JC17">
        <v>0</v>
      </c>
      <c r="JD17">
        <v>0</v>
      </c>
      <c r="JE17">
        <v>-0.14233008270825001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19.100000000000001</v>
      </c>
      <c r="JN17">
        <v>18.899999999999999</v>
      </c>
      <c r="JO17">
        <v>0.158691</v>
      </c>
      <c r="JP17">
        <v>4.99878</v>
      </c>
      <c r="JQ17">
        <v>2.2485400000000002</v>
      </c>
      <c r="JR17">
        <v>2.5915499999999998</v>
      </c>
      <c r="JS17">
        <v>2.19482</v>
      </c>
      <c r="JT17">
        <v>2.3547400000000001</v>
      </c>
      <c r="JU17">
        <v>32.9315</v>
      </c>
      <c r="JV17">
        <v>24.2364</v>
      </c>
      <c r="JW17">
        <v>2</v>
      </c>
      <c r="JX17">
        <v>854.29399999999998</v>
      </c>
      <c r="JY17">
        <v>492.62400000000002</v>
      </c>
      <c r="JZ17">
        <v>22.671199999999999</v>
      </c>
      <c r="KA17">
        <v>28.196100000000001</v>
      </c>
      <c r="KB17">
        <v>29.9984</v>
      </c>
      <c r="KC17">
        <v>27.646000000000001</v>
      </c>
      <c r="KD17">
        <v>27.616800000000001</v>
      </c>
      <c r="KE17">
        <v>-1</v>
      </c>
      <c r="KF17">
        <v>84.789199999999994</v>
      </c>
      <c r="KG17">
        <v>74.924800000000005</v>
      </c>
      <c r="KH17">
        <v>24.5276</v>
      </c>
      <c r="KI17">
        <v>420</v>
      </c>
      <c r="KJ17">
        <v>2.9571000000000001</v>
      </c>
      <c r="KK17">
        <v>99.556399999999996</v>
      </c>
      <c r="KL17">
        <v>96.372200000000007</v>
      </c>
    </row>
    <row r="18" spans="1:298" x14ac:dyDescent="0.2">
      <c r="A18">
        <v>2</v>
      </c>
      <c r="B18">
        <v>1661377754</v>
      </c>
      <c r="C18">
        <v>677.90000009536698</v>
      </c>
      <c r="D18" t="s">
        <v>446</v>
      </c>
      <c r="E18" t="s">
        <v>447</v>
      </c>
      <c r="F18" t="s">
        <v>435</v>
      </c>
      <c r="H18" t="s">
        <v>436</v>
      </c>
      <c r="J18">
        <v>1661377754</v>
      </c>
      <c r="K18">
        <f t="shared" si="0"/>
        <v>6.8862116976477477E-4</v>
      </c>
      <c r="L18">
        <f t="shared" si="1"/>
        <v>0.68862116976477472</v>
      </c>
      <c r="M18">
        <f t="shared" si="2"/>
        <v>3.2108762223148877</v>
      </c>
      <c r="N18">
        <f t="shared" si="3"/>
        <v>412.56599999999997</v>
      </c>
      <c r="O18">
        <f t="shared" si="4"/>
        <v>203.62677958129504</v>
      </c>
      <c r="P18">
        <f t="shared" si="5"/>
        <v>20.508462372164193</v>
      </c>
      <c r="Q18">
        <f t="shared" si="6"/>
        <v>41.551972213243793</v>
      </c>
      <c r="R18">
        <f t="shared" si="7"/>
        <v>2.6327760757750132E-2</v>
      </c>
      <c r="S18">
        <f t="shared" si="8"/>
        <v>2.8521122459453108</v>
      </c>
      <c r="T18">
        <f t="shared" si="9"/>
        <v>2.6193487155447972E-2</v>
      </c>
      <c r="U18">
        <f t="shared" si="10"/>
        <v>1.6382936204094235E-2</v>
      </c>
      <c r="V18">
        <f t="shared" si="11"/>
        <v>226.13714735183709</v>
      </c>
      <c r="W18">
        <f t="shared" si="12"/>
        <v>23.180638111203031</v>
      </c>
      <c r="X18">
        <f t="shared" si="13"/>
        <v>24.710799999999999</v>
      </c>
      <c r="Y18">
        <f t="shared" si="14"/>
        <v>3.1252653624139906</v>
      </c>
      <c r="Z18">
        <f t="shared" si="15"/>
        <v>19.810793663972436</v>
      </c>
      <c r="AA18">
        <f t="shared" si="16"/>
        <v>0.52545318419717402</v>
      </c>
      <c r="AB18">
        <f t="shared" si="17"/>
        <v>2.6523580685853791</v>
      </c>
      <c r="AC18">
        <f t="shared" si="18"/>
        <v>2.5998121782168164</v>
      </c>
      <c r="AD18">
        <f t="shared" si="19"/>
        <v>-30.368193586626568</v>
      </c>
      <c r="AE18">
        <f t="shared" si="20"/>
        <v>-417.91266263891066</v>
      </c>
      <c r="AF18">
        <f t="shared" si="21"/>
        <v>-30.483314378099301</v>
      </c>
      <c r="AG18">
        <f t="shared" si="22"/>
        <v>-252.62702325179944</v>
      </c>
      <c r="AH18">
        <f t="shared" si="23"/>
        <v>2.7045256602724761</v>
      </c>
      <c r="AI18">
        <f t="shared" si="24"/>
        <v>0.70889106161885818</v>
      </c>
      <c r="AJ18">
        <f t="shared" si="25"/>
        <v>3.2108762223148877</v>
      </c>
      <c r="AK18">
        <v>415.371629387106</v>
      </c>
      <c r="AL18">
        <v>414.75969090909098</v>
      </c>
      <c r="AM18">
        <v>-3.4474637572734897E-2</v>
      </c>
      <c r="AN18">
        <v>66.986818060439205</v>
      </c>
      <c r="AO18">
        <f t="shared" si="26"/>
        <v>0.68862116976477472</v>
      </c>
      <c r="AP18">
        <v>5.0659060434220802</v>
      </c>
      <c r="AQ18">
        <v>5.2181190909090898</v>
      </c>
      <c r="AR18">
        <v>4.3273104880533504E-6</v>
      </c>
      <c r="AS18">
        <v>80.510000000000005</v>
      </c>
      <c r="AT18">
        <v>73</v>
      </c>
      <c r="AU18">
        <v>8</v>
      </c>
      <c r="AV18">
        <f t="shared" si="27"/>
        <v>1</v>
      </c>
      <c r="AW18">
        <f t="shared" si="28"/>
        <v>0</v>
      </c>
      <c r="AX18">
        <f t="shared" si="29"/>
        <v>48963.240785225942</v>
      </c>
      <c r="AY18" t="s">
        <v>437</v>
      </c>
      <c r="AZ18">
        <v>7898.13</v>
      </c>
      <c r="BA18">
        <v>355.17192307692301</v>
      </c>
      <c r="BB18">
        <v>1586.07905306269</v>
      </c>
      <c r="BC18">
        <f t="shared" si="30"/>
        <v>0.77606921774101201</v>
      </c>
      <c r="BD18">
        <v>-0.701433063522789</v>
      </c>
      <c r="BE18" t="s">
        <v>448</v>
      </c>
      <c r="BF18">
        <v>8490</v>
      </c>
      <c r="BG18">
        <v>372.36307692307702</v>
      </c>
      <c r="BH18">
        <v>412.40023859613001</v>
      </c>
      <c r="BI18">
        <f t="shared" si="31"/>
        <v>9.7083265056648105E-2</v>
      </c>
      <c r="BJ18">
        <v>0.5</v>
      </c>
      <c r="BK18">
        <f t="shared" si="32"/>
        <v>1026.0347955190866</v>
      </c>
      <c r="BL18">
        <f t="shared" si="33"/>
        <v>3.2108762223148877</v>
      </c>
      <c r="BM18">
        <f t="shared" si="34"/>
        <v>49.805404005361616</v>
      </c>
      <c r="BN18">
        <f t="shared" si="35"/>
        <v>3.8130376308128807E-3</v>
      </c>
      <c r="BO18">
        <f t="shared" si="36"/>
        <v>2.8459702604972592</v>
      </c>
      <c r="BP18">
        <f t="shared" si="37"/>
        <v>216.92533308788595</v>
      </c>
      <c r="BQ18" t="s">
        <v>449</v>
      </c>
      <c r="BR18">
        <v>245.83</v>
      </c>
      <c r="BS18">
        <f t="shared" si="38"/>
        <v>245.83</v>
      </c>
      <c r="BT18">
        <f t="shared" si="39"/>
        <v>0.40390432159583411</v>
      </c>
      <c r="BU18">
        <f t="shared" si="40"/>
        <v>0.24036203592244357</v>
      </c>
      <c r="BV18">
        <f t="shared" si="41"/>
        <v>0.87571695110286429</v>
      </c>
      <c r="BW18">
        <f t="shared" si="42"/>
        <v>0.69960405631047617</v>
      </c>
      <c r="BX18">
        <f t="shared" si="43"/>
        <v>0.95350720283839063</v>
      </c>
      <c r="BY18">
        <f t="shared" si="44"/>
        <v>0.15868436736282737</v>
      </c>
      <c r="BZ18">
        <f t="shared" si="45"/>
        <v>0.84131563263717268</v>
      </c>
      <c r="CA18">
        <v>1183</v>
      </c>
      <c r="CB18">
        <v>290</v>
      </c>
      <c r="CC18">
        <v>404.6</v>
      </c>
      <c r="CD18">
        <v>65</v>
      </c>
      <c r="CE18">
        <v>8490</v>
      </c>
      <c r="CF18">
        <v>403.06</v>
      </c>
      <c r="CG18">
        <v>1.54</v>
      </c>
      <c r="CH18">
        <v>300</v>
      </c>
      <c r="CI18">
        <v>24.1</v>
      </c>
      <c r="CJ18">
        <v>412.40023859613001</v>
      </c>
      <c r="CK18">
        <v>1.2138007009012399</v>
      </c>
      <c r="CL18">
        <v>-7.9288783119976696</v>
      </c>
      <c r="CM18">
        <v>0.91072777849563002</v>
      </c>
      <c r="CN18">
        <v>0.73024010961794406</v>
      </c>
      <c r="CO18">
        <v>-6.03782447163515E-3</v>
      </c>
      <c r="CP18">
        <v>290</v>
      </c>
      <c r="CQ18">
        <v>401.68</v>
      </c>
      <c r="CR18">
        <v>665</v>
      </c>
      <c r="CS18">
        <v>8461.75</v>
      </c>
      <c r="CT18">
        <v>403.03</v>
      </c>
      <c r="CU18">
        <v>-1.35</v>
      </c>
      <c r="DI18">
        <f t="shared" si="46"/>
        <v>1200.1300000000001</v>
      </c>
      <c r="DJ18">
        <f t="shared" si="47"/>
        <v>1026.0347955190866</v>
      </c>
      <c r="DK18">
        <f t="shared" si="48"/>
        <v>0.85493637815827173</v>
      </c>
      <c r="DL18">
        <f t="shared" si="49"/>
        <v>0.18842720984546429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1661377754</v>
      </c>
      <c r="DS18">
        <v>412.56599999999997</v>
      </c>
      <c r="DT18">
        <v>413.23200000000003</v>
      </c>
      <c r="DU18">
        <v>5.2171799999999999</v>
      </c>
      <c r="DV18">
        <v>5.0604699999999996</v>
      </c>
      <c r="DW18">
        <v>414.7</v>
      </c>
      <c r="DX18">
        <v>5.37805</v>
      </c>
      <c r="DY18">
        <v>899.99699999999996</v>
      </c>
      <c r="DZ18">
        <v>100.623</v>
      </c>
      <c r="EA18">
        <v>9.2939300000000002E-2</v>
      </c>
      <c r="EB18">
        <v>21.992899999999999</v>
      </c>
      <c r="EC18">
        <v>24.710799999999999</v>
      </c>
      <c r="ED18">
        <v>999.9</v>
      </c>
      <c r="EE18">
        <v>0</v>
      </c>
      <c r="EF18">
        <v>0</v>
      </c>
      <c r="EG18">
        <v>9022.5</v>
      </c>
      <c r="EH18">
        <v>0</v>
      </c>
      <c r="EI18">
        <v>2.1671100000000001</v>
      </c>
      <c r="EJ18">
        <v>-0.66595499999999996</v>
      </c>
      <c r="EK18">
        <v>414.72899999999998</v>
      </c>
      <c r="EL18">
        <v>415.33300000000003</v>
      </c>
      <c r="EM18">
        <v>0.15671299999999999</v>
      </c>
      <c r="EN18">
        <v>413.23200000000003</v>
      </c>
      <c r="EO18">
        <v>5.0604699999999996</v>
      </c>
      <c r="EP18">
        <v>0.52496699999999996</v>
      </c>
      <c r="EQ18">
        <v>0.50919899999999996</v>
      </c>
      <c r="ER18">
        <v>-2.1300500000000002</v>
      </c>
      <c r="ES18">
        <v>-2.5418500000000002</v>
      </c>
      <c r="ET18">
        <v>1200.1300000000001</v>
      </c>
      <c r="EU18">
        <v>0.50004099999999996</v>
      </c>
      <c r="EV18">
        <v>0.49995899999999999</v>
      </c>
      <c r="EW18">
        <v>0</v>
      </c>
      <c r="EX18">
        <v>372.024</v>
      </c>
      <c r="EY18">
        <v>5.0003000000000002</v>
      </c>
      <c r="EZ18">
        <v>3865.8</v>
      </c>
      <c r="FA18">
        <v>12019.6</v>
      </c>
      <c r="FB18">
        <v>40.625</v>
      </c>
      <c r="FC18">
        <v>42.625</v>
      </c>
      <c r="FD18">
        <v>42.061999999999998</v>
      </c>
      <c r="FE18">
        <v>42.375</v>
      </c>
      <c r="FF18">
        <v>42.061999999999998</v>
      </c>
      <c r="FG18">
        <v>597.61</v>
      </c>
      <c r="FH18">
        <v>597.52</v>
      </c>
      <c r="FI18">
        <v>0</v>
      </c>
      <c r="FJ18">
        <v>676.79999995231606</v>
      </c>
      <c r="FK18">
        <v>0</v>
      </c>
      <c r="FL18">
        <v>372.36307692307702</v>
      </c>
      <c r="FM18">
        <v>-2.1749743746674701</v>
      </c>
      <c r="FN18">
        <v>-26.093333332506099</v>
      </c>
      <c r="FO18">
        <v>3868.4680769230799</v>
      </c>
      <c r="FP18">
        <v>15</v>
      </c>
      <c r="FQ18">
        <v>1661377114.0999999</v>
      </c>
      <c r="FR18" t="s">
        <v>440</v>
      </c>
      <c r="FS18">
        <v>1661377104.0999999</v>
      </c>
      <c r="FT18">
        <v>1661377114.0999999</v>
      </c>
      <c r="FU18">
        <v>12</v>
      </c>
      <c r="FV18">
        <v>-0.108</v>
      </c>
      <c r="FW18">
        <v>-2.7E-2</v>
      </c>
      <c r="FX18">
        <v>-2.1349999999999998</v>
      </c>
      <c r="FY18">
        <v>-0.17199999999999999</v>
      </c>
      <c r="FZ18">
        <v>421</v>
      </c>
      <c r="GA18">
        <v>3</v>
      </c>
      <c r="GB18">
        <v>0.33</v>
      </c>
      <c r="GC18">
        <v>0.06</v>
      </c>
      <c r="GD18">
        <v>-0.63086219047618997</v>
      </c>
      <c r="GE18">
        <v>-0.41413815584415598</v>
      </c>
      <c r="GF18">
        <v>5.5513468487273697E-2</v>
      </c>
      <c r="GG18">
        <v>1</v>
      </c>
      <c r="GH18">
        <v>372.56070588235298</v>
      </c>
      <c r="GI18">
        <v>-2.5806570014104699</v>
      </c>
      <c r="GJ18">
        <v>0.32627924970633199</v>
      </c>
      <c r="GK18">
        <v>0</v>
      </c>
      <c r="GL18">
        <v>0.14971204761904799</v>
      </c>
      <c r="GM18">
        <v>-3.55407272727273E-2</v>
      </c>
      <c r="GN18">
        <v>7.9498381144116007E-3</v>
      </c>
      <c r="GO18">
        <v>1</v>
      </c>
      <c r="GP18">
        <v>2</v>
      </c>
      <c r="GQ18">
        <v>3</v>
      </c>
      <c r="GR18" t="s">
        <v>450</v>
      </c>
      <c r="GS18">
        <v>3.5467200000000001</v>
      </c>
      <c r="GT18">
        <v>2.8337699999999999</v>
      </c>
      <c r="GU18">
        <v>0.101183</v>
      </c>
      <c r="GV18">
        <v>0.10088</v>
      </c>
      <c r="GW18">
        <v>3.7185999999999997E-2</v>
      </c>
      <c r="GX18">
        <v>3.5603299999999997E-2</v>
      </c>
      <c r="GY18">
        <v>31438.7</v>
      </c>
      <c r="GZ18">
        <v>28458.3</v>
      </c>
      <c r="HA18">
        <v>31201.8</v>
      </c>
      <c r="HB18">
        <v>28971.8</v>
      </c>
      <c r="HC18">
        <v>40057</v>
      </c>
      <c r="HD18">
        <v>38020.9</v>
      </c>
      <c r="HE18">
        <v>44240.1</v>
      </c>
      <c r="HF18">
        <v>42093.2</v>
      </c>
      <c r="HG18">
        <v>2.5405500000000001</v>
      </c>
      <c r="HH18">
        <v>2.0428000000000002</v>
      </c>
      <c r="HI18">
        <v>0.219252</v>
      </c>
      <c r="HJ18">
        <v>0</v>
      </c>
      <c r="HK18">
        <v>21.1008</v>
      </c>
      <c r="HL18">
        <v>999.9</v>
      </c>
      <c r="HM18">
        <v>34.110999999999997</v>
      </c>
      <c r="HN18">
        <v>30.555</v>
      </c>
      <c r="HO18">
        <v>14.910500000000001</v>
      </c>
      <c r="HP18">
        <v>51.750900000000001</v>
      </c>
      <c r="HQ18">
        <v>43.601799999999997</v>
      </c>
      <c r="HR18">
        <v>2</v>
      </c>
      <c r="HS18">
        <v>-1.8498500000000001E-2</v>
      </c>
      <c r="HT18">
        <v>3.5886</v>
      </c>
      <c r="HU18">
        <v>20.2057</v>
      </c>
      <c r="HV18">
        <v>5.2234299999999996</v>
      </c>
      <c r="HW18">
        <v>11.985799999999999</v>
      </c>
      <c r="HX18">
        <v>4.992</v>
      </c>
      <c r="HY18">
        <v>3.2957800000000002</v>
      </c>
      <c r="HZ18">
        <v>8995.7000000000007</v>
      </c>
      <c r="IA18">
        <v>9999</v>
      </c>
      <c r="IB18">
        <v>-25923.9</v>
      </c>
      <c r="IC18">
        <v>9.3000000000000007</v>
      </c>
      <c r="ID18">
        <v>1.8776299999999999</v>
      </c>
      <c r="IE18">
        <v>1.87653</v>
      </c>
      <c r="IF18">
        <v>1.8751199999999999</v>
      </c>
      <c r="IG18">
        <v>1.87714</v>
      </c>
      <c r="IH18">
        <v>1.87791</v>
      </c>
      <c r="II18">
        <v>1.8753200000000001</v>
      </c>
      <c r="IJ18">
        <v>1.8794299999999999</v>
      </c>
      <c r="IK18">
        <v>1.8809499999999999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-2.1339999999999999</v>
      </c>
      <c r="IZ18">
        <v>-0.16089999999999999</v>
      </c>
      <c r="JA18">
        <v>-2.1345000000000001</v>
      </c>
      <c r="JB18">
        <v>0</v>
      </c>
      <c r="JC18">
        <v>0</v>
      </c>
      <c r="JD18">
        <v>0</v>
      </c>
      <c r="JE18">
        <v>-0.16927469240788101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10.8</v>
      </c>
      <c r="JN18">
        <v>10.7</v>
      </c>
      <c r="JO18">
        <v>0.158691</v>
      </c>
      <c r="JP18">
        <v>4.99878</v>
      </c>
      <c r="JQ18">
        <v>2.2485400000000002</v>
      </c>
      <c r="JR18">
        <v>2.5915499999999998</v>
      </c>
      <c r="JS18">
        <v>2.19482</v>
      </c>
      <c r="JT18">
        <v>2.4023400000000001</v>
      </c>
      <c r="JU18">
        <v>32.775799999999997</v>
      </c>
      <c r="JV18">
        <v>24.2714</v>
      </c>
      <c r="JW18">
        <v>2</v>
      </c>
      <c r="JX18">
        <v>870.149</v>
      </c>
      <c r="JY18">
        <v>500.375</v>
      </c>
      <c r="JZ18">
        <v>16.651900000000001</v>
      </c>
      <c r="KA18">
        <v>26.988900000000001</v>
      </c>
      <c r="KB18">
        <v>29.999400000000001</v>
      </c>
      <c r="KC18">
        <v>26.981300000000001</v>
      </c>
      <c r="KD18">
        <v>26.950600000000001</v>
      </c>
      <c r="KE18">
        <v>-1</v>
      </c>
      <c r="KF18">
        <v>100</v>
      </c>
      <c r="KG18">
        <v>0</v>
      </c>
      <c r="KH18">
        <v>16.6555</v>
      </c>
      <c r="KI18">
        <v>420</v>
      </c>
      <c r="KJ18">
        <v>5.1251899999999999</v>
      </c>
      <c r="KK18">
        <v>99.692099999999996</v>
      </c>
      <c r="KL18">
        <v>96.499899999999997</v>
      </c>
    </row>
    <row r="19" spans="1:298" x14ac:dyDescent="0.2">
      <c r="A19">
        <v>3</v>
      </c>
      <c r="B19">
        <v>1661377994</v>
      </c>
      <c r="C19">
        <v>917.90000009536698</v>
      </c>
      <c r="D19" t="s">
        <v>451</v>
      </c>
      <c r="E19" t="s">
        <v>452</v>
      </c>
      <c r="F19" t="s">
        <v>435</v>
      </c>
      <c r="H19" t="s">
        <v>436</v>
      </c>
      <c r="J19">
        <v>1661377994</v>
      </c>
      <c r="K19">
        <f t="shared" si="0"/>
        <v>7.4987541440253963E-4</v>
      </c>
      <c r="L19">
        <f t="shared" si="1"/>
        <v>0.74987541440253958</v>
      </c>
      <c r="M19">
        <f t="shared" si="2"/>
        <v>3.6596105995548505</v>
      </c>
      <c r="N19">
        <f t="shared" si="3"/>
        <v>411.48599999999999</v>
      </c>
      <c r="O19">
        <f t="shared" si="4"/>
        <v>142.45180221692149</v>
      </c>
      <c r="P19">
        <f t="shared" si="5"/>
        <v>14.346784026604091</v>
      </c>
      <c r="Q19">
        <f t="shared" si="6"/>
        <v>41.442092554094401</v>
      </c>
      <c r="R19">
        <f t="shared" si="7"/>
        <v>2.3088281728778644E-2</v>
      </c>
      <c r="S19">
        <f t="shared" si="8"/>
        <v>2.8482143314991264</v>
      </c>
      <c r="T19">
        <f t="shared" si="9"/>
        <v>2.2984807694312659E-2</v>
      </c>
      <c r="U19">
        <f t="shared" si="10"/>
        <v>1.4374762765915613E-2</v>
      </c>
      <c r="V19">
        <f t="shared" si="11"/>
        <v>226.09173935047002</v>
      </c>
      <c r="W19">
        <f t="shared" si="12"/>
        <v>26.40944417970702</v>
      </c>
      <c r="X19">
        <f t="shared" si="13"/>
        <v>27.861000000000001</v>
      </c>
      <c r="Y19">
        <f t="shared" si="14"/>
        <v>3.7641977304137333</v>
      </c>
      <c r="Z19">
        <f t="shared" si="15"/>
        <v>17.015153817712307</v>
      </c>
      <c r="AA19">
        <f t="shared" si="16"/>
        <v>0.54880060128465602</v>
      </c>
      <c r="AB19">
        <f t="shared" si="17"/>
        <v>3.2253637384892149</v>
      </c>
      <c r="AC19">
        <f t="shared" si="18"/>
        <v>3.2153971291290775</v>
      </c>
      <c r="AD19">
        <f t="shared" si="19"/>
        <v>-33.069505775151995</v>
      </c>
      <c r="AE19">
        <f t="shared" si="20"/>
        <v>-402.53900872078589</v>
      </c>
      <c r="AF19">
        <f t="shared" si="21"/>
        <v>-30.364342935987782</v>
      </c>
      <c r="AG19">
        <f t="shared" si="22"/>
        <v>-239.88111808145567</v>
      </c>
      <c r="AH19">
        <f t="shared" si="23"/>
        <v>3.5932500066394599</v>
      </c>
      <c r="AI19">
        <f t="shared" si="24"/>
        <v>0.32256089723757447</v>
      </c>
      <c r="AJ19">
        <f t="shared" si="25"/>
        <v>3.6596105995548505</v>
      </c>
      <c r="AK19">
        <v>414.52239716362499</v>
      </c>
      <c r="AL19">
        <v>413.78128484848497</v>
      </c>
      <c r="AM19">
        <v>-2.5352853839271199E-2</v>
      </c>
      <c r="AN19">
        <v>66.986818060439205</v>
      </c>
      <c r="AO19">
        <f t="shared" si="26"/>
        <v>0.74987541440253958</v>
      </c>
      <c r="AP19">
        <v>5.3476155558430696</v>
      </c>
      <c r="AQ19">
        <v>5.4305079999999997</v>
      </c>
      <c r="AR19">
        <v>2.2832466666666398E-2</v>
      </c>
      <c r="AS19">
        <v>80.510000000000005</v>
      </c>
      <c r="AT19">
        <v>72</v>
      </c>
      <c r="AU19">
        <v>8</v>
      </c>
      <c r="AV19">
        <f t="shared" si="27"/>
        <v>1</v>
      </c>
      <c r="AW19">
        <f t="shared" si="28"/>
        <v>0</v>
      </c>
      <c r="AX19">
        <f t="shared" si="29"/>
        <v>48316.493388471077</v>
      </c>
      <c r="AY19" t="s">
        <v>437</v>
      </c>
      <c r="AZ19">
        <v>7898.13</v>
      </c>
      <c r="BA19">
        <v>355.17192307692301</v>
      </c>
      <c r="BB19">
        <v>1586.07905306269</v>
      </c>
      <c r="BC19">
        <f t="shared" si="30"/>
        <v>0.77606921774101201</v>
      </c>
      <c r="BD19">
        <v>-0.701433063522789</v>
      </c>
      <c r="BE19" t="s">
        <v>453</v>
      </c>
      <c r="BF19">
        <v>8475.75</v>
      </c>
      <c r="BG19">
        <v>350.54719999999998</v>
      </c>
      <c r="BH19">
        <v>395.98510810511198</v>
      </c>
      <c r="BI19">
        <f t="shared" si="31"/>
        <v>0.11474650731827718</v>
      </c>
      <c r="BJ19">
        <v>0.5</v>
      </c>
      <c r="BK19">
        <f t="shared" si="32"/>
        <v>1025.8067955183783</v>
      </c>
      <c r="BL19">
        <f t="shared" si="33"/>
        <v>3.6596105995548505</v>
      </c>
      <c r="BM19">
        <f t="shared" si="34"/>
        <v>58.853873484544032</v>
      </c>
      <c r="BN19">
        <f t="shared" si="35"/>
        <v>4.2513304475369964E-3</v>
      </c>
      <c r="BO19">
        <f t="shared" si="36"/>
        <v>3.0054007602772637</v>
      </c>
      <c r="BP19">
        <f t="shared" si="37"/>
        <v>212.29620621125204</v>
      </c>
      <c r="BQ19" t="s">
        <v>454</v>
      </c>
      <c r="BR19">
        <v>241.39</v>
      </c>
      <c r="BS19">
        <f t="shared" si="38"/>
        <v>241.39</v>
      </c>
      <c r="BT19">
        <f t="shared" si="39"/>
        <v>0.39040636867605538</v>
      </c>
      <c r="BU19">
        <f t="shared" si="40"/>
        <v>0.29391556215490305</v>
      </c>
      <c r="BV19">
        <f t="shared" si="41"/>
        <v>0.88503282022486662</v>
      </c>
      <c r="BW19">
        <f t="shared" si="42"/>
        <v>1.1133144368352732</v>
      </c>
      <c r="BX19">
        <f t="shared" si="43"/>
        <v>0.96684300217786467</v>
      </c>
      <c r="BY19">
        <f t="shared" si="44"/>
        <v>0.20239293752331228</v>
      </c>
      <c r="BZ19">
        <f t="shared" si="45"/>
        <v>0.79760706247668778</v>
      </c>
      <c r="CA19">
        <v>1185</v>
      </c>
      <c r="CB19">
        <v>290</v>
      </c>
      <c r="CC19">
        <v>388.37</v>
      </c>
      <c r="CD19">
        <v>165</v>
      </c>
      <c r="CE19">
        <v>8475.75</v>
      </c>
      <c r="CF19">
        <v>386.76</v>
      </c>
      <c r="CG19">
        <v>1.61</v>
      </c>
      <c r="CH19">
        <v>300</v>
      </c>
      <c r="CI19">
        <v>24.1</v>
      </c>
      <c r="CJ19">
        <v>395.98510810511198</v>
      </c>
      <c r="CK19">
        <v>1.3099037135584699</v>
      </c>
      <c r="CL19">
        <v>-7.8174800953446404</v>
      </c>
      <c r="CM19">
        <v>0.98248350452627498</v>
      </c>
      <c r="CN19">
        <v>0.69335756426346695</v>
      </c>
      <c r="CO19">
        <v>-6.0359216907675296E-3</v>
      </c>
      <c r="CP19">
        <v>290</v>
      </c>
      <c r="CQ19">
        <v>386.07</v>
      </c>
      <c r="CR19">
        <v>735</v>
      </c>
      <c r="CS19">
        <v>8456.14</v>
      </c>
      <c r="CT19">
        <v>386.74</v>
      </c>
      <c r="CU19">
        <v>-0.67</v>
      </c>
      <c r="DI19">
        <f t="shared" si="46"/>
        <v>1199.8599999999999</v>
      </c>
      <c r="DJ19">
        <f t="shared" si="47"/>
        <v>1025.8067955183783</v>
      </c>
      <c r="DK19">
        <f t="shared" si="48"/>
        <v>0.85493873911821239</v>
      </c>
      <c r="DL19">
        <f t="shared" si="49"/>
        <v>0.18843176649814983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1661377994</v>
      </c>
      <c r="DS19">
        <v>411.48599999999999</v>
      </c>
      <c r="DT19">
        <v>412.31400000000002</v>
      </c>
      <c r="DU19">
        <v>5.4491399999999999</v>
      </c>
      <c r="DV19">
        <v>5.3778499999999996</v>
      </c>
      <c r="DW19">
        <v>413.62099999999998</v>
      </c>
      <c r="DX19">
        <v>5.6083600000000002</v>
      </c>
      <c r="DY19">
        <v>899.995</v>
      </c>
      <c r="DZ19">
        <v>100.62</v>
      </c>
      <c r="EA19">
        <v>9.3250399999999997E-2</v>
      </c>
      <c r="EB19">
        <v>25.2395</v>
      </c>
      <c r="EC19">
        <v>27.861000000000001</v>
      </c>
      <c r="ED19">
        <v>999.9</v>
      </c>
      <c r="EE19">
        <v>0</v>
      </c>
      <c r="EF19">
        <v>0</v>
      </c>
      <c r="EG19">
        <v>9001.25</v>
      </c>
      <c r="EH19">
        <v>0</v>
      </c>
      <c r="EI19">
        <v>2.1671100000000001</v>
      </c>
      <c r="EJ19">
        <v>-0.82736200000000004</v>
      </c>
      <c r="EK19">
        <v>413.74099999999999</v>
      </c>
      <c r="EL19">
        <v>414.54300000000001</v>
      </c>
      <c r="EM19">
        <v>7.1287199999999995E-2</v>
      </c>
      <c r="EN19">
        <v>412.31400000000002</v>
      </c>
      <c r="EO19">
        <v>5.3778499999999996</v>
      </c>
      <c r="EP19">
        <v>0.54829099999999997</v>
      </c>
      <c r="EQ19">
        <v>0.54111799999999999</v>
      </c>
      <c r="ER19">
        <v>-1.54064</v>
      </c>
      <c r="ES19">
        <v>-1.7195</v>
      </c>
      <c r="ET19">
        <v>1199.8599999999999</v>
      </c>
      <c r="EU19">
        <v>0.49995800000000001</v>
      </c>
      <c r="EV19">
        <v>0.50004199999999999</v>
      </c>
      <c r="EW19">
        <v>0</v>
      </c>
      <c r="EX19">
        <v>350.411</v>
      </c>
      <c r="EY19">
        <v>5.0003000000000002</v>
      </c>
      <c r="EZ19">
        <v>3644.64</v>
      </c>
      <c r="FA19">
        <v>12016.7</v>
      </c>
      <c r="FB19">
        <v>41.061999999999998</v>
      </c>
      <c r="FC19">
        <v>42.936999999999998</v>
      </c>
      <c r="FD19">
        <v>42.311999999999998</v>
      </c>
      <c r="FE19">
        <v>42.811999999999998</v>
      </c>
      <c r="FF19">
        <v>42.686999999999998</v>
      </c>
      <c r="FG19">
        <v>597.38</v>
      </c>
      <c r="FH19">
        <v>597.48</v>
      </c>
      <c r="FI19">
        <v>0</v>
      </c>
      <c r="FJ19">
        <v>236</v>
      </c>
      <c r="FK19">
        <v>0</v>
      </c>
      <c r="FL19">
        <v>350.54719999999998</v>
      </c>
      <c r="FM19">
        <v>-2.8453846130610798</v>
      </c>
      <c r="FN19">
        <v>-29.083076963055099</v>
      </c>
      <c r="FO19">
        <v>3648.5916000000002</v>
      </c>
      <c r="FP19">
        <v>15</v>
      </c>
      <c r="FQ19">
        <v>1661377114.0999999</v>
      </c>
      <c r="FR19" t="s">
        <v>440</v>
      </c>
      <c r="FS19">
        <v>1661377104.0999999</v>
      </c>
      <c r="FT19">
        <v>1661377114.0999999</v>
      </c>
      <c r="FU19">
        <v>12</v>
      </c>
      <c r="FV19">
        <v>-0.108</v>
      </c>
      <c r="FW19">
        <v>-2.7E-2</v>
      </c>
      <c r="FX19">
        <v>-2.1349999999999998</v>
      </c>
      <c r="FY19">
        <v>-0.17199999999999999</v>
      </c>
      <c r="FZ19">
        <v>421</v>
      </c>
      <c r="GA19">
        <v>3</v>
      </c>
      <c r="GB19">
        <v>0.33</v>
      </c>
      <c r="GC19">
        <v>0.06</v>
      </c>
      <c r="GD19">
        <v>-0.55430823809523799</v>
      </c>
      <c r="GE19">
        <v>-0.94904922077922205</v>
      </c>
      <c r="GF19">
        <v>0.12469526580500701</v>
      </c>
      <c r="GG19">
        <v>0</v>
      </c>
      <c r="GH19">
        <v>350.74985294117602</v>
      </c>
      <c r="GI19">
        <v>-2.9980290279250501</v>
      </c>
      <c r="GJ19">
        <v>0.33350439915548202</v>
      </c>
      <c r="GK19">
        <v>0</v>
      </c>
      <c r="GL19">
        <v>9.6659257142857197E-2</v>
      </c>
      <c r="GM19">
        <v>-0.55044008571428604</v>
      </c>
      <c r="GN19">
        <v>6.1273088828065203E-2</v>
      </c>
      <c r="GO19">
        <v>0</v>
      </c>
      <c r="GP19">
        <v>0</v>
      </c>
      <c r="GQ19">
        <v>3</v>
      </c>
      <c r="GR19" t="s">
        <v>455</v>
      </c>
      <c r="GS19">
        <v>3.5469300000000001</v>
      </c>
      <c r="GT19">
        <v>2.8339099999999999</v>
      </c>
      <c r="GU19">
        <v>0.10104299999999999</v>
      </c>
      <c r="GV19">
        <v>0.100769</v>
      </c>
      <c r="GW19">
        <v>3.8526400000000002E-2</v>
      </c>
      <c r="GX19">
        <v>3.7456299999999998E-2</v>
      </c>
      <c r="GY19">
        <v>31451.3</v>
      </c>
      <c r="GZ19">
        <v>28471.5</v>
      </c>
      <c r="HA19">
        <v>31208.9</v>
      </c>
      <c r="HB19">
        <v>28980.9</v>
      </c>
      <c r="HC19">
        <v>40011.1</v>
      </c>
      <c r="HD19">
        <v>37959</v>
      </c>
      <c r="HE19">
        <v>44251.1</v>
      </c>
      <c r="HF19">
        <v>42105.7</v>
      </c>
      <c r="HG19">
        <v>2.5450699999999999</v>
      </c>
      <c r="HH19">
        <v>2.0461499999999999</v>
      </c>
      <c r="HI19">
        <v>0.29496800000000001</v>
      </c>
      <c r="HJ19">
        <v>0</v>
      </c>
      <c r="HK19">
        <v>23.0246</v>
      </c>
      <c r="HL19">
        <v>999.9</v>
      </c>
      <c r="HM19">
        <v>26.077000000000002</v>
      </c>
      <c r="HN19">
        <v>30.696000000000002</v>
      </c>
      <c r="HO19">
        <v>11.4909</v>
      </c>
      <c r="HP19">
        <v>51.660899999999998</v>
      </c>
      <c r="HQ19">
        <v>43.581699999999998</v>
      </c>
      <c r="HR19">
        <v>2</v>
      </c>
      <c r="HS19">
        <v>-3.2149400000000002E-2</v>
      </c>
      <c r="HT19">
        <v>3.4352499999999999</v>
      </c>
      <c r="HU19">
        <v>20.2044</v>
      </c>
      <c r="HV19">
        <v>5.2187900000000003</v>
      </c>
      <c r="HW19">
        <v>11.986000000000001</v>
      </c>
      <c r="HX19">
        <v>4.9905499999999998</v>
      </c>
      <c r="HY19">
        <v>3.2946800000000001</v>
      </c>
      <c r="HZ19">
        <v>8995.7000000000007</v>
      </c>
      <c r="IA19">
        <v>9999</v>
      </c>
      <c r="IB19">
        <v>-25879.4</v>
      </c>
      <c r="IC19">
        <v>9.4</v>
      </c>
      <c r="ID19">
        <v>1.8775900000000001</v>
      </c>
      <c r="IE19">
        <v>1.87653</v>
      </c>
      <c r="IF19">
        <v>1.8750500000000001</v>
      </c>
      <c r="IG19">
        <v>1.87713</v>
      </c>
      <c r="IH19">
        <v>1.8778999999999999</v>
      </c>
      <c r="II19">
        <v>1.87531</v>
      </c>
      <c r="IJ19">
        <v>1.8793800000000001</v>
      </c>
      <c r="IK19">
        <v>1.8809199999999999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-2.1349999999999998</v>
      </c>
      <c r="IZ19">
        <v>-0.15920000000000001</v>
      </c>
      <c r="JA19">
        <v>-2.1345000000000001</v>
      </c>
      <c r="JB19">
        <v>0</v>
      </c>
      <c r="JC19">
        <v>0</v>
      </c>
      <c r="JD19">
        <v>0</v>
      </c>
      <c r="JE19">
        <v>-0.16927469240788101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14.8</v>
      </c>
      <c r="JN19">
        <v>14.7</v>
      </c>
      <c r="JO19">
        <v>0.158691</v>
      </c>
      <c r="JP19">
        <v>4.99878</v>
      </c>
      <c r="JQ19">
        <v>2.2485400000000002</v>
      </c>
      <c r="JR19">
        <v>2.5915499999999998</v>
      </c>
      <c r="JS19">
        <v>2.19482</v>
      </c>
      <c r="JT19">
        <v>2.4047900000000002</v>
      </c>
      <c r="JU19">
        <v>32.775799999999997</v>
      </c>
      <c r="JV19">
        <v>24.2714</v>
      </c>
      <c r="JW19">
        <v>2</v>
      </c>
      <c r="JX19">
        <v>870.77</v>
      </c>
      <c r="JY19">
        <v>500.464</v>
      </c>
      <c r="JZ19">
        <v>21.739599999999999</v>
      </c>
      <c r="KA19">
        <v>26.874700000000001</v>
      </c>
      <c r="KB19">
        <v>30.001100000000001</v>
      </c>
      <c r="KC19">
        <v>26.744700000000002</v>
      </c>
      <c r="KD19">
        <v>26.718299999999999</v>
      </c>
      <c r="KE19">
        <v>-1</v>
      </c>
      <c r="KF19">
        <v>100</v>
      </c>
      <c r="KG19">
        <v>0</v>
      </c>
      <c r="KH19">
        <v>21.601600000000001</v>
      </c>
      <c r="KI19">
        <v>420</v>
      </c>
      <c r="KJ19">
        <v>5.4597100000000003</v>
      </c>
      <c r="KK19">
        <v>99.715900000000005</v>
      </c>
      <c r="KL19">
        <v>96.529200000000003</v>
      </c>
    </row>
    <row r="20" spans="1:298" x14ac:dyDescent="0.2">
      <c r="A20">
        <v>4</v>
      </c>
      <c r="B20">
        <v>1661378234</v>
      </c>
      <c r="C20">
        <v>1157.9000000953699</v>
      </c>
      <c r="D20" t="s">
        <v>456</v>
      </c>
      <c r="E20" t="s">
        <v>457</v>
      </c>
      <c r="F20" t="s">
        <v>435</v>
      </c>
      <c r="H20" t="s">
        <v>436</v>
      </c>
      <c r="J20">
        <v>1661378234</v>
      </c>
      <c r="K20">
        <f t="shared" si="0"/>
        <v>1.1845420480695891E-3</v>
      </c>
      <c r="L20">
        <f t="shared" si="1"/>
        <v>1.1845420480695892</v>
      </c>
      <c r="M20">
        <f t="shared" si="2"/>
        <v>3.1474618063781761</v>
      </c>
      <c r="N20">
        <f t="shared" si="3"/>
        <v>411.05700000000002</v>
      </c>
      <c r="O20">
        <f t="shared" si="4"/>
        <v>227.68481132238452</v>
      </c>
      <c r="P20">
        <f t="shared" si="5"/>
        <v>22.930632949806149</v>
      </c>
      <c r="Q20">
        <f t="shared" si="6"/>
        <v>41.398445217771901</v>
      </c>
      <c r="R20">
        <f t="shared" si="7"/>
        <v>3.0922545901765752E-2</v>
      </c>
      <c r="S20">
        <f t="shared" si="8"/>
        <v>2.8501245273753031</v>
      </c>
      <c r="T20">
        <f t="shared" si="9"/>
        <v>3.0737364627357898E-2</v>
      </c>
      <c r="U20">
        <f t="shared" si="10"/>
        <v>1.9227398104859499E-2</v>
      </c>
      <c r="V20">
        <f t="shared" si="11"/>
        <v>226.08477635032648</v>
      </c>
      <c r="W20">
        <f t="shared" si="12"/>
        <v>29.076700217306513</v>
      </c>
      <c r="X20">
        <f t="shared" si="13"/>
        <v>30.5123</v>
      </c>
      <c r="Y20">
        <f t="shared" si="14"/>
        <v>4.3874373030421472</v>
      </c>
      <c r="Z20">
        <f t="shared" si="15"/>
        <v>15.850076021185172</v>
      </c>
      <c r="AA20">
        <f t="shared" si="16"/>
        <v>0.60238672113040903</v>
      </c>
      <c r="AB20">
        <f t="shared" si="17"/>
        <v>3.8005289080333773</v>
      </c>
      <c r="AC20">
        <f t="shared" si="18"/>
        <v>3.7850505819117384</v>
      </c>
      <c r="AD20">
        <f t="shared" si="19"/>
        <v>-52.238304319868881</v>
      </c>
      <c r="AE20">
        <f t="shared" si="20"/>
        <v>-382.08079455847718</v>
      </c>
      <c r="AF20">
        <f t="shared" si="21"/>
        <v>-29.593120040437586</v>
      </c>
      <c r="AG20">
        <f t="shared" si="22"/>
        <v>-237.82744256845717</v>
      </c>
      <c r="AH20">
        <f t="shared" si="23"/>
        <v>3.3625199718221976</v>
      </c>
      <c r="AI20">
        <f t="shared" si="24"/>
        <v>1.4205296058153754</v>
      </c>
      <c r="AJ20">
        <f t="shared" si="25"/>
        <v>3.1474618063781761</v>
      </c>
      <c r="AK20">
        <v>414.31225090467302</v>
      </c>
      <c r="AL20">
        <v>413.54327272727301</v>
      </c>
      <c r="AM20">
        <v>2.19146011090312E-2</v>
      </c>
      <c r="AN20">
        <v>66.986818060439205</v>
      </c>
      <c r="AO20">
        <f t="shared" si="26"/>
        <v>1.1845420480695892</v>
      </c>
      <c r="AP20">
        <v>5.68622225784957</v>
      </c>
      <c r="AQ20">
        <v>5.9805578787878799</v>
      </c>
      <c r="AR20">
        <v>-9.0895333333340707E-3</v>
      </c>
      <c r="AS20">
        <v>80.510000000000005</v>
      </c>
      <c r="AT20">
        <v>70</v>
      </c>
      <c r="AU20">
        <v>8</v>
      </c>
      <c r="AV20">
        <f t="shared" si="27"/>
        <v>1</v>
      </c>
      <c r="AW20">
        <f t="shared" si="28"/>
        <v>0</v>
      </c>
      <c r="AX20">
        <f t="shared" si="29"/>
        <v>47924.477654775568</v>
      </c>
      <c r="AY20" t="s">
        <v>437</v>
      </c>
      <c r="AZ20">
        <v>7898.13</v>
      </c>
      <c r="BA20">
        <v>355.17192307692301</v>
      </c>
      <c r="BB20">
        <v>1586.07905306269</v>
      </c>
      <c r="BC20">
        <f t="shared" si="30"/>
        <v>0.77606921774101201</v>
      </c>
      <c r="BD20">
        <v>-0.701433063522789</v>
      </c>
      <c r="BE20" t="s">
        <v>458</v>
      </c>
      <c r="BF20">
        <v>8485.6299999999992</v>
      </c>
      <c r="BG20">
        <v>335.30892307692301</v>
      </c>
      <c r="BH20">
        <v>384.38875663555098</v>
      </c>
      <c r="BI20">
        <f t="shared" si="31"/>
        <v>0.12768280214075522</v>
      </c>
      <c r="BJ20">
        <v>0.5</v>
      </c>
      <c r="BK20">
        <f t="shared" si="32"/>
        <v>1025.7728955183038</v>
      </c>
      <c r="BL20">
        <f t="shared" si="33"/>
        <v>3.1474618063781761</v>
      </c>
      <c r="BM20">
        <f t="shared" si="34"/>
        <v>65.486778829906584</v>
      </c>
      <c r="BN20">
        <f t="shared" si="35"/>
        <v>3.7521900673308304E-3</v>
      </c>
      <c r="BO20">
        <f t="shared" si="36"/>
        <v>3.1262368518403179</v>
      </c>
      <c r="BP20">
        <f t="shared" si="37"/>
        <v>208.91720551400991</v>
      </c>
      <c r="BQ20" t="s">
        <v>459</v>
      </c>
      <c r="BR20">
        <v>235.07</v>
      </c>
      <c r="BS20">
        <f t="shared" si="38"/>
        <v>235.07</v>
      </c>
      <c r="BT20">
        <f t="shared" si="39"/>
        <v>0.38845765922629205</v>
      </c>
      <c r="BU20">
        <f t="shared" si="40"/>
        <v>0.32869168391496406</v>
      </c>
      <c r="BV20">
        <f t="shared" si="41"/>
        <v>0.88947612431089873</v>
      </c>
      <c r="BW20">
        <f t="shared" si="42"/>
        <v>1.6798477993907828</v>
      </c>
      <c r="BX20">
        <f t="shared" si="43"/>
        <v>0.97626398219095067</v>
      </c>
      <c r="BY20">
        <f t="shared" si="44"/>
        <v>0.23043095134144451</v>
      </c>
      <c r="BZ20">
        <f t="shared" si="45"/>
        <v>0.76956904865855547</v>
      </c>
      <c r="CA20">
        <v>1187</v>
      </c>
      <c r="CB20">
        <v>290</v>
      </c>
      <c r="CC20">
        <v>375.5</v>
      </c>
      <c r="CD20">
        <v>55</v>
      </c>
      <c r="CE20">
        <v>8485.6299999999992</v>
      </c>
      <c r="CF20">
        <v>374.43</v>
      </c>
      <c r="CG20">
        <v>1.07</v>
      </c>
      <c r="CH20">
        <v>300</v>
      </c>
      <c r="CI20">
        <v>24.1</v>
      </c>
      <c r="CJ20">
        <v>384.38875663555098</v>
      </c>
      <c r="CK20">
        <v>1.2941619987292901</v>
      </c>
      <c r="CL20">
        <v>-8.4469977720115192</v>
      </c>
      <c r="CM20">
        <v>0.97028016349574397</v>
      </c>
      <c r="CN20">
        <v>0.73022383257026902</v>
      </c>
      <c r="CO20">
        <v>-6.0335715239154602E-3</v>
      </c>
      <c r="CP20">
        <v>290</v>
      </c>
      <c r="CQ20">
        <v>373.58</v>
      </c>
      <c r="CR20">
        <v>715</v>
      </c>
      <c r="CS20">
        <v>8453.2099999999991</v>
      </c>
      <c r="CT20">
        <v>374.4</v>
      </c>
      <c r="CU20">
        <v>-0.82</v>
      </c>
      <c r="DI20">
        <f t="shared" si="46"/>
        <v>1199.82</v>
      </c>
      <c r="DJ20">
        <f t="shared" si="47"/>
        <v>1025.7728955183038</v>
      </c>
      <c r="DK20">
        <f t="shared" si="48"/>
        <v>0.85493898711332017</v>
      </c>
      <c r="DL20">
        <f t="shared" si="49"/>
        <v>0.18843224512870804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1661378234</v>
      </c>
      <c r="DS20">
        <v>411.05700000000002</v>
      </c>
      <c r="DT20">
        <v>411.93400000000003</v>
      </c>
      <c r="DU20">
        <v>5.9812700000000003</v>
      </c>
      <c r="DV20">
        <v>5.6674800000000003</v>
      </c>
      <c r="DW20">
        <v>413.19200000000001</v>
      </c>
      <c r="DX20">
        <v>6.1332700000000004</v>
      </c>
      <c r="DY20">
        <v>899.98599999999999</v>
      </c>
      <c r="DZ20">
        <v>100.619</v>
      </c>
      <c r="EA20">
        <v>9.3176700000000001E-2</v>
      </c>
      <c r="EB20">
        <v>28.025700000000001</v>
      </c>
      <c r="EC20">
        <v>30.5123</v>
      </c>
      <c r="ED20">
        <v>999.9</v>
      </c>
      <c r="EE20">
        <v>0</v>
      </c>
      <c r="EF20">
        <v>0</v>
      </c>
      <c r="EG20">
        <v>9011.8799999999992</v>
      </c>
      <c r="EH20">
        <v>0</v>
      </c>
      <c r="EI20">
        <v>2.1671100000000001</v>
      </c>
      <c r="EJ20">
        <v>-0.87695299999999998</v>
      </c>
      <c r="EK20">
        <v>413.529</v>
      </c>
      <c r="EL20">
        <v>414.28199999999998</v>
      </c>
      <c r="EM20">
        <v>0.31072300000000003</v>
      </c>
      <c r="EN20">
        <v>411.93400000000003</v>
      </c>
      <c r="EO20">
        <v>5.6674800000000003</v>
      </c>
      <c r="EP20">
        <v>0.60152099999999997</v>
      </c>
      <c r="EQ20">
        <v>0.57025599999999999</v>
      </c>
      <c r="ER20">
        <v>-0.27454099999999998</v>
      </c>
      <c r="ES20">
        <v>-1.00552</v>
      </c>
      <c r="ET20">
        <v>1199.82</v>
      </c>
      <c r="EU20">
        <v>0.499948</v>
      </c>
      <c r="EV20">
        <v>0.50005200000000005</v>
      </c>
      <c r="EW20">
        <v>0</v>
      </c>
      <c r="EX20">
        <v>335.03899999999999</v>
      </c>
      <c r="EY20">
        <v>5.0003000000000002</v>
      </c>
      <c r="EZ20">
        <v>3497.13</v>
      </c>
      <c r="FA20">
        <v>12016.2</v>
      </c>
      <c r="FB20">
        <v>41.625</v>
      </c>
      <c r="FC20">
        <v>43.311999999999998</v>
      </c>
      <c r="FD20">
        <v>42.936999999999998</v>
      </c>
      <c r="FE20">
        <v>43.25</v>
      </c>
      <c r="FF20">
        <v>43.436999999999998</v>
      </c>
      <c r="FG20">
        <v>597.35</v>
      </c>
      <c r="FH20">
        <v>597.47</v>
      </c>
      <c r="FI20">
        <v>0</v>
      </c>
      <c r="FJ20">
        <v>236</v>
      </c>
      <c r="FK20">
        <v>0</v>
      </c>
      <c r="FL20">
        <v>335.30892307692301</v>
      </c>
      <c r="FM20">
        <v>-1.3461196594634299</v>
      </c>
      <c r="FN20">
        <v>-12.677264934004</v>
      </c>
      <c r="FO20">
        <v>3499.50653846154</v>
      </c>
      <c r="FP20">
        <v>15</v>
      </c>
      <c r="FQ20">
        <v>1661378272</v>
      </c>
      <c r="FR20" t="s">
        <v>460</v>
      </c>
      <c r="FS20">
        <v>1661378264</v>
      </c>
      <c r="FT20">
        <v>1661378272</v>
      </c>
      <c r="FU20">
        <v>13</v>
      </c>
      <c r="FV20">
        <v>0</v>
      </c>
      <c r="FW20">
        <v>2.1000000000000001E-2</v>
      </c>
      <c r="FX20">
        <v>-2.1349999999999998</v>
      </c>
      <c r="FY20">
        <v>-0.152</v>
      </c>
      <c r="FZ20">
        <v>413</v>
      </c>
      <c r="GA20">
        <v>1</v>
      </c>
      <c r="GB20">
        <v>0.33</v>
      </c>
      <c r="GC20">
        <v>0.54</v>
      </c>
      <c r="GD20">
        <v>-1.0046780952381</v>
      </c>
      <c r="GE20">
        <v>-0.81434883116882995</v>
      </c>
      <c r="GF20">
        <v>0.13497438864568601</v>
      </c>
      <c r="GG20">
        <v>0</v>
      </c>
      <c r="GH20">
        <v>335.38650000000001</v>
      </c>
      <c r="GI20">
        <v>-1.2060351412934001</v>
      </c>
      <c r="GJ20">
        <v>0.19932256594304301</v>
      </c>
      <c r="GK20">
        <v>0</v>
      </c>
      <c r="GL20">
        <v>0.28429780952380901</v>
      </c>
      <c r="GM20">
        <v>0.119173168831169</v>
      </c>
      <c r="GN20">
        <v>1.6065699438241401E-2</v>
      </c>
      <c r="GO20">
        <v>0</v>
      </c>
      <c r="GP20">
        <v>0</v>
      </c>
      <c r="GQ20">
        <v>3</v>
      </c>
      <c r="GR20" t="s">
        <v>455</v>
      </c>
      <c r="GS20">
        <v>3.5470899999999999</v>
      </c>
      <c r="GT20">
        <v>2.83392</v>
      </c>
      <c r="GU20">
        <v>0.100982</v>
      </c>
      <c r="GV20">
        <v>0.100715</v>
      </c>
      <c r="GW20">
        <v>4.1478800000000003E-2</v>
      </c>
      <c r="GX20">
        <v>3.9105899999999999E-2</v>
      </c>
      <c r="GY20">
        <v>31455.599999999999</v>
      </c>
      <c r="GZ20">
        <v>28473.3</v>
      </c>
      <c r="HA20">
        <v>31211</v>
      </c>
      <c r="HB20">
        <v>28981.1</v>
      </c>
      <c r="HC20">
        <v>39890.400000000001</v>
      </c>
      <c r="HD20">
        <v>37893.5</v>
      </c>
      <c r="HE20">
        <v>44254.3</v>
      </c>
      <c r="HF20">
        <v>42105.5</v>
      </c>
      <c r="HG20">
        <v>2.5482499999999999</v>
      </c>
      <c r="HH20">
        <v>2.0463499999999999</v>
      </c>
      <c r="HI20">
        <v>0.32983699999999999</v>
      </c>
      <c r="HJ20">
        <v>0</v>
      </c>
      <c r="HK20">
        <v>25.1251</v>
      </c>
      <c r="HL20">
        <v>999.9</v>
      </c>
      <c r="HM20">
        <v>25.552</v>
      </c>
      <c r="HN20">
        <v>30.847000000000001</v>
      </c>
      <c r="HO20">
        <v>11.357200000000001</v>
      </c>
      <c r="HP20">
        <v>51.450899999999997</v>
      </c>
      <c r="HQ20">
        <v>43.605800000000002</v>
      </c>
      <c r="HR20">
        <v>2</v>
      </c>
      <c r="HS20">
        <v>-3.0236300000000001E-2</v>
      </c>
      <c r="HT20">
        <v>-3.58867</v>
      </c>
      <c r="HU20">
        <v>20.191800000000001</v>
      </c>
      <c r="HV20">
        <v>5.2219300000000004</v>
      </c>
      <c r="HW20">
        <v>11.985799999999999</v>
      </c>
      <c r="HX20">
        <v>4.9907000000000004</v>
      </c>
      <c r="HY20">
        <v>3.2946499999999999</v>
      </c>
      <c r="HZ20">
        <v>8995.7000000000007</v>
      </c>
      <c r="IA20">
        <v>9999</v>
      </c>
      <c r="IB20">
        <v>-25841.1</v>
      </c>
      <c r="IC20">
        <v>9.5</v>
      </c>
      <c r="ID20">
        <v>1.8775900000000001</v>
      </c>
      <c r="IE20">
        <v>1.87653</v>
      </c>
      <c r="IF20">
        <v>1.8750800000000001</v>
      </c>
      <c r="IG20">
        <v>1.87714</v>
      </c>
      <c r="IH20">
        <v>1.8778999999999999</v>
      </c>
      <c r="II20">
        <v>1.87531</v>
      </c>
      <c r="IJ20">
        <v>1.8794</v>
      </c>
      <c r="IK20">
        <v>1.8809199999999999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-2.1349999999999998</v>
      </c>
      <c r="IZ20">
        <v>-0.152</v>
      </c>
      <c r="JA20">
        <v>-2.1345000000000001</v>
      </c>
      <c r="JB20">
        <v>0</v>
      </c>
      <c r="JC20">
        <v>0</v>
      </c>
      <c r="JD20">
        <v>0</v>
      </c>
      <c r="JE20">
        <v>-0.16927469240788101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18.8</v>
      </c>
      <c r="JN20">
        <v>18.7</v>
      </c>
      <c r="JO20">
        <v>0.158691</v>
      </c>
      <c r="JP20">
        <v>4.99878</v>
      </c>
      <c r="JQ20">
        <v>2.2485400000000002</v>
      </c>
      <c r="JR20">
        <v>2.5915499999999998</v>
      </c>
      <c r="JS20">
        <v>2.19482</v>
      </c>
      <c r="JT20">
        <v>2.3315399999999999</v>
      </c>
      <c r="JU20">
        <v>32.775799999999997</v>
      </c>
      <c r="JV20">
        <v>24.262599999999999</v>
      </c>
      <c r="JW20">
        <v>2</v>
      </c>
      <c r="JX20">
        <v>872.96699999999998</v>
      </c>
      <c r="JY20">
        <v>500.06400000000002</v>
      </c>
      <c r="JZ20">
        <v>26.998899999999999</v>
      </c>
      <c r="KA20">
        <v>26.8901</v>
      </c>
      <c r="KB20">
        <v>30.003299999999999</v>
      </c>
      <c r="KC20">
        <v>26.691500000000001</v>
      </c>
      <c r="KD20">
        <v>26.664100000000001</v>
      </c>
      <c r="KE20">
        <v>-1</v>
      </c>
      <c r="KF20">
        <v>100</v>
      </c>
      <c r="KG20">
        <v>0</v>
      </c>
      <c r="KH20">
        <v>26.982299999999999</v>
      </c>
      <c r="KI20">
        <v>420</v>
      </c>
      <c r="KJ20">
        <v>5.4802999999999997</v>
      </c>
      <c r="KK20">
        <v>99.722899999999996</v>
      </c>
      <c r="KL20">
        <v>96.529200000000003</v>
      </c>
    </row>
    <row r="21" spans="1:298" x14ac:dyDescent="0.2">
      <c r="A21">
        <v>5</v>
      </c>
      <c r="B21">
        <v>1661378474</v>
      </c>
      <c r="C21">
        <v>1397.9000000953699</v>
      </c>
      <c r="D21" t="s">
        <v>461</v>
      </c>
      <c r="E21" t="s">
        <v>462</v>
      </c>
      <c r="F21" t="s">
        <v>435</v>
      </c>
      <c r="H21" t="s">
        <v>436</v>
      </c>
      <c r="J21">
        <v>1661378474</v>
      </c>
      <c r="K21">
        <f t="shared" si="0"/>
        <v>1.3057081191469306E-3</v>
      </c>
      <c r="L21">
        <f t="shared" si="1"/>
        <v>1.3057081191469306</v>
      </c>
      <c r="M21">
        <f t="shared" si="2"/>
        <v>3.1894269007663123</v>
      </c>
      <c r="N21">
        <f t="shared" si="3"/>
        <v>413.19299999999998</v>
      </c>
      <c r="O21">
        <f t="shared" si="4"/>
        <v>187.10429706609469</v>
      </c>
      <c r="P21">
        <f t="shared" si="5"/>
        <v>18.842547007015732</v>
      </c>
      <c r="Q21">
        <f t="shared" si="6"/>
        <v>41.61106210574939</v>
      </c>
      <c r="R21">
        <f t="shared" si="7"/>
        <v>2.5452340393408872E-2</v>
      </c>
      <c r="S21">
        <f t="shared" si="8"/>
        <v>2.8478579258250791</v>
      </c>
      <c r="T21">
        <f t="shared" si="9"/>
        <v>2.5326638278193959E-2</v>
      </c>
      <c r="U21">
        <f t="shared" si="10"/>
        <v>1.5840390880361044E-2</v>
      </c>
      <c r="V21">
        <f t="shared" si="11"/>
        <v>226.11132935169661</v>
      </c>
      <c r="W21">
        <f t="shared" si="12"/>
        <v>32.003354292772187</v>
      </c>
      <c r="X21">
        <f t="shared" si="13"/>
        <v>33.400300000000001</v>
      </c>
      <c r="Y21">
        <f t="shared" si="14"/>
        <v>5.1668575378179131</v>
      </c>
      <c r="Z21">
        <f t="shared" si="15"/>
        <v>2.463101127804038</v>
      </c>
      <c r="AA21">
        <f t="shared" si="16"/>
        <v>0.11103050679181597</v>
      </c>
      <c r="AB21">
        <f t="shared" si="17"/>
        <v>4.507752667500279</v>
      </c>
      <c r="AC21">
        <f t="shared" si="18"/>
        <v>5.0558270310260971</v>
      </c>
      <c r="AD21">
        <f t="shared" si="19"/>
        <v>-57.581728054379639</v>
      </c>
      <c r="AE21">
        <f t="shared" si="20"/>
        <v>-370.69180511055413</v>
      </c>
      <c r="AF21">
        <f t="shared" si="21"/>
        <v>-29.575820404622046</v>
      </c>
      <c r="AG21">
        <f t="shared" si="22"/>
        <v>-231.73802421785922</v>
      </c>
      <c r="AH21">
        <f t="shared" si="23"/>
        <v>2.196368158939801</v>
      </c>
      <c r="AI21">
        <f t="shared" si="24"/>
        <v>1.3054083710522524</v>
      </c>
      <c r="AJ21">
        <f t="shared" si="25"/>
        <v>3.1894269007663123</v>
      </c>
      <c r="AK21">
        <v>414.29657785824901</v>
      </c>
      <c r="AL21">
        <v>413.718612121212</v>
      </c>
      <c r="AM21">
        <v>-4.4375505354439598E-2</v>
      </c>
      <c r="AN21">
        <v>66.988896520082605</v>
      </c>
      <c r="AO21">
        <f t="shared" si="26"/>
        <v>1.3057081191469306</v>
      </c>
      <c r="AP21">
        <v>0.81269910028668801</v>
      </c>
      <c r="AQ21">
        <v>1.1025890303030299</v>
      </c>
      <c r="AR21">
        <v>-7.4181818181873301E-6</v>
      </c>
      <c r="AS21">
        <v>80.510000000000005</v>
      </c>
      <c r="AT21">
        <v>69</v>
      </c>
      <c r="AU21">
        <v>8</v>
      </c>
      <c r="AV21">
        <f t="shared" si="27"/>
        <v>1</v>
      </c>
      <c r="AW21">
        <f t="shared" si="28"/>
        <v>0</v>
      </c>
      <c r="AX21">
        <f t="shared" si="29"/>
        <v>47392.890879481827</v>
      </c>
      <c r="AY21" t="s">
        <v>437</v>
      </c>
      <c r="AZ21">
        <v>7898.13</v>
      </c>
      <c r="BA21">
        <v>355.17192307692301</v>
      </c>
      <c r="BB21">
        <v>1586.07905306269</v>
      </c>
      <c r="BC21">
        <f t="shared" si="30"/>
        <v>0.77606921774101201</v>
      </c>
      <c r="BD21">
        <v>-0.701433063522789</v>
      </c>
      <c r="BE21" t="s">
        <v>463</v>
      </c>
      <c r="BF21">
        <v>8475.4699999999993</v>
      </c>
      <c r="BG21">
        <v>324.90100000000001</v>
      </c>
      <c r="BH21">
        <v>375.48395047459297</v>
      </c>
      <c r="BI21">
        <f t="shared" si="31"/>
        <v>0.13471401483514445</v>
      </c>
      <c r="BJ21">
        <v>0.5</v>
      </c>
      <c r="BK21">
        <f t="shared" si="32"/>
        <v>1025.9153955190138</v>
      </c>
      <c r="BL21">
        <f t="shared" si="33"/>
        <v>3.1894269007663123</v>
      </c>
      <c r="BM21">
        <f t="shared" si="34"/>
        <v>69.102590905775756</v>
      </c>
      <c r="BN21">
        <f t="shared" si="35"/>
        <v>3.7925739113415908E-3</v>
      </c>
      <c r="BO21">
        <f t="shared" si="36"/>
        <v>3.2240928035884497</v>
      </c>
      <c r="BP21">
        <f t="shared" si="37"/>
        <v>206.2586314985885</v>
      </c>
      <c r="BQ21" t="s">
        <v>464</v>
      </c>
      <c r="BR21">
        <v>237.29</v>
      </c>
      <c r="BS21">
        <f t="shared" si="38"/>
        <v>237.29</v>
      </c>
      <c r="BT21">
        <f t="shared" si="39"/>
        <v>0.36804223003386094</v>
      </c>
      <c r="BU21">
        <f t="shared" si="40"/>
        <v>0.36602868867181459</v>
      </c>
      <c r="BV21">
        <f t="shared" si="41"/>
        <v>0.89754220635109949</v>
      </c>
      <c r="BW21">
        <f t="shared" si="42"/>
        <v>2.4902955024763034</v>
      </c>
      <c r="BX21">
        <f t="shared" si="43"/>
        <v>0.98349832663825354</v>
      </c>
      <c r="BY21">
        <f t="shared" si="44"/>
        <v>0.26732742446140478</v>
      </c>
      <c r="BZ21">
        <f t="shared" si="45"/>
        <v>0.73267257553859522</v>
      </c>
      <c r="CA21">
        <v>1189</v>
      </c>
      <c r="CB21">
        <v>290</v>
      </c>
      <c r="CC21">
        <v>366.84</v>
      </c>
      <c r="CD21">
        <v>105</v>
      </c>
      <c r="CE21">
        <v>8475.4699999999993</v>
      </c>
      <c r="CF21">
        <v>365.37</v>
      </c>
      <c r="CG21">
        <v>1.47</v>
      </c>
      <c r="CH21">
        <v>300</v>
      </c>
      <c r="CI21">
        <v>24.1</v>
      </c>
      <c r="CJ21">
        <v>375.48395047459297</v>
      </c>
      <c r="CK21">
        <v>1.5288717425760501</v>
      </c>
      <c r="CL21">
        <v>-8.5712568875191693</v>
      </c>
      <c r="CM21">
        <v>1.1457325798962901</v>
      </c>
      <c r="CN21">
        <v>0.66653078508584895</v>
      </c>
      <c r="CO21">
        <v>-6.03100022246941E-3</v>
      </c>
      <c r="CP21">
        <v>290</v>
      </c>
      <c r="CQ21">
        <v>364.56</v>
      </c>
      <c r="CR21">
        <v>665</v>
      </c>
      <c r="CS21">
        <v>8451.14</v>
      </c>
      <c r="CT21">
        <v>365.34</v>
      </c>
      <c r="CU21">
        <v>-0.78</v>
      </c>
      <c r="DI21">
        <f t="shared" si="46"/>
        <v>1199.99</v>
      </c>
      <c r="DJ21">
        <f t="shared" si="47"/>
        <v>1025.9153955190138</v>
      </c>
      <c r="DK21">
        <f t="shared" si="48"/>
        <v>0.85493662073768428</v>
      </c>
      <c r="DL21">
        <f t="shared" si="49"/>
        <v>0.1884276780237307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1661378474</v>
      </c>
      <c r="DS21">
        <v>413.19299999999998</v>
      </c>
      <c r="DT21">
        <v>413.80099999999999</v>
      </c>
      <c r="DU21">
        <v>1.1025199999999999</v>
      </c>
      <c r="DV21">
        <v>0.81272299999999997</v>
      </c>
      <c r="DW21">
        <v>415.327</v>
      </c>
      <c r="DX21">
        <v>1.25447</v>
      </c>
      <c r="DY21">
        <v>899.91899999999998</v>
      </c>
      <c r="DZ21">
        <v>100.61199999999999</v>
      </c>
      <c r="EA21">
        <v>9.4115799999999999E-2</v>
      </c>
      <c r="EB21">
        <v>30.985900000000001</v>
      </c>
      <c r="EC21">
        <v>33.400300000000001</v>
      </c>
      <c r="ED21">
        <v>999.9</v>
      </c>
      <c r="EE21">
        <v>0</v>
      </c>
      <c r="EF21">
        <v>0</v>
      </c>
      <c r="EG21">
        <v>9000</v>
      </c>
      <c r="EH21">
        <v>0</v>
      </c>
      <c r="EI21">
        <v>2.1671100000000001</v>
      </c>
      <c r="EJ21">
        <v>-0.608734</v>
      </c>
      <c r="EK21">
        <v>413.649</v>
      </c>
      <c r="EL21">
        <v>414.13799999999998</v>
      </c>
      <c r="EM21">
        <v>0.28979300000000002</v>
      </c>
      <c r="EN21">
        <v>413.80099999999999</v>
      </c>
      <c r="EO21">
        <v>0.81272299999999997</v>
      </c>
      <c r="EP21">
        <v>0.110926</v>
      </c>
      <c r="EQ21">
        <v>8.1769800000000004E-2</v>
      </c>
      <c r="ER21">
        <v>-21.4544</v>
      </c>
      <c r="ES21">
        <v>-24.8843</v>
      </c>
      <c r="ET21">
        <v>1199.99</v>
      </c>
      <c r="EU21">
        <v>0.50003200000000003</v>
      </c>
      <c r="EV21">
        <v>0.49996800000000002</v>
      </c>
      <c r="EW21">
        <v>0</v>
      </c>
      <c r="EX21">
        <v>325.16899999999998</v>
      </c>
      <c r="EY21">
        <v>5.0003000000000002</v>
      </c>
      <c r="EZ21">
        <v>3404.41</v>
      </c>
      <c r="FA21">
        <v>12018.2</v>
      </c>
      <c r="FB21">
        <v>42.125</v>
      </c>
      <c r="FC21">
        <v>43.75</v>
      </c>
      <c r="FD21">
        <v>43.375</v>
      </c>
      <c r="FE21">
        <v>43.686999999999998</v>
      </c>
      <c r="FF21">
        <v>44.125</v>
      </c>
      <c r="FG21">
        <v>597.53</v>
      </c>
      <c r="FH21">
        <v>597.46</v>
      </c>
      <c r="FI21">
        <v>0</v>
      </c>
      <c r="FJ21">
        <v>235.799999952316</v>
      </c>
      <c r="FK21">
        <v>0</v>
      </c>
      <c r="FL21">
        <v>324.90100000000001</v>
      </c>
      <c r="FM21">
        <v>-0.54353846221958002</v>
      </c>
      <c r="FN21">
        <v>-4.67461538055574</v>
      </c>
      <c r="FO21">
        <v>3405.4223999999999</v>
      </c>
      <c r="FP21">
        <v>15</v>
      </c>
      <c r="FQ21">
        <v>1661378272</v>
      </c>
      <c r="FR21" t="s">
        <v>460</v>
      </c>
      <c r="FS21">
        <v>1661378264</v>
      </c>
      <c r="FT21">
        <v>1661378272</v>
      </c>
      <c r="FU21">
        <v>13</v>
      </c>
      <c r="FV21">
        <v>0</v>
      </c>
      <c r="FW21">
        <v>2.1000000000000001E-2</v>
      </c>
      <c r="FX21">
        <v>-2.1349999999999998</v>
      </c>
      <c r="FY21">
        <v>-0.152</v>
      </c>
      <c r="FZ21">
        <v>413</v>
      </c>
      <c r="GA21">
        <v>1</v>
      </c>
      <c r="GB21">
        <v>0.33</v>
      </c>
      <c r="GC21">
        <v>0.54</v>
      </c>
      <c r="GD21">
        <v>-0.82486895000000005</v>
      </c>
      <c r="GE21">
        <v>1.56671481203008</v>
      </c>
      <c r="GF21">
        <v>0.16868228989004</v>
      </c>
      <c r="GG21">
        <v>0</v>
      </c>
      <c r="GH21">
        <v>324.91388235294102</v>
      </c>
      <c r="GI21">
        <v>-0.71477463818995601</v>
      </c>
      <c r="GJ21">
        <v>0.196756906554301</v>
      </c>
      <c r="GK21">
        <v>1</v>
      </c>
      <c r="GL21">
        <v>0.2924832</v>
      </c>
      <c r="GM21">
        <v>-1.8074436090225701E-2</v>
      </c>
      <c r="GN21">
        <v>1.8631981268775501E-3</v>
      </c>
      <c r="GO21">
        <v>1</v>
      </c>
      <c r="GP21">
        <v>2</v>
      </c>
      <c r="GQ21">
        <v>3</v>
      </c>
      <c r="GR21" t="s">
        <v>450</v>
      </c>
      <c r="GS21">
        <v>3.5441099999999999</v>
      </c>
      <c r="GT21">
        <v>2.8347600000000002</v>
      </c>
      <c r="GU21">
        <v>0.10131900000000001</v>
      </c>
      <c r="GV21">
        <v>0.10100199999999999</v>
      </c>
      <c r="GW21">
        <v>1.0190899999999999E-2</v>
      </c>
      <c r="GX21">
        <v>6.89589E-3</v>
      </c>
      <c r="GY21">
        <v>31442.799999999999</v>
      </c>
      <c r="GZ21">
        <v>28470</v>
      </c>
      <c r="HA21">
        <v>31211.200000000001</v>
      </c>
      <c r="HB21">
        <v>28988.1</v>
      </c>
      <c r="HC21">
        <v>41196.699999999997</v>
      </c>
      <c r="HD21">
        <v>39174.6</v>
      </c>
      <c r="HE21">
        <v>44254.5</v>
      </c>
      <c r="HF21">
        <v>42112</v>
      </c>
      <c r="HG21">
        <v>2.5483699999999998</v>
      </c>
      <c r="HH21">
        <v>2.0347</v>
      </c>
      <c r="HI21">
        <v>0.37640299999999999</v>
      </c>
      <c r="HJ21">
        <v>0</v>
      </c>
      <c r="HK21">
        <v>27.277899999999999</v>
      </c>
      <c r="HL21">
        <v>999.9</v>
      </c>
      <c r="HM21">
        <v>25.411999999999999</v>
      </c>
      <c r="HN21">
        <v>30.946999999999999</v>
      </c>
      <c r="HO21">
        <v>11.3599</v>
      </c>
      <c r="HP21">
        <v>51.570900000000002</v>
      </c>
      <c r="HQ21">
        <v>43.802100000000003</v>
      </c>
      <c r="HR21">
        <v>2</v>
      </c>
      <c r="HS21">
        <v>-3.9339399999999997E-2</v>
      </c>
      <c r="HT21">
        <v>-0.42430600000000002</v>
      </c>
      <c r="HU21">
        <v>20.2439</v>
      </c>
      <c r="HV21">
        <v>5.2238800000000003</v>
      </c>
      <c r="HW21">
        <v>11.984299999999999</v>
      </c>
      <c r="HX21">
        <v>4.9909999999999997</v>
      </c>
      <c r="HY21">
        <v>3.29542</v>
      </c>
      <c r="HZ21">
        <v>8995.7000000000007</v>
      </c>
      <c r="IA21">
        <v>9999</v>
      </c>
      <c r="IB21">
        <v>-25774.799999999999</v>
      </c>
      <c r="IC21">
        <v>9.5</v>
      </c>
      <c r="ID21">
        <v>1.8775900000000001</v>
      </c>
      <c r="IE21">
        <v>1.87653</v>
      </c>
      <c r="IF21">
        <v>1.8750899999999999</v>
      </c>
      <c r="IG21">
        <v>1.87714</v>
      </c>
      <c r="IH21">
        <v>1.8778999999999999</v>
      </c>
      <c r="II21">
        <v>1.8753</v>
      </c>
      <c r="IJ21">
        <v>1.87937</v>
      </c>
      <c r="IK21">
        <v>1.8809199999999999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-2.1339999999999999</v>
      </c>
      <c r="IZ21">
        <v>-0.152</v>
      </c>
      <c r="JA21">
        <v>-2.1347272727273299</v>
      </c>
      <c r="JB21">
        <v>0</v>
      </c>
      <c r="JC21">
        <v>0</v>
      </c>
      <c r="JD21">
        <v>0</v>
      </c>
      <c r="JE21">
        <v>-0.14856431446297999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3.5</v>
      </c>
      <c r="JN21">
        <v>3.4</v>
      </c>
      <c r="JO21">
        <v>0.158691</v>
      </c>
      <c r="JP21">
        <v>4.99878</v>
      </c>
      <c r="JQ21">
        <v>2.2485400000000002</v>
      </c>
      <c r="JR21">
        <v>2.5952099999999998</v>
      </c>
      <c r="JS21">
        <v>2.19482</v>
      </c>
      <c r="JT21">
        <v>2.3864700000000001</v>
      </c>
      <c r="JU21">
        <v>32.753500000000003</v>
      </c>
      <c r="JV21">
        <v>24.2714</v>
      </c>
      <c r="JW21">
        <v>2</v>
      </c>
      <c r="JX21">
        <v>873.40599999999995</v>
      </c>
      <c r="JY21">
        <v>491.923</v>
      </c>
      <c r="JZ21">
        <v>29.442499999999999</v>
      </c>
      <c r="KA21">
        <v>26.951599999999999</v>
      </c>
      <c r="KB21">
        <v>30.000299999999999</v>
      </c>
      <c r="KC21">
        <v>26.7118</v>
      </c>
      <c r="KD21">
        <v>26.684799999999999</v>
      </c>
      <c r="KE21">
        <v>-1</v>
      </c>
      <c r="KF21">
        <v>100</v>
      </c>
      <c r="KG21">
        <v>0</v>
      </c>
      <c r="KH21">
        <v>29.465399999999999</v>
      </c>
      <c r="KI21">
        <v>420</v>
      </c>
      <c r="KJ21">
        <v>5.4802999999999997</v>
      </c>
      <c r="KK21">
        <v>99.723299999999995</v>
      </c>
      <c r="KL21">
        <v>96.547600000000003</v>
      </c>
    </row>
    <row r="22" spans="1:298" x14ac:dyDescent="0.2">
      <c r="A22">
        <v>6</v>
      </c>
      <c r="B22">
        <v>1661378714</v>
      </c>
      <c r="C22">
        <v>1637.9000000953699</v>
      </c>
      <c r="D22" t="s">
        <v>465</v>
      </c>
      <c r="E22" t="s">
        <v>466</v>
      </c>
      <c r="F22" t="s">
        <v>435</v>
      </c>
      <c r="H22" t="s">
        <v>436</v>
      </c>
      <c r="J22">
        <v>1661378714</v>
      </c>
      <c r="K22">
        <f t="shared" si="0"/>
        <v>1.4375390869475217E-3</v>
      </c>
      <c r="L22">
        <f t="shared" si="1"/>
        <v>1.4375390869475217</v>
      </c>
      <c r="M22">
        <f t="shared" si="2"/>
        <v>3.0310243984878587</v>
      </c>
      <c r="N22">
        <f t="shared" si="3"/>
        <v>405.03800000000001</v>
      </c>
      <c r="O22">
        <f t="shared" si="4"/>
        <v>195.94525330846884</v>
      </c>
      <c r="P22">
        <f t="shared" si="5"/>
        <v>19.732030852893317</v>
      </c>
      <c r="Q22">
        <f t="shared" si="6"/>
        <v>40.788037360682402</v>
      </c>
      <c r="R22">
        <f t="shared" si="7"/>
        <v>2.661691097942585E-2</v>
      </c>
      <c r="S22">
        <f t="shared" si="8"/>
        <v>2.8491363085130379</v>
      </c>
      <c r="T22">
        <f t="shared" si="9"/>
        <v>2.6479537561601062E-2</v>
      </c>
      <c r="U22">
        <f t="shared" si="10"/>
        <v>1.6561994195870511E-2</v>
      </c>
      <c r="V22">
        <f t="shared" si="11"/>
        <v>226.11582035104487</v>
      </c>
      <c r="W22">
        <f t="shared" si="12"/>
        <v>35.063763178569282</v>
      </c>
      <c r="X22">
        <f t="shared" si="13"/>
        <v>36.374899999999997</v>
      </c>
      <c r="Y22">
        <f t="shared" si="14"/>
        <v>6.0929185469592264</v>
      </c>
      <c r="Z22">
        <f t="shared" si="15"/>
        <v>15.152885617997914</v>
      </c>
      <c r="AA22">
        <f t="shared" si="16"/>
        <v>0.81342144544964401</v>
      </c>
      <c r="AB22">
        <f t="shared" si="17"/>
        <v>5.3680959914559025</v>
      </c>
      <c r="AC22">
        <f t="shared" si="18"/>
        <v>5.2794971015095822</v>
      </c>
      <c r="AD22">
        <f t="shared" si="19"/>
        <v>-63.39547373438571</v>
      </c>
      <c r="AE22">
        <f t="shared" si="20"/>
        <v>-351.88828033482787</v>
      </c>
      <c r="AF22">
        <f t="shared" si="21"/>
        <v>-28.908873925626931</v>
      </c>
      <c r="AG22">
        <f t="shared" si="22"/>
        <v>-218.07680764379563</v>
      </c>
      <c r="AH22">
        <f t="shared" si="23"/>
        <v>3.0025288133750521</v>
      </c>
      <c r="AI22">
        <f t="shared" si="24"/>
        <v>1.7303055679341526</v>
      </c>
      <c r="AJ22">
        <f t="shared" si="25"/>
        <v>3.0310243984878587</v>
      </c>
      <c r="AK22">
        <v>409.10893034986401</v>
      </c>
      <c r="AL22">
        <v>408.38374545454599</v>
      </c>
      <c r="AM22">
        <v>1.5818991675278001E-2</v>
      </c>
      <c r="AN22">
        <v>66.987007964321606</v>
      </c>
      <c r="AO22">
        <f t="shared" si="26"/>
        <v>1.4375390869475217</v>
      </c>
      <c r="AP22">
        <v>7.7435719216525998</v>
      </c>
      <c r="AQ22">
        <v>8.0943837575757591</v>
      </c>
      <c r="AR22">
        <v>-9.6306000000007802E-3</v>
      </c>
      <c r="AS22">
        <v>80.510000000000005</v>
      </c>
      <c r="AT22">
        <v>66</v>
      </c>
      <c r="AU22">
        <v>7</v>
      </c>
      <c r="AV22">
        <f t="shared" si="27"/>
        <v>1</v>
      </c>
      <c r="AW22">
        <f t="shared" si="28"/>
        <v>0</v>
      </c>
      <c r="AX22">
        <f t="shared" si="29"/>
        <v>46950.919867808618</v>
      </c>
      <c r="AY22" t="s">
        <v>437</v>
      </c>
      <c r="AZ22">
        <v>7898.13</v>
      </c>
      <c r="BA22">
        <v>355.17192307692301</v>
      </c>
      <c r="BB22">
        <v>1586.07905306269</v>
      </c>
      <c r="BC22">
        <f t="shared" si="30"/>
        <v>0.77606921774101201</v>
      </c>
      <c r="BD22">
        <v>-0.701433063522789</v>
      </c>
      <c r="BE22" t="s">
        <v>467</v>
      </c>
      <c r="BF22">
        <v>8458.19</v>
      </c>
      <c r="BG22">
        <v>316.98644000000002</v>
      </c>
      <c r="BH22">
        <v>369.80285770034101</v>
      </c>
      <c r="BI22">
        <f t="shared" si="31"/>
        <v>0.14282317348434137</v>
      </c>
      <c r="BJ22">
        <v>0.5</v>
      </c>
      <c r="BK22">
        <f t="shared" si="32"/>
        <v>1025.9252955186762</v>
      </c>
      <c r="BL22">
        <f t="shared" si="33"/>
        <v>3.0310243984878587</v>
      </c>
      <c r="BM22">
        <f t="shared" si="34"/>
        <v>73.262953231919042</v>
      </c>
      <c r="BN22">
        <f t="shared" si="35"/>
        <v>3.6381376678344133E-3</v>
      </c>
      <c r="BO22">
        <f t="shared" si="36"/>
        <v>3.2889853878520405</v>
      </c>
      <c r="BP22">
        <f t="shared" si="37"/>
        <v>204.53261499867133</v>
      </c>
      <c r="BQ22" t="s">
        <v>468</v>
      </c>
      <c r="BR22">
        <v>235.89</v>
      </c>
      <c r="BS22">
        <f t="shared" si="38"/>
        <v>235.89</v>
      </c>
      <c r="BT22">
        <f t="shared" si="39"/>
        <v>0.36211958591421545</v>
      </c>
      <c r="BU22">
        <f t="shared" si="40"/>
        <v>0.39440886116051044</v>
      </c>
      <c r="BV22">
        <f t="shared" si="41"/>
        <v>0.90081917980553827</v>
      </c>
      <c r="BW22">
        <f t="shared" si="42"/>
        <v>3.6099141346584944</v>
      </c>
      <c r="BX22">
        <f t="shared" si="43"/>
        <v>0.98811369739682386</v>
      </c>
      <c r="BY22">
        <f t="shared" si="44"/>
        <v>0.29350500374449079</v>
      </c>
      <c r="BZ22">
        <f t="shared" si="45"/>
        <v>0.70649499625550916</v>
      </c>
      <c r="CA22">
        <v>1191</v>
      </c>
      <c r="CB22">
        <v>290</v>
      </c>
      <c r="CC22">
        <v>359.14</v>
      </c>
      <c r="CD22">
        <v>245</v>
      </c>
      <c r="CE22">
        <v>8458.19</v>
      </c>
      <c r="CF22">
        <v>357.87</v>
      </c>
      <c r="CG22">
        <v>1.27</v>
      </c>
      <c r="CH22">
        <v>300</v>
      </c>
      <c r="CI22">
        <v>24.1</v>
      </c>
      <c r="CJ22">
        <v>369.80285770034101</v>
      </c>
      <c r="CK22">
        <v>1.2128784604751299</v>
      </c>
      <c r="CL22">
        <v>-10.089248699532501</v>
      </c>
      <c r="CM22">
        <v>0.90848437573522201</v>
      </c>
      <c r="CN22">
        <v>0.81497875838090295</v>
      </c>
      <c r="CO22">
        <v>-6.0281857619577297E-3</v>
      </c>
      <c r="CP22">
        <v>290</v>
      </c>
      <c r="CQ22">
        <v>357.45</v>
      </c>
      <c r="CR22">
        <v>665</v>
      </c>
      <c r="CS22">
        <v>8446.89</v>
      </c>
      <c r="CT22">
        <v>357.86</v>
      </c>
      <c r="CU22">
        <v>-0.41</v>
      </c>
      <c r="DI22">
        <f t="shared" si="46"/>
        <v>1200</v>
      </c>
      <c r="DJ22">
        <f t="shared" si="47"/>
        <v>1025.9252955186762</v>
      </c>
      <c r="DK22">
        <f t="shared" si="48"/>
        <v>0.8549377462655634</v>
      </c>
      <c r="DL22">
        <f t="shared" si="49"/>
        <v>0.18842985029253739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1661378714</v>
      </c>
      <c r="DS22">
        <v>405.03800000000001</v>
      </c>
      <c r="DT22">
        <v>405.86099999999999</v>
      </c>
      <c r="DU22">
        <v>8.0775299999999994</v>
      </c>
      <c r="DV22">
        <v>7.69611</v>
      </c>
      <c r="DW22">
        <v>407.173</v>
      </c>
      <c r="DX22">
        <v>8.1906599999999994</v>
      </c>
      <c r="DY22">
        <v>899.96799999999996</v>
      </c>
      <c r="DZ22">
        <v>100.607</v>
      </c>
      <c r="EA22">
        <v>9.47548E-2</v>
      </c>
      <c r="EB22">
        <v>34.084000000000003</v>
      </c>
      <c r="EC22">
        <v>36.374899999999997</v>
      </c>
      <c r="ED22">
        <v>999.9</v>
      </c>
      <c r="EE22">
        <v>0</v>
      </c>
      <c r="EF22">
        <v>0</v>
      </c>
      <c r="EG22">
        <v>9007.5</v>
      </c>
      <c r="EH22">
        <v>0</v>
      </c>
      <c r="EI22">
        <v>2.1628400000000001</v>
      </c>
      <c r="EJ22">
        <v>-0.82333400000000001</v>
      </c>
      <c r="EK22">
        <v>408.33600000000001</v>
      </c>
      <c r="EL22">
        <v>409.00900000000001</v>
      </c>
      <c r="EM22">
        <v>0.38141999999999998</v>
      </c>
      <c r="EN22">
        <v>405.86099999999999</v>
      </c>
      <c r="EO22">
        <v>7.69611</v>
      </c>
      <c r="EP22">
        <v>0.81265200000000004</v>
      </c>
      <c r="EQ22">
        <v>0.77427900000000005</v>
      </c>
      <c r="ER22">
        <v>3.93025</v>
      </c>
      <c r="ES22">
        <v>3.2443</v>
      </c>
      <c r="ET22">
        <v>1200</v>
      </c>
      <c r="EU22">
        <v>0.49998799999999999</v>
      </c>
      <c r="EV22">
        <v>0.50001200000000001</v>
      </c>
      <c r="EW22">
        <v>0</v>
      </c>
      <c r="EX22">
        <v>316.911</v>
      </c>
      <c r="EY22">
        <v>5.0003000000000002</v>
      </c>
      <c r="EZ22">
        <v>3337.1</v>
      </c>
      <c r="FA22">
        <v>12018.1</v>
      </c>
      <c r="FB22">
        <v>42.686999999999998</v>
      </c>
      <c r="FC22">
        <v>44.061999999999998</v>
      </c>
      <c r="FD22">
        <v>43.811999999999998</v>
      </c>
      <c r="FE22">
        <v>44.061999999999998</v>
      </c>
      <c r="FF22">
        <v>44.875</v>
      </c>
      <c r="FG22">
        <v>597.49</v>
      </c>
      <c r="FH22">
        <v>597.51</v>
      </c>
      <c r="FI22">
        <v>0</v>
      </c>
      <c r="FJ22">
        <v>237.799999952316</v>
      </c>
      <c r="FK22">
        <v>0</v>
      </c>
      <c r="FL22">
        <v>316.98644000000002</v>
      </c>
      <c r="FM22">
        <v>-0.45461539247281901</v>
      </c>
      <c r="FN22">
        <v>-5.0784615445176202</v>
      </c>
      <c r="FO22">
        <v>3337.6992</v>
      </c>
      <c r="FP22">
        <v>15</v>
      </c>
      <c r="FQ22">
        <v>1661378272</v>
      </c>
      <c r="FR22" t="s">
        <v>460</v>
      </c>
      <c r="FS22">
        <v>1661378264</v>
      </c>
      <c r="FT22">
        <v>1661378272</v>
      </c>
      <c r="FU22">
        <v>13</v>
      </c>
      <c r="FV22">
        <v>0</v>
      </c>
      <c r="FW22">
        <v>2.1000000000000001E-2</v>
      </c>
      <c r="FX22">
        <v>-2.1349999999999998</v>
      </c>
      <c r="FY22">
        <v>-0.152</v>
      </c>
      <c r="FZ22">
        <v>413</v>
      </c>
      <c r="GA22">
        <v>1</v>
      </c>
      <c r="GB22">
        <v>0.33</v>
      </c>
      <c r="GC22">
        <v>0.54</v>
      </c>
      <c r="GD22">
        <v>-0.80425729999999995</v>
      </c>
      <c r="GE22">
        <v>-0.53096472180451104</v>
      </c>
      <c r="GF22">
        <v>6.0491692485910797E-2</v>
      </c>
      <c r="GG22">
        <v>0</v>
      </c>
      <c r="GH22">
        <v>317.03947058823502</v>
      </c>
      <c r="GI22">
        <v>-0.70579068055582395</v>
      </c>
      <c r="GJ22">
        <v>0.22150849609175699</v>
      </c>
      <c r="GK22">
        <v>1</v>
      </c>
      <c r="GL22">
        <v>0.3433813</v>
      </c>
      <c r="GM22">
        <v>9.1039669172932394E-2</v>
      </c>
      <c r="GN22">
        <v>1.51233185581075E-2</v>
      </c>
      <c r="GO22">
        <v>1</v>
      </c>
      <c r="GP22">
        <v>2</v>
      </c>
      <c r="GQ22">
        <v>3</v>
      </c>
      <c r="GR22" t="s">
        <v>450</v>
      </c>
      <c r="GS22">
        <v>3.54826</v>
      </c>
      <c r="GT22">
        <v>2.8354599999999999</v>
      </c>
      <c r="GU22">
        <v>9.9838099999999999E-2</v>
      </c>
      <c r="GV22">
        <v>9.9562600000000001E-2</v>
      </c>
      <c r="GW22">
        <v>5.2352599999999999E-2</v>
      </c>
      <c r="GX22">
        <v>4.9966000000000003E-2</v>
      </c>
      <c r="GY22">
        <v>31491.9</v>
      </c>
      <c r="GZ22">
        <v>28508.6</v>
      </c>
      <c r="HA22">
        <v>31207.8</v>
      </c>
      <c r="HB22">
        <v>28980.400000000001</v>
      </c>
      <c r="HC22">
        <v>39431.9</v>
      </c>
      <c r="HD22">
        <v>37463.1</v>
      </c>
      <c r="HE22">
        <v>44250.7</v>
      </c>
      <c r="HF22">
        <v>42104.800000000003</v>
      </c>
      <c r="HG22">
        <v>2.5512999999999999</v>
      </c>
      <c r="HH22">
        <v>2.05063</v>
      </c>
      <c r="HI22">
        <v>0.42349100000000001</v>
      </c>
      <c r="HJ22">
        <v>0</v>
      </c>
      <c r="HK22">
        <v>29.515699999999999</v>
      </c>
      <c r="HL22">
        <v>999.9</v>
      </c>
      <c r="HM22">
        <v>24.905000000000001</v>
      </c>
      <c r="HN22">
        <v>31.018000000000001</v>
      </c>
      <c r="HO22">
        <v>11.179</v>
      </c>
      <c r="HP22">
        <v>52.110999999999997</v>
      </c>
      <c r="HQ22">
        <v>43.457500000000003</v>
      </c>
      <c r="HR22">
        <v>2</v>
      </c>
      <c r="HS22">
        <v>-3.3259700000000003E-2</v>
      </c>
      <c r="HT22">
        <v>-1.61965</v>
      </c>
      <c r="HU22">
        <v>20.235600000000002</v>
      </c>
      <c r="HV22">
        <v>5.2216300000000002</v>
      </c>
      <c r="HW22">
        <v>11.985799999999999</v>
      </c>
      <c r="HX22">
        <v>4.9903500000000003</v>
      </c>
      <c r="HY22">
        <v>3.2951800000000002</v>
      </c>
      <c r="HZ22">
        <v>8995.7000000000007</v>
      </c>
      <c r="IA22">
        <v>9999</v>
      </c>
      <c r="IB22">
        <v>-25744.1</v>
      </c>
      <c r="IC22">
        <v>9.6</v>
      </c>
      <c r="ID22">
        <v>1.8775900000000001</v>
      </c>
      <c r="IE22">
        <v>1.87653</v>
      </c>
      <c r="IF22">
        <v>1.8751</v>
      </c>
      <c r="IG22">
        <v>1.87714</v>
      </c>
      <c r="IH22">
        <v>1.8778999999999999</v>
      </c>
      <c r="II22">
        <v>1.87531</v>
      </c>
      <c r="IJ22">
        <v>1.87937</v>
      </c>
      <c r="IK22">
        <v>1.8809499999999999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-2.1349999999999998</v>
      </c>
      <c r="IZ22">
        <v>-0.11310000000000001</v>
      </c>
      <c r="JA22">
        <v>-2.1347272727273299</v>
      </c>
      <c r="JB22">
        <v>0</v>
      </c>
      <c r="JC22">
        <v>0</v>
      </c>
      <c r="JD22">
        <v>0</v>
      </c>
      <c r="JE22">
        <v>-0.14856431446297999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7.5</v>
      </c>
      <c r="JN22">
        <v>7.4</v>
      </c>
      <c r="JO22">
        <v>0.158691</v>
      </c>
      <c r="JP22">
        <v>4.99878</v>
      </c>
      <c r="JQ22">
        <v>2.2485400000000002</v>
      </c>
      <c r="JR22">
        <v>2.5915499999999998</v>
      </c>
      <c r="JS22">
        <v>2.19482</v>
      </c>
      <c r="JT22">
        <v>2.3864700000000001</v>
      </c>
      <c r="JU22">
        <v>32.753500000000003</v>
      </c>
      <c r="JV22">
        <v>24.2714</v>
      </c>
      <c r="JW22">
        <v>2</v>
      </c>
      <c r="JX22">
        <v>877.38</v>
      </c>
      <c r="JY22">
        <v>504.09</v>
      </c>
      <c r="JZ22">
        <v>34.353499999999997</v>
      </c>
      <c r="KA22">
        <v>27.025200000000002</v>
      </c>
      <c r="KB22">
        <v>30.000299999999999</v>
      </c>
      <c r="KC22">
        <v>26.7864</v>
      </c>
      <c r="KD22">
        <v>26.756699999999999</v>
      </c>
      <c r="KE22">
        <v>-1</v>
      </c>
      <c r="KF22">
        <v>100</v>
      </c>
      <c r="KG22">
        <v>0</v>
      </c>
      <c r="KH22">
        <v>34.316499999999998</v>
      </c>
      <c r="KI22">
        <v>420</v>
      </c>
      <c r="KJ22">
        <v>7.5619399999999999</v>
      </c>
      <c r="KK22">
        <v>99.713899999999995</v>
      </c>
      <c r="KL22">
        <v>96.527299999999997</v>
      </c>
    </row>
    <row r="23" spans="1:298" x14ac:dyDescent="0.2">
      <c r="A23">
        <v>7</v>
      </c>
      <c r="B23">
        <v>1661378954.0999999</v>
      </c>
      <c r="C23">
        <v>1878</v>
      </c>
      <c r="D23" t="s">
        <v>469</v>
      </c>
      <c r="E23" t="s">
        <v>470</v>
      </c>
      <c r="F23" t="s">
        <v>435</v>
      </c>
      <c r="H23" t="s">
        <v>436</v>
      </c>
      <c r="J23">
        <v>1661378954.0999999</v>
      </c>
      <c r="K23">
        <f t="shared" si="0"/>
        <v>1.8125745423078637E-3</v>
      </c>
      <c r="L23">
        <f t="shared" si="1"/>
        <v>1.8125745423078636</v>
      </c>
      <c r="M23">
        <f t="shared" si="2"/>
        <v>2.3540944613260284</v>
      </c>
      <c r="N23">
        <f t="shared" si="3"/>
        <v>414.88900000000001</v>
      </c>
      <c r="O23">
        <f t="shared" si="4"/>
        <v>244.77693961410444</v>
      </c>
      <c r="P23">
        <f t="shared" si="5"/>
        <v>24.648641867962798</v>
      </c>
      <c r="Q23">
        <f t="shared" si="6"/>
        <v>41.778651175553598</v>
      </c>
      <c r="R23">
        <f t="shared" si="7"/>
        <v>2.7894070028927784E-2</v>
      </c>
      <c r="S23">
        <f t="shared" si="8"/>
        <v>2.8461247575291635</v>
      </c>
      <c r="T23">
        <f t="shared" si="9"/>
        <v>2.7743078803271613E-2</v>
      </c>
      <c r="U23">
        <f t="shared" si="10"/>
        <v>1.7352921944015456E-2</v>
      </c>
      <c r="V23">
        <f t="shared" si="11"/>
        <v>226.1002983506857</v>
      </c>
      <c r="W23">
        <f t="shared" si="12"/>
        <v>37.900631285419287</v>
      </c>
      <c r="X23">
        <f t="shared" si="13"/>
        <v>39.216200000000001</v>
      </c>
      <c r="Y23">
        <f t="shared" si="14"/>
        <v>7.1087970874483917</v>
      </c>
      <c r="Z23">
        <f t="shared" si="15"/>
        <v>12.478700131141865</v>
      </c>
      <c r="AA23">
        <f t="shared" si="16"/>
        <v>0.78769497061516802</v>
      </c>
      <c r="AB23">
        <f t="shared" si="17"/>
        <v>6.3123158849646135</v>
      </c>
      <c r="AC23">
        <f t="shared" si="18"/>
        <v>6.3211021168332238</v>
      </c>
      <c r="AD23">
        <f t="shared" si="19"/>
        <v>-79.934537315776794</v>
      </c>
      <c r="AE23">
        <f t="shared" si="20"/>
        <v>-336.7400339405965</v>
      </c>
      <c r="AF23">
        <f t="shared" si="21"/>
        <v>-28.479778827314703</v>
      </c>
      <c r="AG23">
        <f t="shared" si="22"/>
        <v>-219.0540517330023</v>
      </c>
      <c r="AH23">
        <f t="shared" si="23"/>
        <v>2.5306294232233246</v>
      </c>
      <c r="AI23">
        <f t="shared" si="24"/>
        <v>1.557765997114549</v>
      </c>
      <c r="AJ23">
        <f t="shared" si="25"/>
        <v>2.3540944613260284</v>
      </c>
      <c r="AK23">
        <v>418.85408281557301</v>
      </c>
      <c r="AL23">
        <v>418.15461818181802</v>
      </c>
      <c r="AM23">
        <v>5.9364597731175597E-2</v>
      </c>
      <c r="AN23">
        <v>66.987007964321606</v>
      </c>
      <c r="AO23">
        <f t="shared" si="26"/>
        <v>1.8125745423078636</v>
      </c>
      <c r="AP23">
        <v>7.46317119281602</v>
      </c>
      <c r="AQ23">
        <v>7.8127470909090899</v>
      </c>
      <c r="AR23">
        <v>1.4349999999999899E-2</v>
      </c>
      <c r="AS23">
        <v>80.510000000000005</v>
      </c>
      <c r="AT23">
        <v>64</v>
      </c>
      <c r="AU23">
        <v>7</v>
      </c>
      <c r="AV23">
        <f t="shared" si="27"/>
        <v>1</v>
      </c>
      <c r="AW23">
        <f t="shared" si="28"/>
        <v>0</v>
      </c>
      <c r="AX23">
        <f t="shared" si="29"/>
        <v>46421.562798829284</v>
      </c>
      <c r="AY23" t="s">
        <v>437</v>
      </c>
      <c r="AZ23">
        <v>7898.13</v>
      </c>
      <c r="BA23">
        <v>355.17192307692301</v>
      </c>
      <c r="BB23">
        <v>1586.07905306269</v>
      </c>
      <c r="BC23">
        <f t="shared" si="30"/>
        <v>0.77606921774101201</v>
      </c>
      <c r="BD23">
        <v>-0.701433063522789</v>
      </c>
      <c r="BE23" t="s">
        <v>471</v>
      </c>
      <c r="BF23">
        <v>8452.18</v>
      </c>
      <c r="BG23">
        <v>311.96375999999998</v>
      </c>
      <c r="BH23">
        <v>360.51056167453203</v>
      </c>
      <c r="BI23">
        <f t="shared" si="31"/>
        <v>0.13466124667481993</v>
      </c>
      <c r="BJ23">
        <v>0.5</v>
      </c>
      <c r="BK23">
        <f t="shared" si="32"/>
        <v>1025.84909551849</v>
      </c>
      <c r="BL23">
        <f t="shared" si="33"/>
        <v>2.3540944613260284</v>
      </c>
      <c r="BM23">
        <f t="shared" si="34"/>
        <v>69.071059051378143</v>
      </c>
      <c r="BN23">
        <f t="shared" si="35"/>
        <v>2.9785350868828096E-3</v>
      </c>
      <c r="BO23">
        <f t="shared" si="36"/>
        <v>3.3995356077656278</v>
      </c>
      <c r="BP23">
        <f t="shared" si="37"/>
        <v>201.65778384607299</v>
      </c>
      <c r="BQ23" t="s">
        <v>472</v>
      </c>
      <c r="BR23">
        <v>237.43</v>
      </c>
      <c r="BS23">
        <f t="shared" si="38"/>
        <v>237.43</v>
      </c>
      <c r="BT23">
        <f t="shared" si="39"/>
        <v>0.34140625756659193</v>
      </c>
      <c r="BU23">
        <f t="shared" si="40"/>
        <v>0.39443110280002414</v>
      </c>
      <c r="BV23">
        <f t="shared" si="41"/>
        <v>0.90873788744742423</v>
      </c>
      <c r="BW23">
        <f t="shared" si="42"/>
        <v>9.0934796927955333</v>
      </c>
      <c r="BX23">
        <f t="shared" si="43"/>
        <v>0.99566284208811873</v>
      </c>
      <c r="BY23">
        <f t="shared" si="44"/>
        <v>0.30019440956157772</v>
      </c>
      <c r="BZ23">
        <f t="shared" si="45"/>
        <v>0.69980559043842228</v>
      </c>
      <c r="CA23">
        <v>1193</v>
      </c>
      <c r="CB23">
        <v>290</v>
      </c>
      <c r="CC23">
        <v>350.94</v>
      </c>
      <c r="CD23">
        <v>275</v>
      </c>
      <c r="CE23">
        <v>8452.18</v>
      </c>
      <c r="CF23">
        <v>350.58</v>
      </c>
      <c r="CG23">
        <v>0.36</v>
      </c>
      <c r="CH23">
        <v>300</v>
      </c>
      <c r="CI23">
        <v>24.1</v>
      </c>
      <c r="CJ23">
        <v>360.51056167453203</v>
      </c>
      <c r="CK23">
        <v>1.1462559525435301</v>
      </c>
      <c r="CL23">
        <v>-8.3923596447023794</v>
      </c>
      <c r="CM23">
        <v>0.85817472861701605</v>
      </c>
      <c r="CN23">
        <v>0.77352686089511602</v>
      </c>
      <c r="CO23">
        <v>-6.02538754171302E-3</v>
      </c>
      <c r="CP23">
        <v>290</v>
      </c>
      <c r="CQ23">
        <v>350.35</v>
      </c>
      <c r="CR23">
        <v>655</v>
      </c>
      <c r="CS23">
        <v>8443.2000000000007</v>
      </c>
      <c r="CT23">
        <v>350.57</v>
      </c>
      <c r="CU23">
        <v>-0.22</v>
      </c>
      <c r="DI23">
        <f t="shared" si="46"/>
        <v>1199.9100000000001</v>
      </c>
      <c r="DJ23">
        <f t="shared" si="47"/>
        <v>1025.84909551849</v>
      </c>
      <c r="DK23">
        <f t="shared" si="48"/>
        <v>0.85493836664290646</v>
      </c>
      <c r="DL23">
        <f t="shared" si="49"/>
        <v>0.18843104762080964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1661378954.0999999</v>
      </c>
      <c r="DS23">
        <v>414.88900000000001</v>
      </c>
      <c r="DT23">
        <v>415.59500000000003</v>
      </c>
      <c r="DU23">
        <v>7.8223200000000004</v>
      </c>
      <c r="DV23">
        <v>7.4788500000000004</v>
      </c>
      <c r="DW23">
        <v>417.024</v>
      </c>
      <c r="DX23">
        <v>7.9384699999999997</v>
      </c>
      <c r="DY23">
        <v>899.98</v>
      </c>
      <c r="DZ23">
        <v>100.60299999999999</v>
      </c>
      <c r="EA23">
        <v>9.5382400000000006E-2</v>
      </c>
      <c r="EB23">
        <v>37.021599999999999</v>
      </c>
      <c r="EC23">
        <v>39.216200000000001</v>
      </c>
      <c r="ED23">
        <v>999.9</v>
      </c>
      <c r="EE23">
        <v>0</v>
      </c>
      <c r="EF23">
        <v>0</v>
      </c>
      <c r="EG23">
        <v>8991.25</v>
      </c>
      <c r="EH23">
        <v>0</v>
      </c>
      <c r="EI23">
        <v>2.1671100000000001</v>
      </c>
      <c r="EJ23">
        <v>-0.70538299999999998</v>
      </c>
      <c r="EK23">
        <v>418.16</v>
      </c>
      <c r="EL23">
        <v>418.726</v>
      </c>
      <c r="EM23">
        <v>0.34347299999999997</v>
      </c>
      <c r="EN23">
        <v>415.59500000000003</v>
      </c>
      <c r="EO23">
        <v>7.4788500000000004</v>
      </c>
      <c r="EP23">
        <v>0.78695000000000004</v>
      </c>
      <c r="EQ23">
        <v>0.75239599999999995</v>
      </c>
      <c r="ER23">
        <v>3.4740700000000002</v>
      </c>
      <c r="ES23">
        <v>2.83954</v>
      </c>
      <c r="ET23">
        <v>1199.9100000000001</v>
      </c>
      <c r="EU23">
        <v>0.499969</v>
      </c>
      <c r="EV23">
        <v>0.500031</v>
      </c>
      <c r="EW23">
        <v>0</v>
      </c>
      <c r="EX23">
        <v>311.71899999999999</v>
      </c>
      <c r="EY23">
        <v>5.0003000000000002</v>
      </c>
      <c r="EZ23">
        <v>3298.94</v>
      </c>
      <c r="FA23">
        <v>12017.2</v>
      </c>
      <c r="FB23">
        <v>43.25</v>
      </c>
      <c r="FC23">
        <v>44.436999999999998</v>
      </c>
      <c r="FD23">
        <v>44.311999999999998</v>
      </c>
      <c r="FE23">
        <v>44.561999999999998</v>
      </c>
      <c r="FF23">
        <v>45.625</v>
      </c>
      <c r="FG23">
        <v>597.41999999999996</v>
      </c>
      <c r="FH23">
        <v>597.49</v>
      </c>
      <c r="FI23">
        <v>0</v>
      </c>
      <c r="FJ23">
        <v>236</v>
      </c>
      <c r="FK23">
        <v>0</v>
      </c>
      <c r="FL23">
        <v>311.96375999999998</v>
      </c>
      <c r="FM23">
        <v>-0.57138462475533003</v>
      </c>
      <c r="FN23">
        <v>-1.1307692347692999</v>
      </c>
      <c r="FO23">
        <v>3299.3208</v>
      </c>
      <c r="FP23">
        <v>15</v>
      </c>
      <c r="FQ23">
        <v>1661378272</v>
      </c>
      <c r="FR23" t="s">
        <v>460</v>
      </c>
      <c r="FS23">
        <v>1661378264</v>
      </c>
      <c r="FT23">
        <v>1661378272</v>
      </c>
      <c r="FU23">
        <v>13</v>
      </c>
      <c r="FV23">
        <v>0</v>
      </c>
      <c r="FW23">
        <v>2.1000000000000001E-2</v>
      </c>
      <c r="FX23">
        <v>-2.1349999999999998</v>
      </c>
      <c r="FY23">
        <v>-0.152</v>
      </c>
      <c r="FZ23">
        <v>413</v>
      </c>
      <c r="GA23">
        <v>1</v>
      </c>
      <c r="GB23">
        <v>0.33</v>
      </c>
      <c r="GC23">
        <v>0.54</v>
      </c>
      <c r="GD23">
        <v>-0.99174385714285695</v>
      </c>
      <c r="GE23">
        <v>-0.43511890909091</v>
      </c>
      <c r="GF23">
        <v>0.116857626298511</v>
      </c>
      <c r="GG23">
        <v>1</v>
      </c>
      <c r="GH23">
        <v>312.02023529411798</v>
      </c>
      <c r="GI23">
        <v>-0.62349886185089998</v>
      </c>
      <c r="GJ23">
        <v>0.16964514154092999</v>
      </c>
      <c r="GK23">
        <v>1</v>
      </c>
      <c r="GL23">
        <v>0.37667576190476199</v>
      </c>
      <c r="GM23">
        <v>-0.35631857142857098</v>
      </c>
      <c r="GN23">
        <v>3.9751391259156603E-2</v>
      </c>
      <c r="GO23">
        <v>0</v>
      </c>
      <c r="GP23">
        <v>2</v>
      </c>
      <c r="GQ23">
        <v>3</v>
      </c>
      <c r="GR23" t="s">
        <v>450</v>
      </c>
      <c r="GS23">
        <v>3.5481199999999999</v>
      </c>
      <c r="GT23">
        <v>2.83596</v>
      </c>
      <c r="GU23">
        <v>0.10165200000000001</v>
      </c>
      <c r="GV23">
        <v>0.101355</v>
      </c>
      <c r="GW23">
        <v>5.10561E-2</v>
      </c>
      <c r="GX23">
        <v>4.8837899999999997E-2</v>
      </c>
      <c r="GY23">
        <v>31426.3</v>
      </c>
      <c r="GZ23">
        <v>28448.3</v>
      </c>
      <c r="HA23">
        <v>31206.2</v>
      </c>
      <c r="HB23">
        <v>28977.5</v>
      </c>
      <c r="HC23">
        <v>39484.199999999997</v>
      </c>
      <c r="HD23">
        <v>37503.699999999997</v>
      </c>
      <c r="HE23">
        <v>44248.4</v>
      </c>
      <c r="HF23">
        <v>42100.3</v>
      </c>
      <c r="HG23">
        <v>2.5522300000000002</v>
      </c>
      <c r="HH23">
        <v>2.0496699999999999</v>
      </c>
      <c r="HI23">
        <v>0.49093399999999998</v>
      </c>
      <c r="HJ23">
        <v>0</v>
      </c>
      <c r="HK23">
        <v>31.2944</v>
      </c>
      <c r="HL23">
        <v>999.9</v>
      </c>
      <c r="HM23">
        <v>24.484000000000002</v>
      </c>
      <c r="HN23">
        <v>31.038</v>
      </c>
      <c r="HO23">
        <v>11.004200000000001</v>
      </c>
      <c r="HP23">
        <v>52.162799999999997</v>
      </c>
      <c r="HQ23">
        <v>43.429499999999997</v>
      </c>
      <c r="HR23">
        <v>2</v>
      </c>
      <c r="HS23">
        <v>-2.4786599999999999E-2</v>
      </c>
      <c r="HT23">
        <v>-3.5553699999999999</v>
      </c>
      <c r="HU23">
        <v>20.2087</v>
      </c>
      <c r="HV23">
        <v>5.2265699999999997</v>
      </c>
      <c r="HW23">
        <v>11.986000000000001</v>
      </c>
      <c r="HX23">
        <v>4.9920999999999998</v>
      </c>
      <c r="HY23">
        <v>3.29555</v>
      </c>
      <c r="HZ23">
        <v>8995.7000000000007</v>
      </c>
      <c r="IA23">
        <v>9999</v>
      </c>
      <c r="IB23">
        <v>-25706</v>
      </c>
      <c r="IC23">
        <v>9.6999999999999993</v>
      </c>
      <c r="ID23">
        <v>1.87761</v>
      </c>
      <c r="IE23">
        <v>1.87652</v>
      </c>
      <c r="IF23">
        <v>1.8750599999999999</v>
      </c>
      <c r="IG23">
        <v>1.87714</v>
      </c>
      <c r="IH23">
        <v>1.87792</v>
      </c>
      <c r="II23">
        <v>1.8753200000000001</v>
      </c>
      <c r="IJ23">
        <v>1.8793800000000001</v>
      </c>
      <c r="IK23">
        <v>1.8809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-2.1349999999999998</v>
      </c>
      <c r="IZ23">
        <v>-0.11609999999999999</v>
      </c>
      <c r="JA23">
        <v>-2.1347272727273299</v>
      </c>
      <c r="JB23">
        <v>0</v>
      </c>
      <c r="JC23">
        <v>0</v>
      </c>
      <c r="JD23">
        <v>0</v>
      </c>
      <c r="JE23">
        <v>-0.14856431446297999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11.5</v>
      </c>
      <c r="JN23">
        <v>11.4</v>
      </c>
      <c r="JO23">
        <v>0.158691</v>
      </c>
      <c r="JP23">
        <v>4.99878</v>
      </c>
      <c r="JQ23">
        <v>2.2485400000000002</v>
      </c>
      <c r="JR23">
        <v>2.5915499999999998</v>
      </c>
      <c r="JS23">
        <v>2.19482</v>
      </c>
      <c r="JT23">
        <v>2.4035600000000001</v>
      </c>
      <c r="JU23">
        <v>32.731299999999997</v>
      </c>
      <c r="JV23">
        <v>24.262599999999999</v>
      </c>
      <c r="JW23">
        <v>2</v>
      </c>
      <c r="JX23">
        <v>879.45500000000004</v>
      </c>
      <c r="JY23">
        <v>504.15</v>
      </c>
      <c r="JZ23">
        <v>39.890999999999998</v>
      </c>
      <c r="KA23">
        <v>27.133700000000001</v>
      </c>
      <c r="KB23">
        <v>29.9998</v>
      </c>
      <c r="KC23">
        <v>26.861799999999999</v>
      </c>
      <c r="KD23">
        <v>26.831</v>
      </c>
      <c r="KE23">
        <v>-1</v>
      </c>
      <c r="KF23">
        <v>100</v>
      </c>
      <c r="KG23">
        <v>0</v>
      </c>
      <c r="KH23">
        <v>39.876199999999997</v>
      </c>
      <c r="KI23">
        <v>420</v>
      </c>
      <c r="KJ23">
        <v>7.5885400000000001</v>
      </c>
      <c r="KK23">
        <v>99.708799999999997</v>
      </c>
      <c r="KL23">
        <v>96.517200000000003</v>
      </c>
    </row>
    <row r="24" spans="1:298" x14ac:dyDescent="0.2">
      <c r="A24">
        <v>8</v>
      </c>
      <c r="B24">
        <v>1661379194.0999999</v>
      </c>
      <c r="C24">
        <v>2118</v>
      </c>
      <c r="D24" t="s">
        <v>473</v>
      </c>
      <c r="E24" t="s">
        <v>474</v>
      </c>
      <c r="F24" t="s">
        <v>435</v>
      </c>
      <c r="H24" t="s">
        <v>436</v>
      </c>
      <c r="J24">
        <v>1661379194.0999999</v>
      </c>
      <c r="K24">
        <f t="shared" si="0"/>
        <v>1.646572236099366E-3</v>
      </c>
      <c r="L24">
        <f t="shared" si="1"/>
        <v>1.646572236099366</v>
      </c>
      <c r="M24">
        <f t="shared" si="2"/>
        <v>2.0484371221798758</v>
      </c>
      <c r="N24">
        <f t="shared" si="3"/>
        <v>422.82100000000003</v>
      </c>
      <c r="O24">
        <f t="shared" si="4"/>
        <v>231.09565590193867</v>
      </c>
      <c r="P24">
        <f t="shared" si="5"/>
        <v>23.270023993283246</v>
      </c>
      <c r="Q24">
        <f t="shared" si="6"/>
        <v>42.575680518369595</v>
      </c>
      <c r="R24">
        <f t="shared" si="7"/>
        <v>2.1665575798299214E-2</v>
      </c>
      <c r="S24">
        <f t="shared" si="8"/>
        <v>2.8498000281586928</v>
      </c>
      <c r="T24">
        <f t="shared" si="9"/>
        <v>2.1574484373423488E-2</v>
      </c>
      <c r="U24">
        <f t="shared" si="10"/>
        <v>1.3492204901311061E-2</v>
      </c>
      <c r="V24">
        <f t="shared" si="11"/>
        <v>226.08477635032648</v>
      </c>
      <c r="W24">
        <f t="shared" si="12"/>
        <v>40.886224748253468</v>
      </c>
      <c r="X24">
        <f t="shared" si="13"/>
        <v>41.988199999999999</v>
      </c>
      <c r="Y24">
        <f t="shared" si="14"/>
        <v>8.238293778791963</v>
      </c>
      <c r="Z24">
        <f t="shared" si="15"/>
        <v>12.189469824625109</v>
      </c>
      <c r="AA24">
        <f t="shared" si="16"/>
        <v>0.90206418172934388</v>
      </c>
      <c r="AB24">
        <f t="shared" si="17"/>
        <v>7.4003561656717682</v>
      </c>
      <c r="AC24">
        <f t="shared" si="18"/>
        <v>7.3362295970626192</v>
      </c>
      <c r="AD24">
        <f t="shared" si="19"/>
        <v>-72.61383561198204</v>
      </c>
      <c r="AE24">
        <f t="shared" si="20"/>
        <v>-310.62615577295713</v>
      </c>
      <c r="AF24">
        <f t="shared" si="21"/>
        <v>-26.967090760712239</v>
      </c>
      <c r="AG24">
        <f t="shared" si="22"/>
        <v>-184.12230579532493</v>
      </c>
      <c r="AH24">
        <f t="shared" si="23"/>
        <v>-1.0868993802765814E-2</v>
      </c>
      <c r="AI24">
        <f t="shared" si="24"/>
        <v>1.2282689809698772</v>
      </c>
      <c r="AJ24">
        <f t="shared" si="25"/>
        <v>2.0484371221798758</v>
      </c>
      <c r="AK24">
        <v>426.95619531750401</v>
      </c>
      <c r="AL24">
        <v>426.68947272727303</v>
      </c>
      <c r="AM24">
        <v>-6.6924556863648899E-2</v>
      </c>
      <c r="AN24">
        <v>66.987007964321606</v>
      </c>
      <c r="AO24">
        <f t="shared" si="26"/>
        <v>1.646572236099366</v>
      </c>
      <c r="AP24">
        <v>8.6721010257521591</v>
      </c>
      <c r="AQ24">
        <v>8.9845726060606097</v>
      </c>
      <c r="AR24">
        <v>1.45115999999998E-2</v>
      </c>
      <c r="AS24">
        <v>80.510000000000005</v>
      </c>
      <c r="AT24">
        <v>62</v>
      </c>
      <c r="AU24">
        <v>7</v>
      </c>
      <c r="AV24">
        <f t="shared" si="27"/>
        <v>1</v>
      </c>
      <c r="AW24">
        <f t="shared" si="28"/>
        <v>0</v>
      </c>
      <c r="AX24">
        <f t="shared" si="29"/>
        <v>46086.83834242115</v>
      </c>
      <c r="AY24" t="s">
        <v>437</v>
      </c>
      <c r="AZ24">
        <v>7898.13</v>
      </c>
      <c r="BA24">
        <v>355.17192307692301</v>
      </c>
      <c r="BB24">
        <v>1586.07905306269</v>
      </c>
      <c r="BC24">
        <f t="shared" si="30"/>
        <v>0.77606921774101201</v>
      </c>
      <c r="BD24">
        <v>-0.701433063522789</v>
      </c>
      <c r="BE24" t="s">
        <v>475</v>
      </c>
      <c r="BF24">
        <v>8453.35</v>
      </c>
      <c r="BG24">
        <v>309.20861538461497</v>
      </c>
      <c r="BH24">
        <v>350.435142122939</v>
      </c>
      <c r="BI24">
        <f t="shared" si="31"/>
        <v>0.11764381416935921</v>
      </c>
      <c r="BJ24">
        <v>0.5</v>
      </c>
      <c r="BK24">
        <f t="shared" si="32"/>
        <v>1025.7728955183038</v>
      </c>
      <c r="BL24">
        <f t="shared" si="33"/>
        <v>2.0484371221798758</v>
      </c>
      <c r="BM24">
        <f t="shared" si="34"/>
        <v>60.337917950160424</v>
      </c>
      <c r="BN24">
        <f t="shared" si="35"/>
        <v>2.6807787549438093E-3</v>
      </c>
      <c r="BO24">
        <f t="shared" si="36"/>
        <v>3.5260273939828353</v>
      </c>
      <c r="BP24">
        <f t="shared" si="37"/>
        <v>198.46596289200775</v>
      </c>
      <c r="BQ24" t="s">
        <v>476</v>
      </c>
      <c r="BR24">
        <v>237.58</v>
      </c>
      <c r="BS24">
        <f t="shared" si="38"/>
        <v>237.58</v>
      </c>
      <c r="BT24">
        <f t="shared" si="39"/>
        <v>0.32204287914522955</v>
      </c>
      <c r="BU24">
        <f t="shared" si="40"/>
        <v>0.36530481432041284</v>
      </c>
      <c r="BV24">
        <f t="shared" si="41"/>
        <v>0.91631055144857232</v>
      </c>
      <c r="BW24">
        <f t="shared" si="42"/>
        <v>-8.7034902265533809</v>
      </c>
      <c r="BX24">
        <f t="shared" si="43"/>
        <v>1.0038482033604266</v>
      </c>
      <c r="BY24">
        <f t="shared" si="44"/>
        <v>0.28068143469511486</v>
      </c>
      <c r="BZ24">
        <f t="shared" si="45"/>
        <v>0.71931856530488514</v>
      </c>
      <c r="CA24">
        <v>1195</v>
      </c>
      <c r="CB24">
        <v>290</v>
      </c>
      <c r="CC24">
        <v>343.74</v>
      </c>
      <c r="CD24">
        <v>205</v>
      </c>
      <c r="CE24">
        <v>8453.35</v>
      </c>
      <c r="CF24">
        <v>343.78</v>
      </c>
      <c r="CG24">
        <v>-0.04</v>
      </c>
      <c r="CH24">
        <v>300</v>
      </c>
      <c r="CI24">
        <v>24.1</v>
      </c>
      <c r="CJ24">
        <v>350.435142122939</v>
      </c>
      <c r="CK24">
        <v>1.30302604351931</v>
      </c>
      <c r="CL24">
        <v>-5.6270981816613501</v>
      </c>
      <c r="CM24">
        <v>0.97504540231756998</v>
      </c>
      <c r="CN24">
        <v>0.54327290925474503</v>
      </c>
      <c r="CO24">
        <v>-6.0224671857619597E-3</v>
      </c>
      <c r="CP24">
        <v>290</v>
      </c>
      <c r="CQ24">
        <v>344.59</v>
      </c>
      <c r="CR24">
        <v>885</v>
      </c>
      <c r="CS24">
        <v>8431.67</v>
      </c>
      <c r="CT24">
        <v>343.76</v>
      </c>
      <c r="CU24">
        <v>0.83</v>
      </c>
      <c r="DI24">
        <f t="shared" si="46"/>
        <v>1199.82</v>
      </c>
      <c r="DJ24">
        <f t="shared" si="47"/>
        <v>1025.7728955183038</v>
      </c>
      <c r="DK24">
        <f t="shared" si="48"/>
        <v>0.85493898711332017</v>
      </c>
      <c r="DL24">
        <f t="shared" si="49"/>
        <v>0.18843224512870804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1661379194.0999999</v>
      </c>
      <c r="DS24">
        <v>422.82100000000003</v>
      </c>
      <c r="DT24">
        <v>422.93400000000003</v>
      </c>
      <c r="DU24">
        <v>8.9584399999999995</v>
      </c>
      <c r="DV24">
        <v>8.6879200000000001</v>
      </c>
      <c r="DW24">
        <v>424.911</v>
      </c>
      <c r="DX24">
        <v>9.0984400000000001</v>
      </c>
      <c r="DY24">
        <v>899.94500000000005</v>
      </c>
      <c r="DZ24">
        <v>100.599</v>
      </c>
      <c r="EA24">
        <v>9.5337599999999995E-2</v>
      </c>
      <c r="EB24">
        <v>39.9664</v>
      </c>
      <c r="EC24">
        <v>41.988199999999999</v>
      </c>
      <c r="ED24">
        <v>999.9</v>
      </c>
      <c r="EE24">
        <v>0</v>
      </c>
      <c r="EF24">
        <v>0</v>
      </c>
      <c r="EG24">
        <v>9011.8799999999992</v>
      </c>
      <c r="EH24">
        <v>0</v>
      </c>
      <c r="EI24">
        <v>2.1671100000000001</v>
      </c>
      <c r="EJ24">
        <v>-0.157135</v>
      </c>
      <c r="EK24">
        <v>426.61500000000001</v>
      </c>
      <c r="EL24">
        <v>426.64</v>
      </c>
      <c r="EM24">
        <v>0.30921599999999999</v>
      </c>
      <c r="EN24">
        <v>422.93400000000003</v>
      </c>
      <c r="EO24">
        <v>8.6879200000000001</v>
      </c>
      <c r="EP24">
        <v>0.90509899999999999</v>
      </c>
      <c r="EQ24">
        <v>0.87399199999999999</v>
      </c>
      <c r="ER24">
        <v>5.4720700000000004</v>
      </c>
      <c r="ES24">
        <v>4.9694700000000003</v>
      </c>
      <c r="ET24">
        <v>1199.82</v>
      </c>
      <c r="EU24">
        <v>0.49994899999999998</v>
      </c>
      <c r="EV24">
        <v>0.50005100000000002</v>
      </c>
      <c r="EW24">
        <v>0</v>
      </c>
      <c r="EX24">
        <v>308.85000000000002</v>
      </c>
      <c r="EY24">
        <v>5.0003000000000002</v>
      </c>
      <c r="EZ24">
        <v>3280.63</v>
      </c>
      <c r="FA24">
        <v>12016.2</v>
      </c>
      <c r="FB24">
        <v>43.875</v>
      </c>
      <c r="FC24">
        <v>44.875</v>
      </c>
      <c r="FD24">
        <v>44.875</v>
      </c>
      <c r="FE24">
        <v>45.061999999999998</v>
      </c>
      <c r="FF24">
        <v>46.311999999999998</v>
      </c>
      <c r="FG24">
        <v>597.35</v>
      </c>
      <c r="FH24">
        <v>597.47</v>
      </c>
      <c r="FI24">
        <v>0</v>
      </c>
      <c r="FJ24">
        <v>235.799999952316</v>
      </c>
      <c r="FK24">
        <v>0</v>
      </c>
      <c r="FL24">
        <v>309.20861538461497</v>
      </c>
      <c r="FM24">
        <v>-2.1381880304284602</v>
      </c>
      <c r="FN24">
        <v>-14.400341862481101</v>
      </c>
      <c r="FO24">
        <v>3283.7588461538498</v>
      </c>
      <c r="FP24">
        <v>15</v>
      </c>
      <c r="FQ24">
        <v>1661379236.0999999</v>
      </c>
      <c r="FR24" t="s">
        <v>477</v>
      </c>
      <c r="FS24">
        <v>1661379222.0999999</v>
      </c>
      <c r="FT24">
        <v>1661379236.0999999</v>
      </c>
      <c r="FU24">
        <v>14</v>
      </c>
      <c r="FV24">
        <v>4.3999999999999997E-2</v>
      </c>
      <c r="FW24">
        <v>1.2E-2</v>
      </c>
      <c r="FX24">
        <v>-2.09</v>
      </c>
      <c r="FY24">
        <v>-0.14000000000000001</v>
      </c>
      <c r="FZ24">
        <v>422</v>
      </c>
      <c r="GA24">
        <v>1</v>
      </c>
      <c r="GB24">
        <v>0.3</v>
      </c>
      <c r="GC24">
        <v>0.56000000000000005</v>
      </c>
      <c r="GD24">
        <v>-1.0542326</v>
      </c>
      <c r="GE24">
        <v>6.0442976842105303</v>
      </c>
      <c r="GF24">
        <v>0.601356279045825</v>
      </c>
      <c r="GG24">
        <v>0</v>
      </c>
      <c r="GH24">
        <v>309.27582352941198</v>
      </c>
      <c r="GI24">
        <v>-0.88430863192306197</v>
      </c>
      <c r="GJ24">
        <v>0.16150532145452901</v>
      </c>
      <c r="GK24">
        <v>1</v>
      </c>
      <c r="GL24">
        <v>0.22680095</v>
      </c>
      <c r="GM24">
        <v>0.49106855639097702</v>
      </c>
      <c r="GN24">
        <v>4.76888368032551E-2</v>
      </c>
      <c r="GO24">
        <v>0</v>
      </c>
      <c r="GP24">
        <v>1</v>
      </c>
      <c r="GQ24">
        <v>3</v>
      </c>
      <c r="GR24" t="s">
        <v>441</v>
      </c>
      <c r="GS24">
        <v>3.5487799999999998</v>
      </c>
      <c r="GT24">
        <v>2.8360799999999999</v>
      </c>
      <c r="GU24">
        <v>0.103085</v>
      </c>
      <c r="GV24">
        <v>0.102687</v>
      </c>
      <c r="GW24">
        <v>5.6838600000000003E-2</v>
      </c>
      <c r="GX24">
        <v>5.4903899999999999E-2</v>
      </c>
      <c r="GY24">
        <v>31370.400000000001</v>
      </c>
      <c r="GZ24">
        <v>28401.8</v>
      </c>
      <c r="HA24">
        <v>31201.200000000001</v>
      </c>
      <c r="HB24">
        <v>28973.8</v>
      </c>
      <c r="HC24">
        <v>39235.4</v>
      </c>
      <c r="HD24">
        <v>37258.800000000003</v>
      </c>
      <c r="HE24">
        <v>44240.9</v>
      </c>
      <c r="HF24">
        <v>42094.7</v>
      </c>
      <c r="HG24">
        <v>2.55185</v>
      </c>
      <c r="HH24">
        <v>2.0510700000000002</v>
      </c>
      <c r="HI24">
        <v>0.53747</v>
      </c>
      <c r="HJ24">
        <v>0</v>
      </c>
      <c r="HK24">
        <v>33.349299999999999</v>
      </c>
      <c r="HL24">
        <v>999.9</v>
      </c>
      <c r="HM24">
        <v>24.161000000000001</v>
      </c>
      <c r="HN24">
        <v>31.077999999999999</v>
      </c>
      <c r="HO24">
        <v>10.883599999999999</v>
      </c>
      <c r="HP24">
        <v>51.8628</v>
      </c>
      <c r="HQ24">
        <v>43.365400000000001</v>
      </c>
      <c r="HR24">
        <v>2</v>
      </c>
      <c r="HS24">
        <v>-1.62297E-2</v>
      </c>
      <c r="HT24">
        <v>-2.51173</v>
      </c>
      <c r="HU24">
        <v>20.2273</v>
      </c>
      <c r="HV24">
        <v>5.2198399999999996</v>
      </c>
      <c r="HW24">
        <v>11.986000000000001</v>
      </c>
      <c r="HX24">
        <v>4.9898499999999997</v>
      </c>
      <c r="HY24">
        <v>3.2947500000000001</v>
      </c>
      <c r="HZ24">
        <v>8995.7000000000007</v>
      </c>
      <c r="IA24">
        <v>9999</v>
      </c>
      <c r="IB24">
        <v>-25665.8</v>
      </c>
      <c r="IC24">
        <v>9.6999999999999993</v>
      </c>
      <c r="ID24">
        <v>1.8775900000000001</v>
      </c>
      <c r="IE24">
        <v>1.87653</v>
      </c>
      <c r="IF24">
        <v>1.8751100000000001</v>
      </c>
      <c r="IG24">
        <v>1.87713</v>
      </c>
      <c r="IH24">
        <v>1.8778999999999999</v>
      </c>
      <c r="II24">
        <v>1.8753200000000001</v>
      </c>
      <c r="IJ24">
        <v>1.8793800000000001</v>
      </c>
      <c r="IK24">
        <v>1.88093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-2.09</v>
      </c>
      <c r="IZ24">
        <v>-0.14000000000000001</v>
      </c>
      <c r="JA24">
        <v>-2.1347272727273299</v>
      </c>
      <c r="JB24">
        <v>0</v>
      </c>
      <c r="JC24">
        <v>0</v>
      </c>
      <c r="JD24">
        <v>0</v>
      </c>
      <c r="JE24">
        <v>-0.14856431446297999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15.5</v>
      </c>
      <c r="JN24">
        <v>15.4</v>
      </c>
      <c r="JO24">
        <v>0.158691</v>
      </c>
      <c r="JP24">
        <v>4.99878</v>
      </c>
      <c r="JQ24">
        <v>2.2485400000000002</v>
      </c>
      <c r="JR24">
        <v>2.5915499999999998</v>
      </c>
      <c r="JS24">
        <v>2.19482</v>
      </c>
      <c r="JT24">
        <v>2.4243199999999998</v>
      </c>
      <c r="JU24">
        <v>32.709099999999999</v>
      </c>
      <c r="JV24">
        <v>24.2714</v>
      </c>
      <c r="JW24">
        <v>2</v>
      </c>
      <c r="JX24">
        <v>881.09500000000003</v>
      </c>
      <c r="JY24">
        <v>506.42399999999998</v>
      </c>
      <c r="JZ24">
        <v>43.051600000000001</v>
      </c>
      <c r="KA24">
        <v>27.2941</v>
      </c>
      <c r="KB24">
        <v>29.999099999999999</v>
      </c>
      <c r="KC24">
        <v>26.988700000000001</v>
      </c>
      <c r="KD24">
        <v>26.955100000000002</v>
      </c>
      <c r="KE24">
        <v>-1</v>
      </c>
      <c r="KF24">
        <v>100</v>
      </c>
      <c r="KG24">
        <v>0</v>
      </c>
      <c r="KH24">
        <v>43.354999999999997</v>
      </c>
      <c r="KI24">
        <v>420</v>
      </c>
      <c r="KJ24">
        <v>10.6257</v>
      </c>
      <c r="KK24">
        <v>99.6922</v>
      </c>
      <c r="KL24">
        <v>96.504599999999996</v>
      </c>
    </row>
    <row r="25" spans="1:298" x14ac:dyDescent="0.2">
      <c r="A25">
        <v>9</v>
      </c>
      <c r="B25">
        <v>1661379434.0999999</v>
      </c>
      <c r="C25">
        <v>2358</v>
      </c>
      <c r="D25" t="s">
        <v>478</v>
      </c>
      <c r="E25" t="s">
        <v>479</v>
      </c>
      <c r="F25" t="s">
        <v>435</v>
      </c>
      <c r="H25" t="s">
        <v>436</v>
      </c>
      <c r="J25">
        <v>1661379434.0999999</v>
      </c>
      <c r="K25">
        <f t="shared" si="0"/>
        <v>2.0284128466424222E-3</v>
      </c>
      <c r="L25">
        <f t="shared" si="1"/>
        <v>2.0284128466424223</v>
      </c>
      <c r="M25">
        <f t="shared" si="2"/>
        <v>1.084269717167367</v>
      </c>
      <c r="N25">
        <f t="shared" si="3"/>
        <v>417.06099999999998</v>
      </c>
      <c r="O25">
        <f t="shared" si="4"/>
        <v>292.30758499740983</v>
      </c>
      <c r="P25">
        <f t="shared" si="5"/>
        <v>29.434404312672008</v>
      </c>
      <c r="Q25">
        <f t="shared" si="6"/>
        <v>41.996659433781304</v>
      </c>
      <c r="R25">
        <f t="shared" si="7"/>
        <v>2.3222943988012574E-2</v>
      </c>
      <c r="S25">
        <f t="shared" si="8"/>
        <v>2.846627777777829</v>
      </c>
      <c r="T25">
        <f t="shared" si="9"/>
        <v>2.3118204304316665E-2</v>
      </c>
      <c r="U25">
        <f t="shared" si="10"/>
        <v>1.4458248638216199E-2</v>
      </c>
      <c r="V25">
        <f t="shared" si="11"/>
        <v>226.11625835140649</v>
      </c>
      <c r="W25">
        <f t="shared" si="12"/>
        <v>42.997842848422117</v>
      </c>
      <c r="X25">
        <f t="shared" si="13"/>
        <v>43.8277</v>
      </c>
      <c r="Y25">
        <f t="shared" si="14"/>
        <v>9.0708267802635163</v>
      </c>
      <c r="Z25">
        <f t="shared" si="15"/>
        <v>7.9626228934072891</v>
      </c>
      <c r="AA25">
        <f t="shared" si="16"/>
        <v>0.66261639905265612</v>
      </c>
      <c r="AB25">
        <f t="shared" si="17"/>
        <v>8.3215845824027923</v>
      </c>
      <c r="AC25">
        <f t="shared" si="18"/>
        <v>8.4082103812108606</v>
      </c>
      <c r="AD25">
        <f t="shared" si="19"/>
        <v>-89.453006536930815</v>
      </c>
      <c r="AE25">
        <f t="shared" si="20"/>
        <v>-252.97565681186273</v>
      </c>
      <c r="AF25">
        <f t="shared" si="21"/>
        <v>-22.414955955872827</v>
      </c>
      <c r="AG25">
        <f t="shared" si="22"/>
        <v>-138.72736095325988</v>
      </c>
      <c r="AH25">
        <f t="shared" si="23"/>
        <v>0.57821616546137933</v>
      </c>
      <c r="AI25">
        <f t="shared" si="24"/>
        <v>1.7644460991048634</v>
      </c>
      <c r="AJ25">
        <f t="shared" si="25"/>
        <v>1.084269717167367</v>
      </c>
      <c r="AK25">
        <v>420.08868203333299</v>
      </c>
      <c r="AL25">
        <v>419.848460606061</v>
      </c>
      <c r="AM25">
        <v>-7.7392702539950899E-4</v>
      </c>
      <c r="AN25">
        <v>66.989999999999995</v>
      </c>
      <c r="AO25">
        <f t="shared" si="26"/>
        <v>2.0284128466424223</v>
      </c>
      <c r="AP25">
        <v>6.1712601259967501</v>
      </c>
      <c r="AQ25">
        <v>6.5670685454545401</v>
      </c>
      <c r="AR25">
        <v>1.51371999999994E-2</v>
      </c>
      <c r="AS25">
        <v>80.510000000000005</v>
      </c>
      <c r="AT25">
        <v>61</v>
      </c>
      <c r="AU25">
        <v>7</v>
      </c>
      <c r="AV25">
        <f t="shared" si="27"/>
        <v>1</v>
      </c>
      <c r="AW25">
        <f t="shared" si="28"/>
        <v>0</v>
      </c>
      <c r="AX25">
        <f t="shared" si="29"/>
        <v>45675.746247594398</v>
      </c>
      <c r="AY25" t="s">
        <v>437</v>
      </c>
      <c r="AZ25">
        <v>7898.13</v>
      </c>
      <c r="BA25">
        <v>355.17192307692301</v>
      </c>
      <c r="BB25">
        <v>1586.07905306269</v>
      </c>
      <c r="BC25">
        <f t="shared" si="30"/>
        <v>0.77606921774101201</v>
      </c>
      <c r="BD25">
        <v>-0.701433063522789</v>
      </c>
      <c r="BE25" t="s">
        <v>480</v>
      </c>
      <c r="BF25">
        <v>8453.17</v>
      </c>
      <c r="BG25">
        <v>307.64204000000001</v>
      </c>
      <c r="BH25">
        <v>341.787886955099</v>
      </c>
      <c r="BI25">
        <f t="shared" si="31"/>
        <v>9.9903619345014349E-2</v>
      </c>
      <c r="BJ25">
        <v>0.5</v>
      </c>
      <c r="BK25">
        <f t="shared" si="32"/>
        <v>1025.9330955188634</v>
      </c>
      <c r="BL25">
        <f t="shared" si="33"/>
        <v>1.084269717167367</v>
      </c>
      <c r="BM25">
        <f t="shared" si="34"/>
        <v>51.247214724084387</v>
      </c>
      <c r="BN25">
        <f t="shared" si="35"/>
        <v>1.7405645538582032E-3</v>
      </c>
      <c r="BO25">
        <f t="shared" si="36"/>
        <v>3.6405361734515029</v>
      </c>
      <c r="BP25">
        <f t="shared" si="37"/>
        <v>195.66241867971945</v>
      </c>
      <c r="BQ25" t="s">
        <v>481</v>
      </c>
      <c r="BR25">
        <v>242.27</v>
      </c>
      <c r="BS25">
        <f t="shared" si="38"/>
        <v>242.27</v>
      </c>
      <c r="BT25">
        <f t="shared" si="39"/>
        <v>0.29116856024851678</v>
      </c>
      <c r="BU25">
        <f t="shared" si="40"/>
        <v>0.34311266044570554</v>
      </c>
      <c r="BV25">
        <f t="shared" si="41"/>
        <v>0.92594343167410076</v>
      </c>
      <c r="BW25">
        <f t="shared" si="42"/>
        <v>-2.5512369097256671</v>
      </c>
      <c r="BX25">
        <f t="shared" si="43"/>
        <v>1.0108733110693564</v>
      </c>
      <c r="BY25">
        <f t="shared" si="44"/>
        <v>0.27020333191842399</v>
      </c>
      <c r="BZ25">
        <f t="shared" si="45"/>
        <v>0.72979666808157595</v>
      </c>
      <c r="CA25">
        <v>1197</v>
      </c>
      <c r="CB25">
        <v>290</v>
      </c>
      <c r="CC25">
        <v>336.05</v>
      </c>
      <c r="CD25">
        <v>165</v>
      </c>
      <c r="CE25">
        <v>8453.17</v>
      </c>
      <c r="CF25">
        <v>336.14</v>
      </c>
      <c r="CG25">
        <v>-0.09</v>
      </c>
      <c r="CH25">
        <v>300</v>
      </c>
      <c r="CI25">
        <v>24.1</v>
      </c>
      <c r="CJ25">
        <v>341.787886955099</v>
      </c>
      <c r="CK25">
        <v>1.1265295068068699</v>
      </c>
      <c r="CL25">
        <v>-4.77368480630828</v>
      </c>
      <c r="CM25">
        <v>0.842548220804054</v>
      </c>
      <c r="CN25">
        <v>0.53411721775802801</v>
      </c>
      <c r="CO25">
        <v>-6.0195176863181302E-3</v>
      </c>
      <c r="CP25">
        <v>290</v>
      </c>
      <c r="CQ25">
        <v>337.1</v>
      </c>
      <c r="CR25">
        <v>895</v>
      </c>
      <c r="CS25">
        <v>8427.1299999999992</v>
      </c>
      <c r="CT25">
        <v>336.12</v>
      </c>
      <c r="CU25">
        <v>0.98</v>
      </c>
      <c r="DI25">
        <f t="shared" si="46"/>
        <v>1200.01</v>
      </c>
      <c r="DJ25">
        <f t="shared" si="47"/>
        <v>1025.9330955188634</v>
      </c>
      <c r="DK25">
        <f t="shared" si="48"/>
        <v>0.8549371217897046</v>
      </c>
      <c r="DL25">
        <f t="shared" si="49"/>
        <v>0.18842864505412996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1661379434.0999999</v>
      </c>
      <c r="DS25">
        <v>417.06099999999998</v>
      </c>
      <c r="DT25">
        <v>417.35300000000001</v>
      </c>
      <c r="DU25">
        <v>6.5803200000000004</v>
      </c>
      <c r="DV25">
        <v>6.1908300000000001</v>
      </c>
      <c r="DW25">
        <v>419.15100000000001</v>
      </c>
      <c r="DX25">
        <v>6.6980899999999997</v>
      </c>
      <c r="DY25">
        <v>900.06700000000001</v>
      </c>
      <c r="DZ25">
        <v>100.599</v>
      </c>
      <c r="EA25">
        <v>9.7683300000000001E-2</v>
      </c>
      <c r="EB25">
        <v>42.179299999999998</v>
      </c>
      <c r="EC25">
        <v>43.8277</v>
      </c>
      <c r="ED25">
        <v>999.9</v>
      </c>
      <c r="EE25">
        <v>0</v>
      </c>
      <c r="EF25">
        <v>0</v>
      </c>
      <c r="EG25">
        <v>8994.3799999999992</v>
      </c>
      <c r="EH25">
        <v>0</v>
      </c>
      <c r="EI25">
        <v>2.1671100000000001</v>
      </c>
      <c r="EJ25">
        <v>-0.29171799999999998</v>
      </c>
      <c r="EK25">
        <v>419.82400000000001</v>
      </c>
      <c r="EL25">
        <v>419.95299999999997</v>
      </c>
      <c r="EM25">
        <v>0.38949099999999998</v>
      </c>
      <c r="EN25">
        <v>417.35300000000001</v>
      </c>
      <c r="EO25">
        <v>6.1908300000000001</v>
      </c>
      <c r="EP25">
        <v>0.66197600000000001</v>
      </c>
      <c r="EQ25">
        <v>0.62279399999999996</v>
      </c>
      <c r="ER25">
        <v>1.04823</v>
      </c>
      <c r="ES25">
        <v>0.20380699999999999</v>
      </c>
      <c r="ET25">
        <v>1200.01</v>
      </c>
      <c r="EU25">
        <v>0.50000900000000004</v>
      </c>
      <c r="EV25">
        <v>0.49999100000000002</v>
      </c>
      <c r="EW25">
        <v>0</v>
      </c>
      <c r="EX25">
        <v>307.85199999999998</v>
      </c>
      <c r="EY25">
        <v>5.0003000000000002</v>
      </c>
      <c r="EZ25">
        <v>3271.1</v>
      </c>
      <c r="FA25">
        <v>12018.3</v>
      </c>
      <c r="FB25">
        <v>44.5</v>
      </c>
      <c r="FC25">
        <v>45.375</v>
      </c>
      <c r="FD25">
        <v>45.5</v>
      </c>
      <c r="FE25">
        <v>45.625</v>
      </c>
      <c r="FF25">
        <v>47.186999999999998</v>
      </c>
      <c r="FG25">
        <v>597.52</v>
      </c>
      <c r="FH25">
        <v>597.49</v>
      </c>
      <c r="FI25">
        <v>0</v>
      </c>
      <c r="FJ25">
        <v>235.80000019073501</v>
      </c>
      <c r="FK25">
        <v>0</v>
      </c>
      <c r="FL25">
        <v>307.64204000000001</v>
      </c>
      <c r="FM25">
        <v>0.279615384745594</v>
      </c>
      <c r="FN25">
        <v>-4.37307690291198</v>
      </c>
      <c r="FO25">
        <v>3271.4223999999999</v>
      </c>
      <c r="FP25">
        <v>15</v>
      </c>
      <c r="FQ25">
        <v>1661379236.0999999</v>
      </c>
      <c r="FR25" t="s">
        <v>477</v>
      </c>
      <c r="FS25">
        <v>1661379222.0999999</v>
      </c>
      <c r="FT25">
        <v>1661379236.0999999</v>
      </c>
      <c r="FU25">
        <v>14</v>
      </c>
      <c r="FV25">
        <v>4.3999999999999997E-2</v>
      </c>
      <c r="FW25">
        <v>1.2E-2</v>
      </c>
      <c r="FX25">
        <v>-2.09</v>
      </c>
      <c r="FY25">
        <v>-0.14000000000000001</v>
      </c>
      <c r="FZ25">
        <v>422</v>
      </c>
      <c r="GA25">
        <v>1</v>
      </c>
      <c r="GB25">
        <v>0.3</v>
      </c>
      <c r="GC25">
        <v>0.56000000000000005</v>
      </c>
      <c r="GD25">
        <v>-0.197787376761905</v>
      </c>
      <c r="GE25">
        <v>-0.76159739906493495</v>
      </c>
      <c r="GF25">
        <v>0.122486866160709</v>
      </c>
      <c r="GG25">
        <v>0</v>
      </c>
      <c r="GH25">
        <v>307.66673529411798</v>
      </c>
      <c r="GI25">
        <v>-0.27879297297576999</v>
      </c>
      <c r="GJ25">
        <v>0.16817136022933199</v>
      </c>
      <c r="GK25">
        <v>1</v>
      </c>
      <c r="GL25">
        <v>0.30048519047618999</v>
      </c>
      <c r="GM25">
        <v>0.481296311688312</v>
      </c>
      <c r="GN25">
        <v>5.2658754474644201E-2</v>
      </c>
      <c r="GO25">
        <v>0</v>
      </c>
      <c r="GP25">
        <v>1</v>
      </c>
      <c r="GQ25">
        <v>3</v>
      </c>
      <c r="GR25" t="s">
        <v>441</v>
      </c>
      <c r="GS25">
        <v>3.5473599999999998</v>
      </c>
      <c r="GT25">
        <v>2.8382900000000002</v>
      </c>
      <c r="GU25">
        <v>0.101951</v>
      </c>
      <c r="GV25">
        <v>0.10158399999999999</v>
      </c>
      <c r="GW25">
        <v>4.4501300000000001E-2</v>
      </c>
      <c r="GX25">
        <v>4.1952400000000001E-2</v>
      </c>
      <c r="GY25">
        <v>31397.3</v>
      </c>
      <c r="GZ25">
        <v>28425.7</v>
      </c>
      <c r="HA25">
        <v>31190.2</v>
      </c>
      <c r="HB25">
        <v>28964.5</v>
      </c>
      <c r="HC25">
        <v>39736.6</v>
      </c>
      <c r="HD25">
        <v>37758.400000000001</v>
      </c>
      <c r="HE25">
        <v>44224.7</v>
      </c>
      <c r="HF25">
        <v>42081.3</v>
      </c>
      <c r="HG25">
        <v>2.5497700000000001</v>
      </c>
      <c r="HH25">
        <v>2.0409299999999999</v>
      </c>
      <c r="HI25">
        <v>0.54816900000000002</v>
      </c>
      <c r="HJ25">
        <v>0</v>
      </c>
      <c r="HK25">
        <v>35.041899999999998</v>
      </c>
      <c r="HL25">
        <v>999.9</v>
      </c>
      <c r="HM25">
        <v>23.885999999999999</v>
      </c>
      <c r="HN25">
        <v>31.129000000000001</v>
      </c>
      <c r="HO25">
        <v>10.790100000000001</v>
      </c>
      <c r="HP25">
        <v>51.922800000000002</v>
      </c>
      <c r="HQ25">
        <v>43.501600000000003</v>
      </c>
      <c r="HR25">
        <v>2</v>
      </c>
      <c r="HS25">
        <v>1.2929400000000001E-2</v>
      </c>
      <c r="HT25">
        <v>-6.6666699999999999</v>
      </c>
      <c r="HU25">
        <v>20.1235</v>
      </c>
      <c r="HV25">
        <v>5.2249299999999996</v>
      </c>
      <c r="HW25">
        <v>11.986000000000001</v>
      </c>
      <c r="HX25">
        <v>4.9914500000000004</v>
      </c>
      <c r="HY25">
        <v>3.2955299999999998</v>
      </c>
      <c r="HZ25">
        <v>8995.7000000000007</v>
      </c>
      <c r="IA25">
        <v>9999</v>
      </c>
      <c r="IB25">
        <v>-25618</v>
      </c>
      <c r="IC25">
        <v>9.8000000000000007</v>
      </c>
      <c r="ID25">
        <v>1.8775999999999999</v>
      </c>
      <c r="IE25">
        <v>1.87653</v>
      </c>
      <c r="IF25">
        <v>1.8751</v>
      </c>
      <c r="IG25">
        <v>1.87714</v>
      </c>
      <c r="IH25">
        <v>1.8778999999999999</v>
      </c>
      <c r="II25">
        <v>1.87531</v>
      </c>
      <c r="IJ25">
        <v>1.8793500000000001</v>
      </c>
      <c r="IK25">
        <v>1.8809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-2.09</v>
      </c>
      <c r="IZ25">
        <v>-0.1178</v>
      </c>
      <c r="JA25">
        <v>-2.09036363636358</v>
      </c>
      <c r="JB25">
        <v>0</v>
      </c>
      <c r="JC25">
        <v>0</v>
      </c>
      <c r="JD25">
        <v>0</v>
      </c>
      <c r="JE25">
        <v>-0.13701917707250399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3.5</v>
      </c>
      <c r="JN25">
        <v>3.3</v>
      </c>
      <c r="JO25">
        <v>0.157471</v>
      </c>
      <c r="JP25">
        <v>4.99878</v>
      </c>
      <c r="JQ25">
        <v>2.2485400000000002</v>
      </c>
      <c r="JR25">
        <v>2.5915499999999998</v>
      </c>
      <c r="JS25">
        <v>2.19482</v>
      </c>
      <c r="JT25">
        <v>2.4462899999999999</v>
      </c>
      <c r="JU25">
        <v>32.686900000000001</v>
      </c>
      <c r="JV25">
        <v>24.245100000000001</v>
      </c>
      <c r="JW25">
        <v>2</v>
      </c>
      <c r="JX25">
        <v>881.99699999999996</v>
      </c>
      <c r="JY25">
        <v>500.91800000000001</v>
      </c>
      <c r="JZ25">
        <v>49.491599999999998</v>
      </c>
      <c r="KA25">
        <v>27.553899999999999</v>
      </c>
      <c r="KB25">
        <v>30.000499999999999</v>
      </c>
      <c r="KC25">
        <v>27.173200000000001</v>
      </c>
      <c r="KD25">
        <v>27.140799999999999</v>
      </c>
      <c r="KE25">
        <v>-1</v>
      </c>
      <c r="KF25">
        <v>33.516399999999997</v>
      </c>
      <c r="KG25">
        <v>0</v>
      </c>
      <c r="KH25">
        <v>109.298</v>
      </c>
      <c r="KI25">
        <v>420</v>
      </c>
      <c r="KJ25">
        <v>6.3229100000000003</v>
      </c>
      <c r="KK25">
        <v>99.656300000000002</v>
      </c>
      <c r="KL25">
        <v>96.473699999999994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2024-06-28T16:21:58Z</dcterms:created>
  <dcterms:modified xsi:type="dcterms:W3CDTF">2024-07-05T22:46:40Z</dcterms:modified>
</cp:coreProperties>
</file>