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Order" sheetId="1" r:id="rId4"/>
    <sheet state="visible" name="Sheet1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<sst xmlns="http://schemas.openxmlformats.org/spreadsheetml/2006/main" count="943" uniqueCount="422">
  <si>
    <t>wha</t>
  </si>
  <si>
    <t>URL</t>
  </si>
  <si>
    <t>Name</t>
  </si>
  <si>
    <t>Price</t>
  </si>
  <si>
    <t>Quantity</t>
  </si>
  <si>
    <t>Quality</t>
  </si>
  <si>
    <t>Total</t>
  </si>
  <si>
    <t>Estimated Rate</t>
  </si>
  <si>
    <t>TOTAL</t>
  </si>
  <si>
    <t>Nam</t>
  </si>
  <si>
    <t>https://www.mtgmintcard.com/mtg/singles/m21/eng-reg/necromentia</t>
  </si>
  <si>
    <t>NM</t>
  </si>
  <si>
    <t>USD</t>
  </si>
  <si>
    <t>https://www.mtgmintcard.com/mtg/singles/akh/eng-reg/censor</t>
  </si>
  <si>
    <t>Censor</t>
  </si>
  <si>
    <t>USD-&gt;VND</t>
  </si>
  <si>
    <t>https://www.mtgmintcard.com/mtg/singles/blb/eng-reg/for-the-common-good</t>
  </si>
  <si>
    <t>For the Common Good</t>
  </si>
  <si>
    <t>https://www.mtgmintcard.com/mtg/singles/ktk/eng-reg/dig-through-time</t>
  </si>
  <si>
    <t>Dig Through Time</t>
  </si>
  <si>
    <t>https://www.mtgmintcard.com/mtg/singles/grn/eng-reg/unmoored-ego</t>
  </si>
  <si>
    <t>Unmoored Ego</t>
  </si>
  <si>
    <t>https://www.mtgmintcard.com/mtg/singles/blb/eng-reg/mabel-heir-to-cragflame</t>
  </si>
  <si>
    <t>Mabel, Heir to Cragflame</t>
  </si>
  <si>
    <t>https://www.mtgmintcard.com/mtg/singles/bbd/eng-reg/game-plan</t>
  </si>
  <si>
    <t>Game Plan</t>
  </si>
  <si>
    <t>https://www.mtgmintcard.com/mtg/singles/otc/eng-reg/llanowar-wastes</t>
  </si>
  <si>
    <t>Llanowar Wastes</t>
  </si>
  <si>
    <t>https://www.mtgmintcard.com/mtg/singles/c13/eng-reg/incendiary-command</t>
  </si>
  <si>
    <t>Incendiary Command (SP)</t>
  </si>
  <si>
    <t>https://www.mtgmintcard.com/mtg/singles/blb/eng-reg/gossips-talent</t>
  </si>
  <si>
    <t>Gossip's Talent</t>
  </si>
  <si>
    <t>https://www.mtgmintcard.com/mtg/singles/ori/eng-reg/languish</t>
  </si>
  <si>
    <t>Languish</t>
  </si>
  <si>
    <t>https://www.mtgmintcard.com/mtg/singles/mid/eng-reg/memory-deluge</t>
  </si>
  <si>
    <t>Memory Deluge</t>
  </si>
  <si>
    <t>Total USD</t>
  </si>
  <si>
    <t>% Total</t>
  </si>
  <si>
    <t>Estimated VND</t>
  </si>
  <si>
    <t>Shipping (USD)</t>
  </si>
  <si>
    <t>Shipping(VND)</t>
  </si>
  <si>
    <t>Total (VND)</t>
  </si>
  <si>
    <t>https://www.mtgmintcard.com/mtg/singles/lci/eng-reg/restless-reef</t>
  </si>
  <si>
    <t>Restless Reef</t>
  </si>
  <si>
    <t>https://www.mtgmintcard.com/mtg/singles/znr/eng-reg/shadows-verdict</t>
  </si>
  <si>
    <t>Shadows' Verdict</t>
  </si>
  <si>
    <t>Ân</t>
  </si>
  <si>
    <t>https://www.mtgmintcard.com/mtg/singles/iko/eng-reg/shark-typhoon</t>
  </si>
  <si>
    <t>Shark Typhoon</t>
  </si>
  <si>
    <t>Bảo</t>
  </si>
  <si>
    <t>https://www.mtgmintcard.com/mtg/singles/mid/eng-reg/shipwreck-marsh</t>
  </si>
  <si>
    <t>Shipwreck Marsh</t>
  </si>
  <si>
    <t>Dang Phan</t>
  </si>
  <si>
    <t>https://www.mtgmintcard.com/mtg/singles/bro/eng-reg/underground-river</t>
  </si>
  <si>
    <t>Underground River</t>
  </si>
  <si>
    <t>Đạt</t>
  </si>
  <si>
    <t>https://www.mtgmintcard.com/mtg/singles/mat/eng-reg/urborg-scavengers</t>
  </si>
  <si>
    <t>Urborg Scavengers</t>
  </si>
  <si>
    <t>Khải</t>
  </si>
  <si>
    <t>https://www.mtgmintcard.com/mtg/singles/blb/eng-reg/dawns-truce</t>
  </si>
  <si>
    <t>Dawn's Truce</t>
  </si>
  <si>
    <t>Lộc</t>
  </si>
  <si>
    <t>https://www.mtgmintcard.com/mtg/singles/blb/eng-reg/long-rivers-pull</t>
  </si>
  <si>
    <t>https://www.mtgmintcard.com/mtg/singles/gtc/eng-reg/watery-grave</t>
  </si>
  <si>
    <t>Watery Grave</t>
  </si>
  <si>
    <t>TRÍ</t>
  </si>
  <si>
    <t>https://www.mtgmintcard.com/mtg/singles/blb/eng-reg/cache-grab</t>
  </si>
  <si>
    <t>Cache Grab</t>
  </si>
  <si>
    <t>Trung</t>
  </si>
  <si>
    <t>Tuấn</t>
  </si>
  <si>
    <t>Grand Total</t>
  </si>
  <si>
    <t>https://www.mtgmintcard.com/mtg/singles/mys/eng-reg/soul-of-new-phyrexia</t>
  </si>
  <si>
    <t>Soul of New Phyrexia</t>
  </si>
  <si>
    <t>https://www.mtgmintcard.com/mtg/singles/c21/eng-reg/ruin-grinder</t>
  </si>
  <si>
    <t>Ruin Grinder</t>
  </si>
  <si>
    <t>https://www.mtgmintcard.com/mtg/singles/dom/eng-reg/jhoiras-familiar</t>
  </si>
  <si>
    <t>Jhoira's Familiar</t>
  </si>
  <si>
    <t>https://www.mtgmintcard.com/mtg/singles/2xm/eng-reg/trash-for-treasure</t>
  </si>
  <si>
    <t>Trash for Treasure</t>
  </si>
  <si>
    <t>https://www.mtgmintcard.com/mtg/singles/mh2/eng-reg/clattering-augur</t>
  </si>
  <si>
    <t>Clattering Augur</t>
  </si>
  <si>
    <t>https://www.mtgmintcard.com/mtg/singles/2x2/eng-reg/unearth</t>
  </si>
  <si>
    <t>Unearth</t>
  </si>
  <si>
    <t>https://www.mtgmintcard.com/mtg/singles/acr/eng-reg/what-must-be-done</t>
  </si>
  <si>
    <t>What Must Be Done</t>
  </si>
  <si>
    <t>https://www.mtgmintcard.com/mtg/singles/m3c/eng-reg/bismuth-mindrender</t>
  </si>
  <si>
    <t>Bismuth Mindrender</t>
  </si>
  <si>
    <t>https://www.mtgmintcard.com/mtg/singles/a25/eng-reg/arbor-elf</t>
  </si>
  <si>
    <t>Arbor Elf</t>
  </si>
  <si>
    <t>https://www.mtgmintcard.com/mtg/singles/cmr/eng-reg/boarding-party</t>
  </si>
  <si>
    <t>Boarding Party</t>
  </si>
  <si>
    <t>https://www.mtgmintcard.com/mtg/singles/wot/eng-reg/utopia-sprawl</t>
  </si>
  <si>
    <t>Utopia Sprawl</t>
  </si>
  <si>
    <t>https://www.mtgmintcard.com/mtg/singles/mic/eng-reg/prowling-geistcatcher</t>
  </si>
  <si>
    <t>https://www.mtgmintcard.com/mtg/singles/mid/eng-reg/mask-of-griselbrand</t>
  </si>
  <si>
    <t>Mask of Griselbrand</t>
  </si>
  <si>
    <t>https://www.mtgmintcard.com/mtg/singles/mom/eng-reg/terror-of-towashi-jumpstart</t>
  </si>
  <si>
    <t>Terror of Towashi (Jumpstart)</t>
  </si>
  <si>
    <t>https://www.mtgmintcard.com/mtg/singles/otj/eng-reg/forsaken-miner</t>
  </si>
  <si>
    <t>Forsaken Miner</t>
  </si>
  <si>
    <t>https://www.mtgmintcard.com/mtg/singles/mh2/eng-reg/slag-strider</t>
  </si>
  <si>
    <t>Slag Strider</t>
  </si>
  <si>
    <t>https://www.mtgmintcard.com/mtg/singles/wot/eng-reg/oversold-cemetery</t>
  </si>
  <si>
    <t>Oversold Cemetery</t>
  </si>
  <si>
    <t>https://www.mtgmintcard.com/mtg/singles/acr/eng-reg/assassins-trophy</t>
  </si>
  <si>
    <t>Assassin's Trophy</t>
  </si>
  <si>
    <t>https://www.mtgmintcard.com/mtg/singles/mkc/eng-reg/aerial-extortionist</t>
  </si>
  <si>
    <t>Aerial Extortionist</t>
  </si>
  <si>
    <t>https://www.mtgmintcard.com/mtg/singles/c14/eng-reg/ur-golems-eye</t>
  </si>
  <si>
    <t>https://www.mtgmintcard.com/mtg/singles/blb/eng-reg/rottenmouth-viper-borderless</t>
  </si>
  <si>
    <t>Rottenmouth Viper (Borderless)</t>
  </si>
  <si>
    <t>https://www.mtgmintcard.com/mtg/singles/cmr/eng-reg/siren-stormtamer</t>
  </si>
  <si>
    <t>Siren Stormtamer</t>
  </si>
  <si>
    <t>https://www.mtgmintcard.com/mtg/singles/m3c/eng-reg/lazotep-quarry</t>
  </si>
  <si>
    <t>Lazotep Quarry</t>
  </si>
  <si>
    <t>https://www.mtgmintcard.com/mtg/singles/2xm/eng-foil/myr-retriever</t>
  </si>
  <si>
    <t>Myr Retriever</t>
  </si>
  <si>
    <t>https://www.mtgmintcard.com/mtg/singles/40k/eng-reg/goliath-truck</t>
  </si>
  <si>
    <t>Goliath Truck</t>
  </si>
  <si>
    <t>https://www.mtgmintcard.com/mtg/singles/snc/eng-reg/hoard-hauler</t>
  </si>
  <si>
    <t>Hoard Hauler</t>
  </si>
  <si>
    <t>https://www.mtgmintcard.com/mtg/singles/2x2/eng-reg/summer-bloom</t>
  </si>
  <si>
    <t>Summer Bloom</t>
  </si>
  <si>
    <t>https://www.mtgmintcard.com/mtg/singles/mkm/eng-reg/case-of-the-locked-hothouse</t>
  </si>
  <si>
    <t>Case of the Locked Hothouse</t>
  </si>
  <si>
    <t>https://www.mtgmintcard.com/mtg/singles/frf/eng-reg/monastery-siege</t>
  </si>
  <si>
    <t>Monastery Siege</t>
  </si>
  <si>
    <t>https://www.mtgmintcard.com/mtg/singles/soi/eng-reg/ever-after</t>
  </si>
  <si>
    <t>Ever After</t>
  </si>
  <si>
    <t>https://www.mtgmintcard.com/mtg/singles/ncc/eng-reg/profane-command</t>
  </si>
  <si>
    <t>Profane Command</t>
  </si>
  <si>
    <t>https://www.mtgmintcard.com/mtg/singles/dgm/eng-reg/notion-thief</t>
  </si>
  <si>
    <t>Notion Thief</t>
  </si>
  <si>
    <t>https://www.mtgmintcard.com/mtg/singles/blb/eng-reg/darkstar-augur</t>
  </si>
  <si>
    <t>Darkstar Augur</t>
  </si>
  <si>
    <t>https://www.mtgmintcard.com/mtg/singles/onc/eng-reg/monumental-corruption</t>
  </si>
  <si>
    <t>Monumental Corruption</t>
  </si>
  <si>
    <t>https://www.mtgmintcard.com/mtg/singles/c15/eng-reg/primal-growth</t>
  </si>
  <si>
    <t>Primal Growth</t>
  </si>
  <si>
    <t>https://www.mtgmintcard.com/mtg/singles/afr/eng-reg/bard-class</t>
  </si>
  <si>
    <t>Bard Class</t>
  </si>
  <si>
    <t>https://www.mtgmintcard.com/mtg/singles/clb/eng-reg/avenging-hunter</t>
  </si>
  <si>
    <t>Avenging Hunter</t>
  </si>
  <si>
    <t>https://www.mtgmintcard.com/mtg/singles/dmu/eng-reg/wooded-ridgeline</t>
  </si>
  <si>
    <t>Wooded Ridgeline</t>
  </si>
  <si>
    <t>https://www.mtgmintcard.com/mtg/singles/mic/eng-reg/citadel-siege</t>
  </si>
  <si>
    <t>Citadel Siege</t>
  </si>
  <si>
    <t>https://www.mtgmintcard.com/mtg/singles/mys/eng-reg/obsessive-stitcher</t>
  </si>
  <si>
    <t>Obsessive Stitcher</t>
  </si>
  <si>
    <t>https://www.mtgmintcard.com/mtg/singles/ltc/eng-foil/isengard-unleashed-borderless</t>
  </si>
  <si>
    <t>Isengard Unleashed (Borderless)</t>
  </si>
  <si>
    <t>https://www.mtgmintcard.com/mtg/singles/bro/eng-reg/skitterbeam-battalion</t>
  </si>
  <si>
    <t>Skitterbeam Battalion</t>
  </si>
  <si>
    <t>https://www.mtgmintcard.com/mtg/singles/cmr/eng-reg/annoyed-altisaur</t>
  </si>
  <si>
    <t>https://www.mtgmintcard.com/mtg/singles/frf/eng-reg/palace-siege</t>
  </si>
  <si>
    <t>Palace Siege</t>
  </si>
  <si>
    <t>https://www.mtgmintcard.com/mtg/singles/blb/eng-foil/starfall-invocation</t>
  </si>
  <si>
    <t>Starfall Invocation</t>
  </si>
  <si>
    <t>https://www.mtgmintcard.com/mtg/singles/blb/eng-reg/season-of-loss</t>
  </si>
  <si>
    <t>Season of Loss</t>
  </si>
  <si>
    <t>https://www.mtgmintcard.com/mtg/singles/jmp/eng-reg/ancestral-statue</t>
  </si>
  <si>
    <t>Ancestral Statue</t>
  </si>
  <si>
    <t>https://www.mtgmintcard.com/mtg/singles/blb/eng-reg/eluge-the-shoreless-sea</t>
  </si>
  <si>
    <t>Eluge, the Shoreless Sea</t>
  </si>
  <si>
    <t>https://www.mtgmintcard.com/mtg/singles/blb/eng-reg/dragonhawk-fates-tempest</t>
  </si>
  <si>
    <t>Dragonhawk, Fate's Tempest</t>
  </si>
  <si>
    <t>https://www.mtgmintcard.com/mtg/singles/blb/eng-reg/coiling-rebirth</t>
  </si>
  <si>
    <t>Coiling Rebirth</t>
  </si>
  <si>
    <t>https://www.mtgmintcard.com/mtg/singles/blb/eng-reg/fecund-greenshell</t>
  </si>
  <si>
    <t>Fecund Greenshell</t>
  </si>
  <si>
    <t>https://www.mtgmintcard.com/mtg/singles/blb/eng-reg/salvation-swan</t>
  </si>
  <si>
    <t>Salvation Swan</t>
  </si>
  <si>
    <t>https://www.mtgmintcard.com/mtg/singles/blb/eng-reg/glarb-calamitys-augur</t>
  </si>
  <si>
    <t>Glarb, Calamity's Augur</t>
  </si>
  <si>
    <t>https://www.mtgmintcard.com/mtg/singles/blb/eng-foil/zoraline-cosmos-caller</t>
  </si>
  <si>
    <t>Zoraline, Cosmos Caller</t>
  </si>
  <si>
    <t>https://www.mtgmintcard.com/mtg/singles/blb/eng-reg/osteomancer-adept</t>
  </si>
  <si>
    <t>Osteomancer Adept</t>
  </si>
  <si>
    <t>https://www.mtgmintcard.com/mtg/singles/blb/eng-reg/sunspine-lynx</t>
  </si>
  <si>
    <t>Sunspine Lynx</t>
  </si>
  <si>
    <t>https://www.mtgmintcard.com/mtg/singles/mhr/eng-foil/goblin-engineer-retro-frame-foil-etched</t>
  </si>
  <si>
    <t>Goblin Engineer (Retro Frame) (Foil Etched)</t>
  </si>
  <si>
    <t>https://www.mtgmintcard.com/mtg/singles/c18/eng-reg/prototype-portal</t>
  </si>
  <si>
    <t>Prototype Portal</t>
  </si>
  <si>
    <t>https://www.mtgmintcard.com/mtg/singles/m3c/eng-reg/combustible-gearhulk</t>
  </si>
  <si>
    <t>Combustible Gearhulk</t>
  </si>
  <si>
    <t>https://www.mtgmintcard.com/mtg/singles/cmr/eng-reg/workshop-assistant</t>
  </si>
  <si>
    <t>Workshop Assistant</t>
  </si>
  <si>
    <t>https://www.mtgmintcard.com/mtg/singles/kld/eng-reg/filigree-familiar</t>
  </si>
  <si>
    <t>Filigree Familiar</t>
  </si>
  <si>
    <t>https://www.mtgmintcard.com/mtg/singles/neo/eng-reg/circuit-mender</t>
  </si>
  <si>
    <t>Circuit Mender</t>
  </si>
  <si>
    <t>https://www.mtgmintcard.com/mtg/singles/vow/eng-reg/blood-fountain</t>
  </si>
  <si>
    <t>Bloof fountain</t>
  </si>
  <si>
    <t>https://www.mtgmintcard.com/mtg/singles/dmr/eng-reg/life-death</t>
  </si>
  <si>
    <t>Life // Death</t>
  </si>
  <si>
    <t>https://www.mtgmintcard.com/mtg/singles/blb/eng-reg/darkstar-augur-showcase</t>
  </si>
  <si>
    <t>https://www.mtgmintcard.com/mtg/singles/blc/eng-reg/zinnia-valleys-voice-borderless</t>
  </si>
  <si>
    <t>https://www.mtgmintcard.com/mtg/singles/otj/eng-reg/freestrider-lookout</t>
  </si>
  <si>
    <t>https://www.mtgmintcard.com/mtg/singles/blb/eng-reg/iridescent-vinelasher</t>
  </si>
  <si>
    <t>https://www.mtgmintcard.com/mtg/singles/blb/eng-reg/baylen-the-haymaker</t>
  </si>
  <si>
    <t>Baylen, the Haymaker</t>
  </si>
  <si>
    <t>https://www.mtgmintcard.com/mtg/singles/clb/eng-reg/inspired-tinkering</t>
  </si>
  <si>
    <t>Inspired Tinkering</t>
  </si>
  <si>
    <t>https://www.mtgmintcard.com/mtg/singles/ltr/eng-reg/spiteful-banditry</t>
  </si>
  <si>
    <t>Spiteful Banditry</t>
  </si>
  <si>
    <t>https://www.mtgmintcard.com/mtg/singles/mh3/eng-reg/imskir-iron-eater-borderless</t>
  </si>
  <si>
    <t>Imskir Iron-Eater (Borderless)</t>
  </si>
  <si>
    <t>https://www.mtgmintcard.com/mtg/singles/acr/eng-reg/viewpoint-synchronization</t>
  </si>
  <si>
    <t>https://www.mtgmintcard.com/mtg/singles/blc/eng-foil/garruk-cursed-huntsman-borderless</t>
  </si>
  <si>
    <t>Garruk, Cursed Huntsman (Borderless)</t>
  </si>
  <si>
    <t>https://www.mtgmintcard.com/mtg/singles/clb/eng-reg/the-council-of-four</t>
  </si>
  <si>
    <t>The Council of Four</t>
  </si>
  <si>
    <t>https://www.mtgmintcard.com/mtg/singles/blc/eng-reg/saw-in-half</t>
  </si>
  <si>
    <t>Saw in Half</t>
  </si>
  <si>
    <t>https://www.mtgmintcard.com/mtg/singles/blc/eng-foil/hazel-of-the-rootbloom-borderless</t>
  </si>
  <si>
    <t>Hazel of the Rootbloom (Borderless)</t>
  </si>
  <si>
    <t>https://www.mtgmintcard.com/mtg/singles/blc/eng-reg/kwain-itinerant-meddler-borderless</t>
  </si>
  <si>
    <t>Kwain, Itinerant Meddler (Borderless)</t>
  </si>
  <si>
    <t>https://www.mtgmintcard.com/mtg/singles/rex/eng-reg/compy-swarm-borderless</t>
  </si>
  <si>
    <t>Compy Swarm (Borderless)</t>
  </si>
  <si>
    <t>https://www.mtgmintcard.com/mtg/singles/blb/eng-reg/valley-rotcaller</t>
  </si>
  <si>
    <t>Valley Rotcaller</t>
  </si>
  <si>
    <t>https://www.mtgmintcard.com/mtg/singles/mh1/eng-reg/ayula-queen-among-bears</t>
  </si>
  <si>
    <t>Ayula, Queen Among Bears</t>
  </si>
  <si>
    <t>https://www.mtgmintcard.com/mtg/singles/blc/eng-reg/swarmyard-massacre</t>
  </si>
  <si>
    <t>Swarmyard Massacre</t>
  </si>
  <si>
    <t>https://www.mtgmintcard.com/mtg/singles/blc/eng-reg/rootcast-apprenticeship</t>
  </si>
  <si>
    <t>Rootcast Apprenticeship</t>
  </si>
  <si>
    <t>https://www.mtgmintcard.com/mtg/singles/blc/eng-reg/hazels-brewmaster</t>
  </si>
  <si>
    <t>Hazel's Brewmaster</t>
  </si>
  <si>
    <t>https://www.mtgmintcard.com/mtg/singles/blc/eng-reg/scurry-of-squirrels</t>
  </si>
  <si>
    <t>Scurry of Squirrels</t>
  </si>
  <si>
    <t>https://www.mtgmintcard.com/mtg/singles/znr/eng-reg/inscription-of-abundance-extended-art</t>
  </si>
  <si>
    <t>Inscription of Abundance (Extended Art)</t>
  </si>
  <si>
    <t>https://www.mtgmintcard.com/mtg/singles/cmm/eng-reg/exsanguinate-borderless</t>
  </si>
  <si>
    <t>Exsanguinate (Borderless)</t>
  </si>
  <si>
    <t>https://www.mtgmintcard.com/mtg/singles/m3c/eng-reg/thespians-stage</t>
  </si>
  <si>
    <t>Thespian's Stage</t>
  </si>
  <si>
    <t>https://www.mtgmintcard.com/mtg/singles/gvl/eng-reg/rude-awakening</t>
  </si>
  <si>
    <t>Rude Awakening</t>
  </si>
  <si>
    <t>https://www.mtgmintcard.com/mtg/singles/m3c/eng-reg/demolition-field</t>
  </si>
  <si>
    <t>Demolition Field</t>
  </si>
  <si>
    <t>https://www.mtgmintcard.com/mtg/singles/jou/eng-reg/eidolon-of-rhetoric</t>
  </si>
  <si>
    <t>Eidolon of Rhetoric</t>
  </si>
  <si>
    <t>https://www.mtgmintcard.com/mtg/singles/bng/eng-reg/spirit-of-the-labyrinth</t>
  </si>
  <si>
    <t>Spirit of the Labyrinth</t>
  </si>
  <si>
    <t>https://www.mtgmintcard.com/mtg/singles/znr/eng-reg/jwari-disruption-jwari-ruins</t>
  </si>
  <si>
    <t>Jwari Disruption</t>
  </si>
  <si>
    <t>https://www.mtgmintcard.com/mtg/singles/mkm/eng-reg/pick-your-poison</t>
  </si>
  <si>
    <t>Pick Your Poison</t>
  </si>
  <si>
    <t>https://www.mtgmintcard.com/mtg/singles/big/eng-reg/ancient-cornucopia</t>
  </si>
  <si>
    <t>Ancient Cornucopia</t>
  </si>
  <si>
    <t>https://www.mtgmintcard.com/mtg/singles/otj/eng-foil/mercenary-token-010-meteorite-token-017</t>
  </si>
  <si>
    <t>Meteorite Token (017) // Mercenary Token (010)</t>
  </si>
  <si>
    <t>đã sửa</t>
  </si>
  <si>
    <t>https://www.mtgmintcard.com/mtg/singles/bro/eng-reg/haywire-mite</t>
  </si>
  <si>
    <t>Haywire Mite</t>
  </si>
  <si>
    <t>https://www.mtgmintcard.com/mtg/singles/otj/eng-reg/aven-interrupter</t>
  </si>
  <si>
    <t>Aven Interrupter</t>
  </si>
  <si>
    <t>https://www.mtgmintcard.com/mtg/singles/lci/eng-reg/spyglass-siren</t>
  </si>
  <si>
    <t>Spyglass Siren</t>
  </si>
  <si>
    <t>https://www.mtgmintcard.com/mtg/singles/mkm/eng-foil/cryptic-coat</t>
  </si>
  <si>
    <t>Cryptic Coat</t>
  </si>
  <si>
    <t>https://www.mtgmintcard.com/mtg/singles/mkm/eng-reg/case-of-the-filched-falcon</t>
  </si>
  <si>
    <t>Case of the Filched Falcon</t>
  </si>
  <si>
    <t>https://www.mtgmintcard.com/mtg/singles/otj/eng-reg/magebane-lizard</t>
  </si>
  <si>
    <t>Magebane Lizard</t>
  </si>
  <si>
    <t>https://www.mtgmintcard.com/mtg/singles/rtr/eng-reg/swift-justice</t>
  </si>
  <si>
    <t>Swift Justice</t>
  </si>
  <si>
    <t>https://www.mtgmintcard.com/mtg/singles/mkm/eng-reg/case-of-the-gateway-express</t>
  </si>
  <si>
    <t>Case of the Gateway Express</t>
  </si>
  <si>
    <t>https://www.mtgmintcard.com/mtg/singles/mh3/eng-reg/kappa-cannoneer</t>
  </si>
  <si>
    <t>Kappa Cannoneer</t>
  </si>
  <si>
    <t>https://www.mtgmintcard.com/mtg/singles/mkm/eng-reg/a-mysterious-creature-token-021</t>
  </si>
  <si>
    <t>A Mysterious Creature Token (021)</t>
  </si>
  <si>
    <t>https://www.mtgmintcard.com/mtg/singles/lci/eng-reg/diamond-pick-axe</t>
  </si>
  <si>
    <t>Diamond Pick-Axe</t>
  </si>
  <si>
    <t>https://www.mtgmintcard.com/mtg/singles/bro/eng-reg/combat-courier</t>
  </si>
  <si>
    <t>Combat Courier</t>
  </si>
  <si>
    <t>https://www.mtgmintcard.com/mtg/singles/cmm/eng-reg/grand-abolisher</t>
  </si>
  <si>
    <t>Grand Abolisher</t>
  </si>
  <si>
    <t>https://www.mtgmintcard.com/mtg/singles/zne/eng-foil/razorverge-thicket</t>
  </si>
  <si>
    <t>Razorverge Thicket</t>
  </si>
  <si>
    <t>https://www.mtgmintcard.com/mtg/singles/zne/eng-foil/cavern-of-souls</t>
  </si>
  <si>
    <t>Cavern of Souls</t>
  </si>
  <si>
    <t>https://www.mtgmintcard.com/mtg/singles/neo/eng-reg/the-wandering-emperor-showcase</t>
  </si>
  <si>
    <t>The Wandering Emperor (Showcase)</t>
  </si>
  <si>
    <t>https://www.mtgmintcard.com/mtg/singles/neo/eng-reg/otawara-soaring-city-borderless</t>
  </si>
  <si>
    <t>Otawara, Soaring City (Borderless)</t>
  </si>
  <si>
    <t>https://www.mtgmintcard.com/mtg/singles/mys/eng-reg/batterskull</t>
  </si>
  <si>
    <t>Batterskull</t>
  </si>
  <si>
    <t>thêm</t>
  </si>
  <si>
    <t>https://www.mtgmintcard.com/mtg/singles/otj/eng-reg/three-steps-ahead</t>
  </si>
  <si>
    <t>Three Steps Ahead</t>
  </si>
  <si>
    <t>https://www.mtgmintcard.com/mtg/singles/blb/eng-reg/dewdrop-cure</t>
  </si>
  <si>
    <t>Dewdrop Cure</t>
  </si>
  <si>
    <t>0x</t>
  </si>
  <si>
    <t>https://www.mtgmintcard.com/mtg/singles/otj/eng-reg/lavaspur-boots</t>
  </si>
  <si>
    <t>Lavaspur Boots</t>
  </si>
  <si>
    <t>https://www.mtgmintcard.com/mtg/singles/one/eng-reg/soulless-jailer</t>
  </si>
  <si>
    <t>Soulless Jailer</t>
  </si>
  <si>
    <t>https://www.mtgmintcard.com/mtg/singles/brr/eng-reg/sundering-titan</t>
  </si>
  <si>
    <t>Sundering Titan</t>
  </si>
  <si>
    <t>https://www.mtgmintcard.com/mtg/singles/mh3/eng-reg/breaker-of-creation</t>
  </si>
  <si>
    <t>Breaker of Creation</t>
  </si>
  <si>
    <t>https://www.mtgmintcard.com/mtg/singles/blc/eng-reg/talisman-of-resilience</t>
  </si>
  <si>
    <t>Talisman of Resilience</t>
  </si>
  <si>
    <r>
      <rPr>
        <sz val="10.0"/>
      </rPr>
      <t xml:space="preserve">1x, thay = 3x </t>
    </r>
    <r>
      <rPr>
        <color rgb="FF1155CC"/>
        <sz val="10.0"/>
        <u/>
      </rPr>
      <t>https://www.mtgmintcard.com/mtg/singles/m3c/eng-reg/talisman-of-resilience</t>
    </r>
  </si>
  <si>
    <t>https://www.mtgmintcard.com/mtg/singles/mh3/eng-reg/disruptor-flute</t>
  </si>
  <si>
    <t>Disruptor Flute</t>
  </si>
  <si>
    <t>https://www.mtgmintcard.com/mtg/singles/m3c/eng-reg/world-breaker</t>
  </si>
  <si>
    <t>World Breaker</t>
  </si>
  <si>
    <t>https://www.mtgmintcard.com/mtg/singles/mh1/eng-reg/talisman-of-resilience</t>
  </si>
  <si>
    <t>https://www.mtgmintcard.com/mtg/singles/blc/eng-reg/talisman-of-impulse</t>
  </si>
  <si>
    <t>Talisman of Impulse</t>
  </si>
  <si>
    <t>https://www.mtgmintcard.com/mtg/singles/m13/eng-reg/fungal-sprouting</t>
  </si>
  <si>
    <t>Fungal Sprouting</t>
  </si>
  <si>
    <t>https://www.mtgmintcard.com/mtg/singles/m15/eng-reg/paragon-of-fierce-defiance</t>
  </si>
  <si>
    <t>Paragon of Fierce Defiance</t>
  </si>
  <si>
    <t>https://www.mtgmintcard.com/mtg/singles/ncc/eng-reg/artifact-mutation</t>
  </si>
  <si>
    <t>Artifact Mutation</t>
  </si>
  <si>
    <t>https://www.mtgmintcard.com/mtg/singles/mh3/eng-reg/archway-of-innovation</t>
  </si>
  <si>
    <t>Archway of Innovation</t>
  </si>
  <si>
    <t>https://www.mtgmintcard.com/mtg/singles/brc/eng-reg/thopter-shop</t>
  </si>
  <si>
    <t>Thopter Shop</t>
  </si>
  <si>
    <t>https://www.mtgmintcard.com/mtg/singles/cmm/eng-reg/vandalblast-borderless</t>
  </si>
  <si>
    <t>Vandalblast (Borderless)</t>
  </si>
  <si>
    <t>https://www.mtgmintcard.com/mtg/singles/otc/eng-reg/elemental-token-021-angel-token-003</t>
  </si>
  <si>
    <t>Elemental Token (021)</t>
  </si>
  <si>
    <t>https://www.mtgmintcard.com/mtg/singles/blb/eng-reg/finneas-ace-archer</t>
  </si>
  <si>
    <t>Finneas, Ace Archer</t>
  </si>
  <si>
    <t>https://www.mtgmintcard.com/mtg/singles/clb/eng-reg/ezuris-predation-commander-deck</t>
  </si>
  <si>
    <t>Ezuri's Predation (Commander Deck)</t>
  </si>
  <si>
    <t>https://www.mtgmintcard.com/mtg/singles/bro/eng-reg/lorans-escape</t>
  </si>
  <si>
    <t>Loran's Escape</t>
  </si>
  <si>
    <t>https://www.mtgmintcard.com/mtg/singles/uma/eng-reg/foil</t>
  </si>
  <si>
    <t>Foil</t>
  </si>
  <si>
    <t>https://www.mtgmintcard.com/mtg/singles/rvr/eng-reg/mizzixs-mastery</t>
  </si>
  <si>
    <t>Mizzix's Mastery</t>
  </si>
  <si>
    <t>https://www.mtgmintcard.com/mtg/singles/bro/eng-reg/the-temporal-anchor</t>
  </si>
  <si>
    <t>The Temporal Anchor</t>
  </si>
  <si>
    <t>https://www.mtgmintcard.com/mtg/singles/blb/eng-reg/alania-divergent-storm-showcase</t>
  </si>
  <si>
    <t>https://www.mtgmintcard.com/mtg/singles/blb/eng-reg/artists-talent</t>
  </si>
  <si>
    <t>https://www.mtgmintcard.com/mtg/singles/blb/eng-foil/builders-talent</t>
  </si>
  <si>
    <t>https://www.mtgmintcard.com/mtg/singles/mh3/eng-reg/dreamtide-whale-extended-art</t>
  </si>
  <si>
    <t>https://www.mtgmintcard.com/mtg/singles/afr/eng-reg/sorcerer-class</t>
  </si>
  <si>
    <t>https://www.mtgmintcard.com/mtg/singles/search?action=normal_search&amp;keywords=Coiling+Rebirth&amp;ed=0&amp;fil_ml=11</t>
  </si>
  <si>
    <t>https://www.mtgmintcard.com/mtg/singles/mh3/eng-reg/sapphire-medallion</t>
  </si>
  <si>
    <t>https://www.mtgmintcard.com/mtg/singles/akh/eng-reg/trial-of-ambition</t>
  </si>
  <si>
    <t>Trial of Ambition</t>
  </si>
  <si>
    <t>https://www.mtgmintcard.com/mtg/singles/mid/eng-reg/rite-of-oblivion</t>
  </si>
  <si>
    <t>Rite of Oblivion</t>
  </si>
  <si>
    <t>https://www.mtgmintcard.com/mtg/singles/clb/eng-reg/ravenloft-adventurer-extended-art</t>
  </si>
  <si>
    <t>Ravenloft Adventurer (Extended Art)</t>
  </si>
  <si>
    <t>https://www.mtgmintcard.com/mtg/singles/acr/eng-reg/merciless-harlequin-starter-kit</t>
  </si>
  <si>
    <t>Merciless Harlequin (Starter Kit)</t>
  </si>
  <si>
    <t>https://www.mtgmintcard.com/mtg/singles/mkc/eng-reg/doom-whisperer</t>
  </si>
  <si>
    <t>Doom Whisperer</t>
  </si>
  <si>
    <t>https://www.mtgmintcard.com/mtg/singles/acr/eng-foil/the-animus-extended-art</t>
  </si>
  <si>
    <t>The Animus (Extended Art)</t>
  </si>
  <si>
    <t>https://www.mtgmintcard.com/mtg/singles/otc/eng-reg/thieving-amalgam</t>
  </si>
  <si>
    <t>Thieving Amalgam</t>
  </si>
  <si>
    <t>https://www.mtgmintcard.com/mtg/singles/cmm/eng-reg/faerie-artisans</t>
  </si>
  <si>
    <t>Faerie Artisans</t>
  </si>
  <si>
    <t>https://www.mtgmintcard.com/mtg/singles/woc/eng-foil/alela-cunning-conqueror</t>
  </si>
  <si>
    <t>Alela, Cunning Conqueror</t>
  </si>
  <si>
    <t>https://www.mtgmintcard.com/mtg/singles/otc/eng-reg/brainstealer-dragon</t>
  </si>
  <si>
    <t>Brainstealer Dragon</t>
  </si>
  <si>
    <t>https://www.mtgmintcard.com/mtg/singles/m10/eng-reg/telepathy</t>
  </si>
  <si>
    <t>Telepathy</t>
  </si>
  <si>
    <t>https://www.mtgmintcard.com/mtg/singles/woc/eng-reg/puppeteer-clique</t>
  </si>
  <si>
    <t>Puppeteer Clique</t>
  </si>
  <si>
    <t>https://www.mtgmintcard.com/mtg/singles/eld/eng-reg/witchs-oven</t>
  </si>
  <si>
    <t>Witch's Oven</t>
  </si>
  <si>
    <t>https://www.mtgmintcard.com/mtg/singles/mkm/eng-reg/doppelgang</t>
  </si>
  <si>
    <t>Doppelgang</t>
  </si>
  <si>
    <t>https://www.mtgmintcard.com/mtg/singles/mys/eng-reg/cauldron-familiar</t>
  </si>
  <si>
    <t>Cauldron Familiar</t>
  </si>
  <si>
    <t>https://www.mtgmintcard.com/mtg/singles/woe/eng-foil/night-of-the-sweets-revenge</t>
  </si>
  <si>
    <t>Night of the Sweets' Revenge</t>
  </si>
  <si>
    <t>https://www.mtgmintcard.com/mtg/singles/blb/eng-reg/scavengers-talent</t>
  </si>
  <si>
    <t>Scavenger's Talent</t>
  </si>
  <si>
    <t>https://www.mtgmintcard.com/mtg/singles/eld/eng-reg/savvy-hunter</t>
  </si>
  <si>
    <t>Savvy Hunter</t>
  </si>
  <si>
    <t>Darkstar Augur (Showcase)</t>
  </si>
  <si>
    <t>https://www.mtgmintcard.com/mtg/singles/otj/eng-foil/ghired-mirror-of-the-wilds</t>
  </si>
  <si>
    <t>Ghired, Mirror of the Wilds</t>
  </si>
  <si>
    <t>https://www.mtgmintcard.com/mtg/singles/blc/eng-reg/tempt-with-discovery</t>
  </si>
  <si>
    <t>Tempt with Discovery</t>
  </si>
  <si>
    <t>https://www.mtgmintcard.com/mtg/singles/blc/eng-reg/twenty-toed-toad-extended-art</t>
  </si>
  <si>
    <t>Twenty-Toed Toad (Extended Art)</t>
  </si>
  <si>
    <t>https://www.mtgmintcard.com/mtg/singles/pip/eng-reg/tireless-tracker</t>
  </si>
  <si>
    <t>Tireless Tracker</t>
  </si>
  <si>
    <t>https://www.mtgmintcard.com/mtg/singles/ths/eng-reg/favored-hoplite</t>
  </si>
  <si>
    <t>https://www.mtgmintcard.com/mtg/singles/dtk/eng-reg/rending-volley</t>
  </si>
  <si>
    <t>https://www.mtgmintcard.com/mtg/singles/kld/eng-reg/built-to-smash</t>
  </si>
  <si>
    <t>https://www.mtgmintcard.com/mtg/singles/a25/eng-reg/gods-willing</t>
  </si>
  <si>
    <t>https://www.mtgmintcard.com/mtg/singles/war/eng-reg/tenth-district-legionnaire</t>
  </si>
  <si>
    <t>https://www.mtgmintcard.com/mtg/singles/war/eng-reg/defiant-strike</t>
  </si>
  <si>
    <t>https://www.mtgmintcard.com/mtg/singles/znr/eng-reg/spikefield-hazard-spikefield-cave</t>
  </si>
  <si>
    <t>https://www.mtgmintcard.com/mtg/singles/mid/eng-reg/homestead-courage</t>
  </si>
  <si>
    <t>https://www.mtgmintcard.com/mtg/singles/vow/eng-reg/ancestral-anger</t>
  </si>
  <si>
    <t>https://www.mtgmintcard.com/mtg/singles/snc/eng-reg/illuminator-virtuoso</t>
  </si>
  <si>
    <t>https://www.mtgmintcard.com/mtg/singles/2x2/eng-reg/monastery-swiftspear</t>
  </si>
  <si>
    <t>https://www.mtgmintcard.com/mtg/singles/mys/eng-reg/showdown-of-the-skalds</t>
  </si>
  <si>
    <t>https://www.mtgmintcard.com/mtg/singles/otj/eng-reg/inspiring-vantage</t>
  </si>
  <si>
    <t>https://www.mtgmintcard.com/mtg/singles/blc/eng-reg/battlefield-forge</t>
  </si>
  <si>
    <t>https://www.mtgmintcard.com/mtg/singles/blc/eng-reg/clifftop-retreat</t>
  </si>
  <si>
    <t>Dat</t>
  </si>
  <si>
    <t>https://www.mtgmintcard.com/mtg/singles/blc/eng-foil/tamiyo-field-researcher-borderless</t>
  </si>
  <si>
    <t>Tamiyo, Field Researcher (Borderless)</t>
  </si>
  <si>
    <t>https://www.mtgmintcard.com/mtg/singles/blc/eng-foil/elspeth-suns-champion-borderless</t>
  </si>
  <si>
    <t>Elspeth, Sun's Champion (Borderless)</t>
  </si>
  <si>
    <t>https://www.mtgmintcard.com/mtg/singles/blc/eng-foil/domri-anarch-of-bolas-borderless</t>
  </si>
  <si>
    <t>Domri, Anarch of Bolas (Borderless)</t>
  </si>
  <si>
    <t>https://www.mtgmintcard.com/mtg/singles/blc/eng-foil/bello-bard-of-the-brambles-borderless</t>
  </si>
  <si>
    <t>Bello, Bard of the Brambles (Borderless)</t>
  </si>
  <si>
    <t>https://www.mtgmintcard.com/mtg/singles/blc/eng-foil/ms-bumbleflower-borderless</t>
  </si>
  <si>
    <t>Ms. Bumbleflower (Borderless)</t>
  </si>
  <si>
    <t>https://www.mtgmintcard.com/mtg/singles/blc/eng-foil/zinnia-valleys-voice-borderless</t>
  </si>
  <si>
    <t>Zinnia, Valley's Voice (Borderless)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</si>
</sst>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"/>
  </numFmts>
  <fonts count="4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b/>
      <color rgb="FFF3F3F3"/>
      <name val="Arial"/>
      <scheme val="minor"/>
    </font>
    <font>
      <color rgb="FFFF0000"/>
      <name val="Arial"/>
    </font>
    <font>
      <u/>
      <color rgb="FF0000FF"/>
    </font>
    <font>
      <u/>
      <color rgb="FF1155CC"/>
      <name val="Arial"/>
    </font>
    <font>
      <u/>
      <color rgb="FF0000FF"/>
    </font>
    <font>
      <color rgb="FF333333"/>
      <name val="&quot;Helvetica Neue&quot;"/>
    </font>
    <font>
      <u/>
      <color rgb="FF0000FF"/>
    </font>
    <font>
      <sz val="11.0"/>
      <color rgb="FFFF0000"/>
      <name val="&quot;Helvetica Neue&quot;"/>
    </font>
    <font>
      <b/>
      <sz val="10.0"/>
      <color theme="1"/>
      <name val="Arial"/>
      <scheme val="minor"/>
    </font>
    <font>
      <color rgb="FFFF0000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color rgb="FF333333"/>
      <name val="Helvetica Neue"/>
    </font>
    <font>
      <u/>
      <color rgb="FF1155CC"/>
      <name val="Arial"/>
    </font>
    <font>
      <color rgb="FF333333"/>
      <name val="&quot;docs-Helvetica Neue&quot;"/>
    </font>
    <font>
      <color rgb="FF000000"/>
      <name val="Arial"/>
    </font>
    <font>
      <sz val="10.0"/>
      <color rgb="FF000000"/>
      <name val="Arial"/>
    </font>
    <font>
      <sz val="10.0"/>
      <color rgb="FFFF0000"/>
      <name val="Arial"/>
    </font>
    <font>
      <sz val="9.0"/>
      <color rgb="FF000000"/>
      <name val="Arial"/>
      <scheme val="minor"/>
    </font>
    <font>
      <color rgb="FF333333"/>
      <name val="Arial"/>
      <scheme val="minor"/>
    </font>
    <font>
      <sz val="10.0"/>
      <color rgb="FFFF0000"/>
      <name val="Arial"/>
      <scheme val="minor"/>
    </font>
    <font>
      <sz val="9.0"/>
      <color rgb="FFFF0000"/>
      <name val="Arial"/>
      <scheme val="minor"/>
    </font>
    <font>
      <u/>
      <color rgb="FF1155CC"/>
      <name val="Arial"/>
    </font>
    <font>
      <u/>
      <sz val="11.0"/>
      <color rgb="FF0563C1"/>
      <name val="Calibri"/>
    </font>
    <font>
      <u/>
      <sz val="10.0"/>
      <color rgb="FF0000FF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rgb="FF333333"/>
      <name val="&quot;Helvetica Neue&quot;"/>
    </font>
    <font>
      <sz val="9.0"/>
      <color rgb="FF000000"/>
      <name val="&quot;Google Sans Mono&quot;"/>
    </font>
    <font>
      <u/>
      <color rgb="FF1155CC"/>
      <name val="Arial"/>
    </font>
    <font>
      <u/>
      <color rgb="FF1155CC"/>
      <name val="Arial"/>
    </font>
    <font>
      <color rgb="FF1155CC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8093B3"/>
        <bgColor rgb="FF8093B3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4" numFmtId="0" xfId="0" applyAlignment="1" applyFont="1">
      <alignment readingOrder="0" shrinkToFit="0" wrapText="0"/>
    </xf>
    <xf borderId="0" fillId="0" fontId="5" numFmtId="3" xfId="0" applyAlignment="1" applyFont="1" applyNumberForma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1" numFmtId="4" xfId="0" applyFont="1" applyNumberFormat="1"/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2" fontId="1" numFmtId="3" xfId="0" applyFont="1" applyNumberFormat="1"/>
    <xf borderId="0" fillId="0" fontId="6" numFmtId="0" xfId="0" applyAlignment="1" applyFont="1">
      <alignment readingOrder="0" shrinkToFit="0" vertical="bottom" wrapText="0"/>
    </xf>
    <xf borderId="0" fillId="2" fontId="1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5" numFmtId="4" xfId="0" applyAlignment="1" applyFont="1" applyNumberFormat="1">
      <alignment horizontal="right" readingOrder="0" vertical="bottom"/>
    </xf>
    <xf borderId="0" fillId="0" fontId="3" numFmtId="0" xfId="0" applyFont="1"/>
    <xf borderId="0" fillId="3" fontId="7" numFmtId="0" xfId="0" applyAlignment="1" applyFill="1" applyFont="1">
      <alignment readingOrder="0"/>
    </xf>
    <xf borderId="0" fillId="0" fontId="8" numFmtId="4" xfId="0" applyAlignment="1" applyFont="1" applyNumberFormat="1">
      <alignment horizontal="right" readingOrder="0" vertical="bottom"/>
    </xf>
    <xf borderId="0" fillId="0" fontId="1" numFmtId="0" xfId="0" applyFont="1"/>
    <xf borderId="0" fillId="0" fontId="1" numFmtId="10" xfId="0" applyFont="1" applyNumberFormat="1"/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4" fontId="12" numFmtId="3" xfId="0" applyAlignment="1" applyFill="1" applyFont="1" applyNumberFormat="1">
      <alignment readingOrder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4" fontId="14" numFmtId="4" xfId="0" applyAlignment="1" applyFont="1" applyNumberFormat="1">
      <alignment horizontal="righ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164" xfId="0" applyFont="1" applyNumberFormat="1"/>
    <xf borderId="0" fillId="0" fontId="17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4" fontId="19" numFmtId="0" xfId="0" applyAlignment="1" applyFont="1">
      <alignment horizontal="left" readingOrder="0"/>
    </xf>
    <xf borderId="0" fillId="4" fontId="20" numFmtId="3" xfId="0" applyAlignment="1" applyFont="1" applyNumberFormat="1">
      <alignment horizontal="left" readingOrder="0"/>
    </xf>
    <xf borderId="0" fillId="4" fontId="21" numFmtId="0" xfId="0" applyAlignment="1" applyFont="1">
      <alignment horizontal="left" readingOrder="0"/>
    </xf>
    <xf borderId="0" fillId="4" fontId="22" numFmtId="3" xfId="0" applyAlignment="1" applyFont="1" applyNumberFormat="1">
      <alignment horizontal="left" readingOrder="0"/>
    </xf>
    <xf borderId="0" fillId="4" fontId="23" numFmtId="0" xfId="0" applyAlignment="1" applyFont="1">
      <alignment horizontal="left" readingOrder="0"/>
    </xf>
    <xf borderId="0" fillId="0" fontId="12" numFmtId="3" xfId="0" applyAlignment="1" applyFont="1" applyNumberFormat="1">
      <alignment readingOrder="0"/>
    </xf>
    <xf borderId="0" fillId="4" fontId="24" numFmtId="4" xfId="0" applyAlignment="1" applyFont="1" applyNumberFormat="1">
      <alignment readingOrder="0"/>
    </xf>
    <xf borderId="0" fillId="4" fontId="25" numFmtId="4" xfId="0" applyAlignment="1" applyFont="1" applyNumberFormat="1">
      <alignment readingOrder="0"/>
    </xf>
    <xf borderId="0" fillId="0" fontId="23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26" numFmtId="3" xfId="0" applyAlignment="1" applyFont="1" applyNumberFormat="1">
      <alignment readingOrder="0"/>
    </xf>
    <xf borderId="0" fillId="0" fontId="26" numFmtId="4" xfId="0" applyAlignment="1" applyFont="1" applyNumberFormat="1">
      <alignment readingOrder="0"/>
    </xf>
    <xf borderId="0" fillId="0" fontId="0" numFmtId="3" xfId="0" applyAlignment="1" applyFont="1" applyNumberFormat="1">
      <alignment readingOrder="0"/>
    </xf>
    <xf borderId="0" fillId="0" fontId="0" numFmtId="4" xfId="0" applyAlignment="1" applyFont="1" applyNumberFormat="1">
      <alignment readingOrder="0"/>
    </xf>
    <xf borderId="0" fillId="4" fontId="27" numFmtId="0" xfId="0" applyAlignment="1" applyFont="1">
      <alignment readingOrder="0"/>
    </xf>
    <xf borderId="0" fillId="4" fontId="0" numFmtId="3" xfId="0" applyAlignment="1" applyFont="1" applyNumberFormat="1">
      <alignment readingOrder="0"/>
    </xf>
    <xf borderId="0" fillId="4" fontId="0" numFmtId="4" xfId="0" applyAlignment="1" applyFont="1" applyNumberFormat="1">
      <alignment readingOrder="0"/>
    </xf>
    <xf borderId="0" fillId="4" fontId="28" numFmtId="4" xfId="0" applyAlignment="1" applyFont="1" applyNumberFormat="1">
      <alignment readingOrder="0"/>
    </xf>
    <xf borderId="0" fillId="0" fontId="29" numFmtId="4" xfId="0" applyAlignment="1" applyFont="1" applyNumberFormat="1">
      <alignment readingOrder="0"/>
    </xf>
    <xf borderId="0" fillId="0" fontId="30" numFmtId="0" xfId="0" applyAlignment="1" applyFont="1">
      <alignment readingOrder="0" vertical="bottom"/>
    </xf>
    <xf borderId="0" fillId="4" fontId="23" numFmtId="3" xfId="0" applyAlignment="1" applyFont="1" applyNumberFormat="1">
      <alignment readingOrder="0" vertical="bottom"/>
    </xf>
    <xf borderId="0" fillId="4" fontId="23" numFmtId="4" xfId="0" applyAlignment="1" applyFont="1" applyNumberFormat="1">
      <alignment horizontal="right" readingOrder="0" vertical="bottom"/>
    </xf>
    <xf borderId="0" fillId="0" fontId="23" numFmtId="0" xfId="0" applyAlignment="1" applyFont="1">
      <alignment horizontal="right" readingOrder="0" vertical="bottom"/>
    </xf>
    <xf borderId="0" fillId="0" fontId="31" numFmtId="0" xfId="0" applyAlignment="1" applyFont="1">
      <alignment readingOrder="0" vertical="bottom"/>
    </xf>
    <xf borderId="0" fillId="4" fontId="8" numFmtId="4" xfId="0" applyAlignment="1" applyFont="1" applyNumberFormat="1">
      <alignment horizontal="right" readingOrder="0" vertical="bottom"/>
    </xf>
    <xf borderId="0" fillId="0" fontId="32" numFmtId="0" xfId="0" applyAlignment="1" applyFont="1">
      <alignment readingOrder="0"/>
    </xf>
    <xf borderId="0" fillId="4" fontId="24" numFmtId="3" xfId="0" applyAlignment="1" applyFont="1" applyNumberFormat="1">
      <alignment readingOrder="0"/>
    </xf>
    <xf borderId="0" fillId="0" fontId="33" numFmtId="0" xfId="0" applyAlignment="1" applyFont="1">
      <alignment readingOrder="0" shrinkToFit="0" vertical="bottom" wrapText="0"/>
    </xf>
    <xf borderId="0" fillId="0" fontId="34" numFmtId="3" xfId="0" applyAlignment="1" applyFont="1" applyNumberFormat="1">
      <alignment readingOrder="0" shrinkToFit="0" vertical="bottom" wrapText="0"/>
    </xf>
    <xf borderId="0" fillId="0" fontId="34" numFmtId="4" xfId="0" applyAlignment="1" applyFont="1" applyNumberFormat="1">
      <alignment horizontal="right"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1" fillId="5" fontId="36" numFmtId="4" xfId="0" applyAlignment="1" applyBorder="1" applyFill="1" applyFont="1" applyNumberFormat="1">
      <alignment horizontal="right" readingOrder="0" vertical="top"/>
    </xf>
    <xf borderId="1" fillId="5" fontId="36" numFmtId="0" xfId="0" applyAlignment="1" applyBorder="1" applyFont="1">
      <alignment readingOrder="0" vertical="top"/>
    </xf>
    <xf borderId="0" fillId="5" fontId="36" numFmtId="4" xfId="0" applyAlignment="1" applyFont="1" applyNumberFormat="1">
      <alignment horizontal="right" readingOrder="0"/>
    </xf>
    <xf borderId="0" fillId="4" fontId="36" numFmtId="4" xfId="0" applyAlignment="1" applyFont="1" applyNumberFormat="1">
      <alignment horizontal="right" readingOrder="0"/>
    </xf>
    <xf borderId="0" fillId="4" fontId="37" numFmtId="3" xfId="0" applyAlignment="1" applyFont="1" applyNumberFormat="1">
      <alignment readingOrder="0"/>
    </xf>
    <xf borderId="0" fillId="0" fontId="2" numFmtId="3" xfId="0" applyAlignment="1" applyFont="1" applyNumberFormat="1">
      <alignment vertical="bottom"/>
    </xf>
    <xf borderId="0" fillId="0" fontId="5" numFmtId="4" xfId="0" applyAlignment="1" applyFont="1" applyNumberForma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38" numFmtId="0" xfId="0" applyAlignment="1" applyFont="1">
      <alignment vertical="bottom"/>
    </xf>
    <xf borderId="0" fillId="0" fontId="39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20" numFmtId="0" xfId="0" applyAlignment="1" applyFont="1">
      <alignment vertical="bottom"/>
    </xf>
    <xf borderId="0" fillId="0" fontId="40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4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1" numFmtId="0" xfId="0" applyAlignment="1" applyFont="1">
      <alignment shrinkToFit="0" vertical="bottom" wrapText="0"/>
    </xf>
    <xf borderId="0" fillId="0" fontId="5" numFmtId="4" xfId="0" applyAlignment="1" applyFont="1" applyNumberFormat="1">
      <alignment vertical="bottom"/>
    </xf>
    <xf borderId="0" fillId="0" fontId="42" numFmtId="0" xfId="0" applyAlignment="1" applyFont="1">
      <alignment shrinkToFit="0" vertical="bottom" wrapText="0"/>
    </xf>
    <xf borderId="1" fillId="4" fontId="36" numFmtId="4" xfId="0" applyAlignment="1" applyBorder="1" applyFont="1" applyNumberFormat="1">
      <alignment horizontal="right" readingOrder="0" vertical="top"/>
    </xf>
    <xf borderId="0" fillId="4" fontId="36" numFmtId="4" xfId="0" applyAlignment="1" applyFont="1" applyNumberFormat="1">
      <alignment readingOrder="0"/>
    </xf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39" sheet="Original Order"/>
  </cacheSource>
  <cacheFields>
    <cacheField name="wha" numFmtId="0">
      <sharedItems containsBlank="1">
        <s v="Nam"/>
        <m/>
        <s v="Dang Phan"/>
        <s v="Lộc"/>
        <s v="Đạt"/>
        <s v="Ân"/>
        <s v="TRÍ"/>
        <s v="Tuấn"/>
        <s v="Bảo"/>
        <s v="Khải"/>
        <s v="Trung"/>
      </sharedItems>
    </cacheField>
    <cacheField name="URL" numFmtId="0">
      <sharedItems containsBlank="1">
        <s v="https://www.mtgmintcard.com/mtg/singles/m21/eng-reg/necromentia"/>
        <s v="https://www.mtgmintcard.com/mtg/singles/akh/eng-reg/censor"/>
        <s v="https://www.mtgmintcard.com/mtg/singles/blb/eng-reg/for-the-common-good"/>
        <s v="https://www.mtgmintcard.com/mtg/singles/ktk/eng-reg/dig-through-time"/>
        <s v="https://www.mtgmintcard.com/mtg/singles/grn/eng-reg/unmoored-ego"/>
        <s v="https://www.mtgmintcard.com/mtg/singles/blb/eng-reg/mabel-heir-to-cragflame"/>
        <s v="https://www.mtgmintcard.com/mtg/singles/bbd/eng-reg/game-plan"/>
        <s v="https://www.mtgmintcard.com/mtg/singles/otc/eng-reg/llanowar-wastes"/>
        <s v="https://www.mtgmintcard.com/mtg/singles/c13/eng-reg/incendiary-command"/>
        <s v="https://www.mtgmintcard.com/mtg/singles/blb/eng-reg/gossips-talent"/>
        <s v="https://www.mtgmintcard.com/mtg/singles/ori/eng-reg/languish"/>
        <s v="https://www.mtgmintcard.com/mtg/singles/mid/eng-reg/memory-deluge"/>
        <s v="https://www.mtgmintcard.com/mtg/singles/lci/eng-reg/restless-reef"/>
        <s v="https://www.mtgmintcard.com/mtg/singles/znr/eng-reg/shadows-verdict"/>
        <s v="https://www.mtgmintcard.com/mtg/singles/iko/eng-reg/shark-typhoon"/>
        <s v="https://www.mtgmintcard.com/mtg/singles/mid/eng-reg/shipwreck-marsh"/>
        <s v="https://www.mtgmintcard.com/mtg/singles/bro/eng-reg/underground-river"/>
        <s v="https://www.mtgmintcard.com/mtg/singles/mat/eng-reg/urborg-scavengers"/>
        <s v="https://www.mtgmintcard.com/mtg/singles/blb/eng-reg/dawns-truce"/>
        <s v="https://www.mtgmintcard.com/mtg/singles/blb/eng-reg/long-rivers-pull"/>
        <s v="https://www.mtgmintcard.com/mtg/singles/gtc/eng-reg/watery-grave"/>
        <s v="https://www.mtgmintcard.com/mtg/singles/blb/eng-reg/cache-grab"/>
        <m/>
        <s v="https://www.mtgmintcard.com/mtg/singles/mys/eng-reg/soul-of-new-phyrexia"/>
        <s v="https://www.mtgmintcard.com/mtg/singles/c21/eng-reg/ruin-grinder"/>
        <s v="https://www.mtgmintcard.com/mtg/singles/dom/eng-reg/jhoiras-familiar"/>
        <s v="https://www.mtgmintcard.com/mtg/singles/2xm/eng-reg/trash-for-treasure"/>
        <s v="https://www.mtgmintcard.com/mtg/singles/mh2/eng-reg/clattering-augur"/>
        <s v="https://www.mtgmintcard.com/mtg/singles/2x2/eng-reg/unearth"/>
        <s v="https://www.mtgmintcard.com/mtg/singles/acr/eng-reg/what-must-be-done"/>
        <s v="https://www.mtgmintcard.com/mtg/singles/m3c/eng-reg/bismuth-mindrender"/>
        <s v="https://www.mtgmintcard.com/mtg/singles/a25/eng-reg/arbor-elf"/>
        <s v="https://www.mtgmintcard.com/mtg/singles/cmr/eng-reg/boarding-party"/>
        <s v="https://www.mtgmintcard.com/mtg/singles/wot/eng-reg/utopia-sprawl"/>
        <s v="https://www.mtgmintcard.com/mtg/singles/mic/eng-reg/prowling-geistcatcher"/>
        <s v="https://www.mtgmintcard.com/mtg/singles/mid/eng-reg/mask-of-griselbrand"/>
        <s v="https://www.mtgmintcard.com/mtg/singles/mom/eng-reg/terror-of-towashi-jumpstart"/>
        <s v="https://www.mtgmintcard.com/mtg/singles/otj/eng-reg/forsaken-miner"/>
        <s v="https://www.mtgmintcard.com/mtg/singles/mh2/eng-reg/slag-strider"/>
        <s v="https://www.mtgmintcard.com/mtg/singles/wot/eng-reg/oversold-cemetery"/>
        <s v="https://www.mtgmintcard.com/mtg/singles/acr/eng-reg/assassins-trophy"/>
        <s v="https://www.mtgmintcard.com/mtg/singles/mkc/eng-reg/aerial-extortionist"/>
        <s v="https://www.mtgmintcard.com/mtg/singles/c14/eng-reg/ur-golems-eye"/>
        <s v="https://www.mtgmintcard.com/mtg/singles/blb/eng-reg/rottenmouth-viper-borderless"/>
        <s v="https://www.mtgmintcard.com/mtg/singles/cmr/eng-reg/siren-stormtamer"/>
        <s v="https://www.mtgmintcard.com/mtg/singles/m3c/eng-reg/lazotep-quarry"/>
        <s v="https://www.mtgmintcard.com/mtg/singles/2xm/eng-foil/myr-retriever"/>
        <s v="https://www.mtgmintcard.com/mtg/singles/40k/eng-reg/goliath-truck"/>
        <s v="https://www.mtgmintcard.com/mtg/singles/snc/eng-reg/hoard-hauler"/>
        <s v="https://www.mtgmintcard.com/mtg/singles/2x2/eng-reg/summer-bloom"/>
        <s v="https://www.mtgmintcard.com/mtg/singles/mkm/eng-reg/case-of-the-locked-hothouse"/>
        <s v="https://www.mtgmintcard.com/mtg/singles/frf/eng-reg/monastery-siege"/>
        <s v="https://www.mtgmintcard.com/mtg/singles/soi/eng-reg/ever-after"/>
        <s v="https://www.mtgmintcard.com/mtg/singles/ncc/eng-reg/profane-command"/>
        <s v="https://www.mtgmintcard.com/mtg/singles/dgm/eng-reg/notion-thief"/>
        <s v="https://www.mtgmintcard.com/mtg/singles/blb/eng-reg/darkstar-augur"/>
        <s v="https://www.mtgmintcard.com/mtg/singles/onc/eng-reg/monumental-corruption"/>
        <s v="https://www.mtgmintcard.com/mtg/singles/c15/eng-reg/primal-growth"/>
        <s v="https://www.mtgmintcard.com/mtg/singles/afr/eng-reg/bard-class"/>
        <s v="https://www.mtgmintcard.com/mtg/singles/clb/eng-reg/avenging-hunter"/>
        <s v="https://www.mtgmintcard.com/mtg/singles/dmu/eng-reg/wooded-ridgeline"/>
        <s v="https://www.mtgmintcard.com/mtg/singles/mic/eng-reg/citadel-siege"/>
        <s v="https://www.mtgmintcard.com/mtg/singles/mys/eng-reg/obsessive-stitcher"/>
        <s v="https://www.mtgmintcard.com/mtg/singles/ltc/eng-foil/isengard-unleashed-borderless"/>
        <s v="https://www.mtgmintcard.com/mtg/singles/bro/eng-reg/skitterbeam-battalion"/>
        <s v="https://www.mtgmintcard.com/mtg/singles/cmr/eng-reg/annoyed-altisaur"/>
        <s v="https://www.mtgmintcard.com/mtg/singles/frf/eng-reg/palace-siege"/>
        <s v="https://www.mtgmintcard.com/mtg/singles/blb/eng-foil/starfall-invocation"/>
        <s v="https://www.mtgmintcard.com/mtg/singles/blb/eng-reg/season-of-loss"/>
        <s v="https://www.mtgmintcard.com/mtg/singles/jmp/eng-reg/ancestral-statue"/>
        <s v="https://www.mtgmintcard.com/mtg/singles/blb/eng-reg/eluge-the-shoreless-sea"/>
        <s v="https://www.mtgmintcard.com/mtg/singles/blb/eng-reg/dragonhawk-fates-tempest"/>
        <s v="https://www.mtgmintcard.com/mtg/singles/blb/eng-reg/coiling-rebirth"/>
        <s v="https://www.mtgmintcard.com/mtg/singles/blb/eng-reg/fecund-greenshell"/>
        <s v="https://www.mtgmintcard.com/mtg/singles/blb/eng-reg/salvation-swan"/>
        <s v="https://www.mtgmintcard.com/mtg/singles/blb/eng-reg/glarb-calamitys-augur"/>
        <s v="https://www.mtgmintcard.com/mtg/singles/blb/eng-foil/zoraline-cosmos-caller"/>
        <s v="https://www.mtgmintcard.com/mtg/singles/blb/eng-reg/osteomancer-adept"/>
        <s v="https://www.mtgmintcard.com/mtg/singles/blb/eng-reg/sunspine-lynx"/>
        <s v="https://www.mtgmintcard.com/mtg/singles/mhr/eng-foil/goblin-engineer-retro-frame-foil-etched"/>
        <s v="https://www.mtgmintcard.com/mtg/singles/c18/eng-reg/prototype-portal"/>
        <s v="https://www.mtgmintcard.com/mtg/singles/m3c/eng-reg/combustible-gearhulk"/>
        <s v="https://www.mtgmintcard.com/mtg/singles/cmr/eng-reg/workshop-assistant"/>
        <s v="https://www.mtgmintcard.com/mtg/singles/kld/eng-reg/filigree-familiar"/>
        <s v="https://www.mtgmintcard.com/mtg/singles/neo/eng-reg/circuit-mender"/>
        <s v="https://www.mtgmintcard.com/mtg/singles/vow/eng-reg/blood-fountain"/>
        <s v="https://www.mtgmintcard.com/mtg/singles/dmr/eng-reg/life-death"/>
        <s v="https://www.mtgmintcard.com/mtg/singles/blb/eng-reg/darkstar-augur-showcase"/>
        <s v="https://www.mtgmintcard.com/mtg/singles/blc/eng-reg/zinnia-valleys-voice-borderless"/>
        <s v="https://www.mtgmintcard.com/mtg/singles/otj/eng-reg/freestrider-lookout"/>
        <s v="https://www.mtgmintcard.com/mtg/singles/blb/eng-reg/iridescent-vinelasher"/>
        <s v="https://www.mtgmintcard.com/mtg/singles/blb/eng-reg/baylen-the-haymaker"/>
        <s v="https://www.mtgmintcard.com/mtg/singles/clb/eng-reg/inspired-tinkering"/>
        <s v="https://www.mtgmintcard.com/mtg/singles/ltr/eng-reg/spiteful-banditry"/>
        <s v="https://www.mtgmintcard.com/mtg/singles/mh3/eng-reg/imskir-iron-eater-borderless"/>
        <s v="https://www.mtgmintcard.com/mtg/singles/acr/eng-reg/viewpoint-synchronization"/>
        <s v="https://www.mtgmintcard.com/mtg/singles/blc/eng-foil/garruk-cursed-huntsman-borderless"/>
        <s v="https://www.mtgmintcard.com/mtg/singles/clb/eng-reg/the-council-of-four"/>
        <s v="https://www.mtgmintcard.com/mtg/singles/blc/eng-reg/saw-in-half"/>
        <s v="https://www.mtgmintcard.com/mtg/singles/blc/eng-foil/hazel-of-the-rootbloom-borderless"/>
        <s v="https://www.mtgmintcard.com/mtg/singles/blc/eng-reg/kwain-itinerant-meddler-borderless"/>
        <s v="https://www.mtgmintcard.com/mtg/singles/rex/eng-reg/compy-swarm-borderless"/>
        <s v="https://www.mtgmintcard.com/mtg/singles/blb/eng-reg/valley-rotcaller"/>
        <s v="https://www.mtgmintcard.com/mtg/singles/mh1/eng-reg/ayula-queen-among-bears"/>
        <s v="https://www.mtgmintcard.com/mtg/singles/blc/eng-reg/swarmyard-massacre"/>
        <s v="https://www.mtgmintcard.com/mtg/singles/blc/eng-reg/rootcast-apprenticeship"/>
        <s v="https://www.mtgmintcard.com/mtg/singles/blc/eng-reg/hazels-brewmaster"/>
        <s v="https://www.mtgmintcard.com/mtg/singles/blc/eng-reg/scurry-of-squirrels"/>
        <s v="https://www.mtgmintcard.com/mtg/singles/znr/eng-reg/inscription-of-abundance-extended-art"/>
        <s v="https://www.mtgmintcard.com/mtg/singles/cmm/eng-reg/exsanguinate-borderless"/>
        <s v="https://www.mtgmintcard.com/mtg/singles/m3c/eng-reg/thespians-stage"/>
        <s v="https://www.mtgmintcard.com/mtg/singles/gvl/eng-reg/rude-awakening"/>
        <s v="https://www.mtgmintcard.com/mtg/singles/m3c/eng-reg/demolition-field"/>
        <s v="https://www.mtgmintcard.com/mtg/singles/jou/eng-reg/eidolon-of-rhetoric"/>
        <s v="https://www.mtgmintcard.com/mtg/singles/bng/eng-reg/spirit-of-the-labyrinth"/>
        <s v="https://www.mtgmintcard.com/mtg/singles/znr/eng-reg/jwari-disruption-jwari-ruins"/>
        <s v="https://www.mtgmintcard.com/mtg/singles/mkm/eng-reg/pick-your-poison"/>
        <s v="https://www.mtgmintcard.com/mtg/singles/big/eng-reg/ancient-cornucopia"/>
        <s v="https://www.mtgmintcard.com/mtg/singles/otj/eng-foil/mercenary-token-010-meteorite-token-017"/>
        <s v="https://www.mtgmintcard.com/mtg/singles/bro/eng-reg/haywire-mite"/>
        <s v="https://www.mtgmintcard.com/mtg/singles/otj/eng-reg/aven-interrupter"/>
        <s v="https://www.mtgmintcard.com/mtg/singles/lci/eng-reg/spyglass-siren"/>
        <s v="https://www.mtgmintcard.com/mtg/singles/mkm/eng-foil/cryptic-coat"/>
        <s v="https://www.mtgmintcard.com/mtg/singles/mkm/eng-reg/case-of-the-filched-falcon"/>
        <s v="https://www.mtgmintcard.com/mtg/singles/otj/eng-reg/magebane-lizard"/>
        <s v="https://www.mtgmintcard.com/mtg/singles/rtr/eng-reg/swift-justice"/>
        <s v="https://www.mtgmintcard.com/mtg/singles/mkm/eng-reg/case-of-the-gateway-express"/>
        <s v="https://www.mtgmintcard.com/mtg/singles/mh3/eng-reg/kappa-cannoneer"/>
        <s v="https://www.mtgmintcard.com/mtg/singles/mkm/eng-reg/a-mysterious-creature-token-021"/>
        <s v="https://www.mtgmintcard.com/mtg/singles/lci/eng-reg/diamond-pick-axe"/>
        <s v="https://www.mtgmintcard.com/mtg/singles/bro/eng-reg/combat-courier"/>
        <s v="https://www.mtgmintcard.com/mtg/singles/cmm/eng-reg/grand-abolisher"/>
        <s v="https://www.mtgmintcard.com/mtg/singles/zne/eng-foil/razorverge-thicket"/>
        <s v="https://www.mtgmintcard.com/mtg/singles/zne/eng-foil/cavern-of-souls"/>
        <s v="https://www.mtgmintcard.com/mtg/singles/neo/eng-reg/the-wandering-emperor-showcase"/>
        <s v="https://www.mtgmintcard.com/mtg/singles/neo/eng-reg/otawara-soaring-city-borderless"/>
        <s v="https://www.mtgmintcard.com/mtg/singles/mys/eng-reg/batterskull"/>
        <s v="https://www.mtgmintcard.com/mtg/singles/otj/eng-reg/three-steps-ahead"/>
        <s v="https://www.mtgmintcard.com/mtg/singles/blb/eng-reg/dewdrop-cure"/>
        <s v="https://www.mtgmintcard.com/mtg/singles/otj/eng-reg/lavaspur-boots"/>
        <s v="https://www.mtgmintcard.com/mtg/singles/one/eng-reg/soulless-jailer"/>
        <s v="https://www.mtgmintcard.com/mtg/singles/brr/eng-reg/sundering-titan"/>
        <s v="https://www.mtgmintcard.com/mtg/singles/mh3/eng-reg/breaker-of-creation"/>
        <s v="https://www.mtgmintcard.com/mtg/singles/blc/eng-reg/talisman-of-resilience"/>
        <s v="https://www.mtgmintcard.com/mtg/singles/mh3/eng-reg/disruptor-flute"/>
        <s v="https://www.mtgmintcard.com/mtg/singles/m3c/eng-reg/world-breaker"/>
        <s v="https://www.mtgmintcard.com/mtg/singles/mh1/eng-reg/talisman-of-resilience"/>
        <s v="https://www.mtgmintcard.com/mtg/singles/blc/eng-reg/talisman-of-impulse"/>
        <s v="https://www.mtgmintcard.com/mtg/singles/m13/eng-reg/fungal-sprouting"/>
        <s v="https://www.mtgmintcard.com/mtg/singles/m15/eng-reg/paragon-of-fierce-defiance"/>
        <s v="https://www.mtgmintcard.com/mtg/singles/ncc/eng-reg/artifact-mutation"/>
        <s v="https://www.mtgmintcard.com/mtg/singles/mh3/eng-reg/archway-of-innovation"/>
        <s v="https://www.mtgmintcard.com/mtg/singles/brc/eng-reg/thopter-shop"/>
        <s v="https://www.mtgmintcard.com/mtg/singles/cmm/eng-reg/vandalblast-borderless"/>
        <s v="https://www.mtgmintcard.com/mtg/singles/otc/eng-reg/elemental-token-021-angel-token-003"/>
        <s v="https://www.mtgmintcard.com/mtg/singles/blb/eng-reg/finneas-ace-archer"/>
        <s v="https://www.mtgmintcard.com/mtg/singles/clb/eng-reg/ezuris-predation-commander-deck"/>
        <s v="https://www.mtgmintcard.com/mtg/singles/bro/eng-reg/lorans-escape"/>
        <s v="https://www.mtgmintcard.com/mtg/singles/uma/eng-reg/foil"/>
        <s v="https://www.mtgmintcard.com/mtg/singles/rvr/eng-reg/mizzixs-mastery"/>
        <s v="https://www.mtgmintcard.com/mtg/singles/bro/eng-reg/the-temporal-anchor"/>
        <s v="https://www.mtgmintcard.com/mtg/singles/blb/eng-reg/alania-divergent-storm-showcase"/>
        <s v="https://www.mtgmintcard.com/mtg/singles/blb/eng-reg/artists-talent"/>
        <s v="https://www.mtgmintcard.com/mtg/singles/blb/eng-foil/builders-talent"/>
        <s v="https://www.mtgmintcard.com/mtg/singles/mh3/eng-reg/dreamtide-whale-extended-art"/>
        <s v="https://www.mtgmintcard.com/mtg/singles/afr/eng-reg/sorcerer-class"/>
        <s v="https://www.mtgmintcard.com/mtg/singles/search?action=normal_search&amp;keywords=Coiling+Rebirth&amp;ed=0&amp;fil_ml=11"/>
        <s v="https://www.mtgmintcard.com/mtg/singles/mh3/eng-reg/sapphire-medallion"/>
        <s v="https://www.mtgmintcard.com/mtg/singles/akh/eng-reg/trial-of-ambition"/>
        <s v="https://www.mtgmintcard.com/mtg/singles/mid/eng-reg/rite-of-oblivion"/>
        <s v="https://www.mtgmintcard.com/mtg/singles/clb/eng-reg/ravenloft-adventurer-extended-art"/>
        <s v="https://www.mtgmintcard.com/mtg/singles/acr/eng-reg/merciless-harlequin-starter-kit"/>
        <s v="https://www.mtgmintcard.com/mtg/singles/mkc/eng-reg/doom-whisperer"/>
        <s v="https://www.mtgmintcard.com/mtg/singles/acr/eng-foil/the-animus-extended-art"/>
        <s v="https://www.mtgmintcard.com/mtg/singles/otc/eng-reg/thieving-amalgam"/>
        <s v="https://www.mtgmintcard.com/mtg/singles/cmm/eng-reg/faerie-artisans"/>
        <s v="https://www.mtgmintcard.com/mtg/singles/woc/eng-foil/alela-cunning-conqueror"/>
        <s v="https://www.mtgmintcard.com/mtg/singles/otc/eng-reg/brainstealer-dragon"/>
        <s v="https://www.mtgmintcard.com/mtg/singles/m10/eng-reg/telepathy"/>
        <s v="https://www.mtgmintcard.com/mtg/singles/woc/eng-reg/puppeteer-clique"/>
        <s v="https://www.mtgmintcard.com/mtg/singles/eld/eng-reg/witchs-oven"/>
        <s v="https://www.mtgmintcard.com/mtg/singles/mkm/eng-reg/doppelgang"/>
        <s v="https://www.mtgmintcard.com/mtg/singles/mys/eng-reg/cauldron-familiar"/>
        <s v="https://www.mtgmintcard.com/mtg/singles/woe/eng-foil/night-of-the-sweets-revenge"/>
        <s v="https://www.mtgmintcard.com/mtg/singles/blb/eng-reg/scavengers-talent"/>
        <s v="https://www.mtgmintcard.com/mtg/singles/eld/eng-reg/savvy-hunter"/>
        <s v="https://www.mtgmintcard.com/mtg/singles/otj/eng-foil/ghired-mirror-of-the-wilds"/>
        <s v="https://www.mtgmintcard.com/mtg/singles/blc/eng-reg/tempt-with-discovery"/>
        <s v="https://www.mtgmintcard.com/mtg/singles/blc/eng-reg/twenty-toed-toad-extended-art"/>
        <s v="https://www.mtgmintcard.com/mtg/singles/pip/eng-reg/tireless-tracker"/>
        <s v="https://www.mtgmintcard.com/mtg/singles/ths/eng-reg/favored-hoplite"/>
        <s v="https://www.mtgmintcard.com/mtg/singles/dtk/eng-reg/rending-volley"/>
        <s v="https://www.mtgmintcard.com/mtg/singles/kld/eng-reg/built-to-smash"/>
        <s v="https://www.mtgmintcard.com/mtg/singles/a25/eng-reg/gods-willing"/>
        <s v="https://www.mtgmintcard.com/mtg/singles/war/eng-reg/tenth-district-legionnaire"/>
        <s v="https://www.mtgmintcard.com/mtg/singles/war/eng-reg/defiant-strike"/>
        <s v="https://www.mtgmintcard.com/mtg/singles/znr/eng-reg/spikefield-hazard-spikefield-cave"/>
        <s v="https://www.mtgmintcard.com/mtg/singles/mid/eng-reg/homestead-courage"/>
        <s v="https://www.mtgmintcard.com/mtg/singles/vow/eng-reg/ancestral-anger"/>
        <s v="https://www.mtgmintcard.com/mtg/singles/snc/eng-reg/illuminator-virtuoso"/>
        <s v="https://www.mtgmintcard.com/mtg/singles/2x2/eng-reg/monastery-swiftspear"/>
        <s v="https://www.mtgmintcard.com/mtg/singles/mys/eng-reg/showdown-of-the-skalds"/>
        <s v="https://www.mtgmintcard.com/mtg/singles/otj/eng-reg/inspiring-vantage"/>
        <s v="https://www.mtgmintcard.com/mtg/singles/blc/eng-reg/battlefield-forge"/>
        <s v="https://www.mtgmintcard.com/mtg/singles/blc/eng-reg/clifftop-retreat"/>
      </sharedItems>
    </cacheField>
    <cacheField name="Name" numFmtId="3">
      <sharedItems containsBlank="1">
        <s v="Necromentia"/>
        <s v="Censor"/>
        <s v="For the Common Good"/>
        <s v="Dig Through Time"/>
        <s v="Unmoored Ego"/>
        <s v="Mabel, Heir to Cragflame"/>
        <s v="Game Plan"/>
        <s v="Llanowar Wastes"/>
        <s v="Incendiary Command (SP)"/>
        <s v="Gossip's Talent"/>
        <s v="Languish"/>
        <s v="Memory Deluge"/>
        <s v="Restless Reef"/>
        <s v="Shadows' Verdict"/>
        <s v="Shark Typhoon"/>
        <s v="Shipwreck Marsh"/>
        <s v="Underground River"/>
        <s v="Urborg Scavengers"/>
        <s v="Dawn's Truce"/>
        <s v="Long River's Pull"/>
        <s v="Watery Grave"/>
        <s v="Cache Grab"/>
        <m/>
        <s v="Soul of New Phyrexia"/>
        <s v="Ruin Grinder"/>
        <s v="Jhoira's Familiar"/>
        <s v="Trash for Treasure"/>
        <s v="Clattering Augur"/>
        <s v="Unearth"/>
        <s v="What Must Be Done"/>
        <s v="Bismuth Mindrender"/>
        <s v="Arbor Elf"/>
        <s v="Boarding Party"/>
        <s v="Utopia Sprawl"/>
        <s v="Prowling Geistcatcher"/>
        <s v="Mask of Griselbrand"/>
        <s v="Terror of Towashi (Jumpstart)"/>
        <s v="Forsaken Miner"/>
        <s v="Slag Strider"/>
        <s v="Oversold Cemetery"/>
        <s v="Assassin's Trophy"/>
        <s v="Aerial Extortionist"/>
        <s v="Ur-Golem's Eye"/>
        <s v="Rottenmouth Viper (Borderless)"/>
        <s v="Siren Stormtamer"/>
        <s v="Lazotep Quarry"/>
        <s v="Myr Retriever"/>
        <s v="Goliath Truck"/>
        <s v="Hoard Hauler"/>
        <s v="Summer Bloom"/>
        <s v="Case of the Locked Hothouse"/>
        <s v="Monastery Siege"/>
        <s v="Ever After"/>
        <s v="Profane Command"/>
        <s v="Notion Thief"/>
        <s v="Darkstar Augur"/>
        <s v="Monumental Corruption"/>
        <s v="Primal Growth"/>
        <s v="Bard Class"/>
        <s v="Avenging Hunter"/>
        <s v="Wooded Ridgeline"/>
        <s v="Citadel Siege"/>
        <s v="Obsessive Stitcher"/>
        <s v="Isengard Unleashed (Borderless)"/>
        <s v="Skitterbeam Battalion"/>
        <s v="Annoyed Altisaur"/>
        <s v="Palace Siege"/>
        <s v="Starfall Invocation"/>
        <s v="Season of Loss"/>
        <s v="Ancestral Statue"/>
        <s v="Eluge, the Shoreless Sea"/>
        <s v="Dragonhawk, Fate's Tempest"/>
        <s v="Coiling Rebirth"/>
        <s v="Fecund Greenshell"/>
        <s v="Salvation Swan"/>
        <s v="Glarb, Calamity's Augur"/>
        <s v="Zoraline, Cosmos Caller"/>
        <s v="Osteomancer Adept"/>
        <s v="Sunspine Lynx"/>
        <s v="Goblin Engineer (Retro Frame) (Foil Etched)"/>
        <s v="Prototype Portal"/>
        <s v="Combustible Gearhulk"/>
        <s v="Workshop Assistant"/>
        <s v="Filigree Familiar"/>
        <s v="Circuit Mender"/>
        <s v="Bloof fountain"/>
        <s v="Life // Death"/>
        <s v="Darkstar Augur (Showcase)"/>
        <s v="Zinnia, Valley's Voice (Borderless)"/>
        <s v="Freestrider Lookout"/>
        <s v="Iridescent Vinelasher"/>
        <s v="Baylen, the Haymaker"/>
        <s v="Inspired Tinkering"/>
        <s v="Spiteful Banditry"/>
        <s v="Imskir Iron-Eater (Borderless)"/>
        <s v="Viewpoint Synchronization"/>
        <s v="Garruk, Cursed Huntsman (Borderless)"/>
        <s v="The Council of Four"/>
        <s v="Saw in Half"/>
        <s v="Hazel of the Rootbloom (Borderless)"/>
        <s v="Kwain, Itinerant Meddler (Borderless)"/>
        <s v="Compy Swarm (Borderless)"/>
        <s v="Valley Rotcaller"/>
        <s v="Ayula, Queen Among Bears"/>
        <s v="Swarmyard Massacre"/>
        <s v="Rootcast Apprenticeship"/>
        <s v="Hazel's Brewmaster"/>
        <s v="Scurry of Squirrels"/>
        <s v="Inscription of Abundance (Extended Art)"/>
        <s v="Exsanguinate (Borderless)"/>
        <s v="Thespian's Stage"/>
        <s v="Rude Awakening"/>
        <s v="Demolition Field"/>
        <s v="Eidolon of Rhetoric"/>
        <s v="Spirit of the Labyrinth"/>
        <s v="Jwari Disruption"/>
        <s v="Pick Your Poison"/>
        <s v="Ancient Cornucopia"/>
        <s v="Meteorite Token (017) // Mercenary Token (010)"/>
        <s v="Haywire Mite"/>
        <s v="Aven Interrupter"/>
        <s v="Spyglass Siren"/>
        <s v="Cryptic Coat"/>
        <s v="Case of the Filched Falcon"/>
        <s v="Magebane Lizard"/>
        <s v="Swift Justice"/>
        <s v="Case of the Gateway Express"/>
        <s v="Kappa Cannoneer"/>
        <s v="A Mysterious Creature Token (021)"/>
        <s v="Diamond Pick-Axe"/>
        <s v="Combat Courier"/>
        <s v="Grand Abolisher"/>
        <s v="Razorverge Thicket"/>
        <s v="Cavern of Souls"/>
        <s v="The Wandering Emperor (Showcase)"/>
        <s v="Otawara, Soaring City (Borderless)"/>
        <s v="Batterskull"/>
        <s v="Three Steps Ahead"/>
        <s v="Dewdrop Cure"/>
        <s v="Lavaspur Boots"/>
        <s v="Soulless Jailer"/>
        <s v="Sundering Titan"/>
        <s v="Breaker of Creation"/>
        <s v="Talisman of Resilience"/>
        <s v="Disruptor Flute"/>
        <s v="World Breaker"/>
        <s v="Talisman of Impulse"/>
        <s v="Fungal Sprouting"/>
        <s v="Paragon of Fierce Defiance"/>
        <s v="Artifact Mutation"/>
        <s v="Archway of Innovation"/>
        <s v="Thopter Shop"/>
        <s v="Vandalblast (Borderless)"/>
        <s v="Elemental Token (021)"/>
        <s v="Finneas, Ace Archer"/>
        <s v="Ezuri's Predation (Commander Deck)"/>
        <s v="Loran's Escape"/>
        <s v="Foil"/>
        <s v="Mizzix's Mastery"/>
        <s v="The Temporal Anchor"/>
        <s v="Trial of Ambition"/>
        <s v="Rite of Oblivion"/>
        <s v="Ravenloft Adventurer (Extended Art)"/>
        <s v="Merciless Harlequin (Starter Kit)"/>
        <s v="Doom Whisperer"/>
        <s v="The Animus (Extended Art)"/>
        <s v="Thieving Amalgam"/>
        <s v="Faerie Artisans"/>
        <s v="Alela, Cunning Conqueror"/>
        <s v="Brainstealer Dragon"/>
        <s v="Telepathy"/>
        <s v="Puppeteer Clique"/>
        <s v="Witch's Oven"/>
        <s v="Doppelgang"/>
        <s v="Cauldron Familiar"/>
        <s v="Night of the Sweets' Revenge"/>
        <s v="Scavenger's Talent"/>
        <s v="Savvy Hunter"/>
        <s v="Ghired, Mirror of the Wilds"/>
        <s v="Tempt with Discovery"/>
        <s v="Twenty-Toed Toad (Extended Art)"/>
        <s v="Tireless Tracker"/>
      </sharedItems>
    </cacheField>
    <cacheField name="Price" numFmtId="4">
      <sharedItems containsString="0" containsBlank="1" containsNumber="1">
        <n v="0.49"/>
        <n v="0.24"/>
        <n v="0.39"/>
        <n v="0.79"/>
        <n v="1.29"/>
        <n v="2.99"/>
        <n v="2.29"/>
        <n v="3.49"/>
        <n v="4.99"/>
        <n v="3.99"/>
        <n v="12.99"/>
        <m/>
        <n v="0.99"/>
        <n v="1.59"/>
        <n v="1.99"/>
        <n v="6.99"/>
        <n v="4.49"/>
        <n v="1.79"/>
        <n v="5.49"/>
        <n v="5.99"/>
        <n v="9.99"/>
        <n v="2.49"/>
        <n v="0.0"/>
        <n v="9.49"/>
        <n v="84.99"/>
        <n v="54.99"/>
        <n v="27.99"/>
        <n v="7.49"/>
        <n v="7.99"/>
      </sharedItems>
    </cacheField>
    <cacheField name="Quantity" numFmtId="0">
      <sharedItems containsString="0" containsBlank="1" containsNumber="1" containsInteger="1">
        <n v="1.0"/>
        <n v="2.0"/>
        <n v="4.0"/>
        <m/>
        <n v="3.0"/>
      </sharedItems>
    </cacheField>
    <cacheField name="Quality" numFmtId="0">
      <sharedItems containsBlank="1">
        <s v="NM"/>
        <m/>
      </sharedItems>
    </cacheField>
    <cacheField name="Total" numFmtId="4">
      <sharedItems containsString="0" containsBlank="1" containsNumber="1">
        <n v="0.49"/>
        <n v="0.48"/>
        <n v="0.39"/>
        <n v="0.78"/>
        <n v="0.79"/>
        <n v="1.29"/>
        <n v="0.24"/>
        <n v="5.98"/>
        <n v="4.58"/>
        <n v="3.49"/>
        <n v="9.98"/>
        <n v="4.99"/>
        <n v="3.99"/>
        <n v="0.96"/>
        <n v="12.99"/>
        <n v="0.0"/>
        <n v="0.99"/>
        <n v="1.47"/>
        <n v="9.16"/>
        <n v="6.36"/>
        <n v="3.18"/>
        <n v="1.59"/>
        <n v="2.29"/>
        <n v="1.99"/>
        <n v="0.72"/>
        <n v="3.98"/>
        <n v="6.99"/>
        <n v="4.49"/>
        <n v="0.98"/>
        <n v="1.79"/>
        <n v="2.99"/>
        <n v="21.96"/>
        <n v="5.99"/>
        <n v="9.99"/>
        <n v="2.49"/>
        <m/>
        <n v="3.16"/>
        <n v="2.58"/>
        <n v="13.96"/>
        <n v="18.98"/>
        <n v="3.58"/>
        <n v="7.96"/>
        <n v="1.96"/>
        <n v="2.9699999999999998"/>
        <n v="10.98"/>
        <n v="28.47"/>
        <n v="84.99"/>
        <n v="54.99"/>
        <n v="27.99"/>
        <n v="14.98"/>
        <n v="1.58"/>
        <n v="4.98"/>
        <n v="7.99"/>
        <n v="1.56"/>
        <n v="6.8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riginal Order" cacheId="0" dataCaption="" compact="0" compactData="0">
  <location ref="I13:L25" firstHeaderRow="0" firstDataRow="2" firstDataCol="0"/>
  <pivotFields>
    <pivotField name="wha" axis="axisRow" compact="0" outline="0" multipleItemSelectionAllowed="1" showAll="0" sortType="ascending">
      <items>
        <item x="1"/>
        <item x="5"/>
        <item x="8"/>
        <item x="2"/>
        <item x="4"/>
        <item x="9"/>
        <item x="3"/>
        <item x="0"/>
        <item x="6"/>
        <item x="10"/>
        <item x="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Na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ity" compact="0" outline="0" multipleItemSelectionAllowed="1" showAll="0">
      <items>
        <item x="0"/>
        <item x="1"/>
        <item t="default"/>
      </items>
    </pivotField>
    <pivotField name="Tot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0"/>
  </rowFields>
  <colFields>
    <field x="-2"/>
  </colFields>
  <dataFields>
    <dataField name="Quantity" fld="4" baseField="0"/>
    <dataField name="Total USD" fld="6" baseField="0"/>
    <dataField name="% Total" fld="6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tgmintcard.com/mtg/singles/wot/eng-reg/oversold-cemetery" TargetMode="External"/><Relationship Id="rId190" Type="http://schemas.openxmlformats.org/officeDocument/2006/relationships/hyperlink" Target="https://www.mtgmintcard.com/mtg/singles/otj/eng-foil/ghired-mirror-of-the-wilds" TargetMode="External"/><Relationship Id="rId42" Type="http://schemas.openxmlformats.org/officeDocument/2006/relationships/hyperlink" Target="https://www.mtgmintcard.com/mtg/singles/mkc/eng-reg/aerial-extortionist" TargetMode="External"/><Relationship Id="rId41" Type="http://schemas.openxmlformats.org/officeDocument/2006/relationships/hyperlink" Target="https://www.mtgmintcard.com/mtg/singles/acr/eng-reg/assassins-trophy" TargetMode="External"/><Relationship Id="rId44" Type="http://schemas.openxmlformats.org/officeDocument/2006/relationships/hyperlink" Target="https://www.mtgmintcard.com/mtg/singles/blb/eng-reg/rottenmouth-viper-borderless" TargetMode="External"/><Relationship Id="rId194" Type="http://schemas.openxmlformats.org/officeDocument/2006/relationships/hyperlink" Target="https://www.mtgmintcard.com/mtg/singles/ths/eng-reg/favored-hoplite" TargetMode="External"/><Relationship Id="rId43" Type="http://schemas.openxmlformats.org/officeDocument/2006/relationships/hyperlink" Target="https://www.mtgmintcard.com/mtg/singles/c14/eng-reg/ur-golems-eye" TargetMode="External"/><Relationship Id="rId193" Type="http://schemas.openxmlformats.org/officeDocument/2006/relationships/hyperlink" Target="https://www.mtgmintcard.com/mtg/singles/pip/eng-reg/tireless-tracker" TargetMode="External"/><Relationship Id="rId46" Type="http://schemas.openxmlformats.org/officeDocument/2006/relationships/hyperlink" Target="https://www.mtgmintcard.com/mtg/singles/m3c/eng-reg/lazotep-quarry" TargetMode="External"/><Relationship Id="rId192" Type="http://schemas.openxmlformats.org/officeDocument/2006/relationships/hyperlink" Target="https://www.mtgmintcard.com/mtg/singles/blc/eng-reg/twenty-toed-toad-extended-art" TargetMode="External"/><Relationship Id="rId45" Type="http://schemas.openxmlformats.org/officeDocument/2006/relationships/hyperlink" Target="https://www.mtgmintcard.com/mtg/singles/cmr/eng-reg/siren-stormtamer" TargetMode="External"/><Relationship Id="rId191" Type="http://schemas.openxmlformats.org/officeDocument/2006/relationships/hyperlink" Target="https://www.mtgmintcard.com/mtg/singles/blc/eng-reg/tempt-with-discovery" TargetMode="External"/><Relationship Id="rId48" Type="http://schemas.openxmlformats.org/officeDocument/2006/relationships/hyperlink" Target="https://www.mtgmintcard.com/mtg/singles/40k/eng-reg/goliath-truck" TargetMode="External"/><Relationship Id="rId187" Type="http://schemas.openxmlformats.org/officeDocument/2006/relationships/hyperlink" Target="https://www.mtgmintcard.com/mtg/singles/blb/eng-reg/scavengers-talent" TargetMode="External"/><Relationship Id="rId47" Type="http://schemas.openxmlformats.org/officeDocument/2006/relationships/hyperlink" Target="https://www.mtgmintcard.com/mtg/singles/2xm/eng-foil/myr-retriever" TargetMode="External"/><Relationship Id="rId186" Type="http://schemas.openxmlformats.org/officeDocument/2006/relationships/hyperlink" Target="https://www.mtgmintcard.com/mtg/singles/woe/eng-foil/night-of-the-sweets-revenge" TargetMode="External"/><Relationship Id="rId185" Type="http://schemas.openxmlformats.org/officeDocument/2006/relationships/hyperlink" Target="https://www.mtgmintcard.com/mtg/singles/mys/eng-reg/cauldron-familiar" TargetMode="External"/><Relationship Id="rId49" Type="http://schemas.openxmlformats.org/officeDocument/2006/relationships/hyperlink" Target="https://www.mtgmintcard.com/mtg/singles/snc/eng-reg/hoard-hauler" TargetMode="External"/><Relationship Id="rId184" Type="http://schemas.openxmlformats.org/officeDocument/2006/relationships/hyperlink" Target="https://www.mtgmintcard.com/mtg/singles/mkm/eng-reg/doppelgang" TargetMode="External"/><Relationship Id="rId189" Type="http://schemas.openxmlformats.org/officeDocument/2006/relationships/hyperlink" Target="https://www.mtgmintcard.com/mtg/singles/blb/eng-reg/darkstar-augur-showcase" TargetMode="External"/><Relationship Id="rId188" Type="http://schemas.openxmlformats.org/officeDocument/2006/relationships/hyperlink" Target="https://www.mtgmintcard.com/mtg/singles/eld/eng-reg/savvy-hunter" TargetMode="External"/><Relationship Id="rId31" Type="http://schemas.openxmlformats.org/officeDocument/2006/relationships/hyperlink" Target="https://www.mtgmintcard.com/mtg/singles/m3c/eng-reg/bismuth-mindrender" TargetMode="External"/><Relationship Id="rId30" Type="http://schemas.openxmlformats.org/officeDocument/2006/relationships/hyperlink" Target="https://www.mtgmintcard.com/mtg/singles/acr/eng-reg/what-must-be-done" TargetMode="External"/><Relationship Id="rId33" Type="http://schemas.openxmlformats.org/officeDocument/2006/relationships/hyperlink" Target="https://www.mtgmintcard.com/mtg/singles/cmr/eng-reg/boarding-party" TargetMode="External"/><Relationship Id="rId183" Type="http://schemas.openxmlformats.org/officeDocument/2006/relationships/hyperlink" Target="https://www.mtgmintcard.com/mtg/singles/eld/eng-reg/witchs-oven" TargetMode="External"/><Relationship Id="rId32" Type="http://schemas.openxmlformats.org/officeDocument/2006/relationships/hyperlink" Target="https://www.mtgmintcard.com/mtg/singles/a25/eng-reg/arbor-elf" TargetMode="External"/><Relationship Id="rId182" Type="http://schemas.openxmlformats.org/officeDocument/2006/relationships/hyperlink" Target="https://www.mtgmintcard.com/mtg/singles/woc/eng-reg/puppeteer-clique" TargetMode="External"/><Relationship Id="rId35" Type="http://schemas.openxmlformats.org/officeDocument/2006/relationships/hyperlink" Target="https://www.mtgmintcard.com/mtg/singles/mic/eng-reg/prowling-geistcatcher" TargetMode="External"/><Relationship Id="rId181" Type="http://schemas.openxmlformats.org/officeDocument/2006/relationships/hyperlink" Target="https://www.mtgmintcard.com/mtg/singles/m10/eng-reg/telepathy" TargetMode="External"/><Relationship Id="rId34" Type="http://schemas.openxmlformats.org/officeDocument/2006/relationships/hyperlink" Target="https://www.mtgmintcard.com/mtg/singles/wot/eng-reg/utopia-sprawl" TargetMode="External"/><Relationship Id="rId180" Type="http://schemas.openxmlformats.org/officeDocument/2006/relationships/hyperlink" Target="https://www.mtgmintcard.com/mtg/singles/otc/eng-reg/brainstealer-dragon" TargetMode="External"/><Relationship Id="rId37" Type="http://schemas.openxmlformats.org/officeDocument/2006/relationships/hyperlink" Target="https://www.mtgmintcard.com/mtg/singles/mom/eng-reg/terror-of-towashi-jumpstart" TargetMode="External"/><Relationship Id="rId176" Type="http://schemas.openxmlformats.org/officeDocument/2006/relationships/hyperlink" Target="https://www.mtgmintcard.com/mtg/singles/acr/eng-foil/the-animus-extended-art" TargetMode="External"/><Relationship Id="rId36" Type="http://schemas.openxmlformats.org/officeDocument/2006/relationships/hyperlink" Target="https://www.mtgmintcard.com/mtg/singles/mid/eng-reg/mask-of-griselbrand" TargetMode="External"/><Relationship Id="rId175" Type="http://schemas.openxmlformats.org/officeDocument/2006/relationships/hyperlink" Target="https://www.mtgmintcard.com/mtg/singles/mkc/eng-reg/doom-whisperer" TargetMode="External"/><Relationship Id="rId39" Type="http://schemas.openxmlformats.org/officeDocument/2006/relationships/hyperlink" Target="https://www.mtgmintcard.com/mtg/singles/mh2/eng-reg/slag-strider" TargetMode="External"/><Relationship Id="rId174" Type="http://schemas.openxmlformats.org/officeDocument/2006/relationships/hyperlink" Target="https://www.mtgmintcard.com/mtg/singles/acr/eng-reg/merciless-harlequin-starter-kit" TargetMode="External"/><Relationship Id="rId38" Type="http://schemas.openxmlformats.org/officeDocument/2006/relationships/hyperlink" Target="https://www.mtgmintcard.com/mtg/singles/otj/eng-reg/forsaken-miner" TargetMode="External"/><Relationship Id="rId173" Type="http://schemas.openxmlformats.org/officeDocument/2006/relationships/hyperlink" Target="https://www.mtgmintcard.com/mtg/singles/clb/eng-reg/ravenloft-adventurer-extended-art" TargetMode="External"/><Relationship Id="rId179" Type="http://schemas.openxmlformats.org/officeDocument/2006/relationships/hyperlink" Target="https://www.mtgmintcard.com/mtg/singles/woc/eng-foil/alela-cunning-conqueror" TargetMode="External"/><Relationship Id="rId178" Type="http://schemas.openxmlformats.org/officeDocument/2006/relationships/hyperlink" Target="https://www.mtgmintcard.com/mtg/singles/cmm/eng-reg/faerie-artisans" TargetMode="External"/><Relationship Id="rId177" Type="http://schemas.openxmlformats.org/officeDocument/2006/relationships/hyperlink" Target="https://www.mtgmintcard.com/mtg/singles/otc/eng-reg/thieving-amalgam" TargetMode="External"/><Relationship Id="rId20" Type="http://schemas.openxmlformats.org/officeDocument/2006/relationships/hyperlink" Target="https://www.mtgmintcard.com/mtg/singles/lci/eng-reg/wail-of-the-forgotten" TargetMode="External"/><Relationship Id="rId22" Type="http://schemas.openxmlformats.org/officeDocument/2006/relationships/hyperlink" Target="https://www.mtgmintcard.com/mtg/singles/gtc/eng-reg/watery-grave" TargetMode="External"/><Relationship Id="rId21" Type="http://schemas.openxmlformats.org/officeDocument/2006/relationships/hyperlink" Target="https://www.mtgmintcard.com/mtg/singles/blb/eng-reg/long-rivers-pull" TargetMode="External"/><Relationship Id="rId24" Type="http://schemas.openxmlformats.org/officeDocument/2006/relationships/hyperlink" Target="https://www.mtgmintcard.com/mtg/singles/mys/eng-reg/soul-of-new-phyrexia" TargetMode="External"/><Relationship Id="rId23" Type="http://schemas.openxmlformats.org/officeDocument/2006/relationships/hyperlink" Target="https://www.mtgmintcard.com/mtg/singles/blb/eng-reg/cache-grab" TargetMode="External"/><Relationship Id="rId26" Type="http://schemas.openxmlformats.org/officeDocument/2006/relationships/hyperlink" Target="https://www.mtgmintcard.com/mtg/singles/dom/eng-reg/jhoiras-familiar" TargetMode="External"/><Relationship Id="rId25" Type="http://schemas.openxmlformats.org/officeDocument/2006/relationships/hyperlink" Target="https://www.mtgmintcard.com/mtg/singles/c21/eng-reg/ruin-grinder" TargetMode="External"/><Relationship Id="rId28" Type="http://schemas.openxmlformats.org/officeDocument/2006/relationships/hyperlink" Target="https://www.mtgmintcard.com/mtg/singles/mh2/eng-reg/clattering-augur" TargetMode="External"/><Relationship Id="rId27" Type="http://schemas.openxmlformats.org/officeDocument/2006/relationships/hyperlink" Target="https://www.mtgmintcard.com/mtg/singles/2xm/eng-reg/trash-for-treasure" TargetMode="External"/><Relationship Id="rId29" Type="http://schemas.openxmlformats.org/officeDocument/2006/relationships/hyperlink" Target="https://www.mtgmintcard.com/mtg/singles/2x2/eng-reg/unearth" TargetMode="External"/><Relationship Id="rId11" Type="http://schemas.openxmlformats.org/officeDocument/2006/relationships/hyperlink" Target="https://www.mtgmintcard.com/mtg/singles/blb/eng-reg/gossips-talent" TargetMode="External"/><Relationship Id="rId10" Type="http://schemas.openxmlformats.org/officeDocument/2006/relationships/hyperlink" Target="https://www.mtgmintcard.com/mtg/singles/c13/eng-reg/incendiary-command" TargetMode="External"/><Relationship Id="rId13" Type="http://schemas.openxmlformats.org/officeDocument/2006/relationships/hyperlink" Target="https://www.mtgmintcard.com/mtg/singles/mid/eng-reg/memory-deluge" TargetMode="External"/><Relationship Id="rId12" Type="http://schemas.openxmlformats.org/officeDocument/2006/relationships/hyperlink" Target="https://www.mtgmintcard.com/mtg/singles/ori/eng-reg/languish" TargetMode="External"/><Relationship Id="rId15" Type="http://schemas.openxmlformats.org/officeDocument/2006/relationships/hyperlink" Target="https://www.mtgmintcard.com/mtg/singles/znr/eng-reg/shadows-verdict" TargetMode="External"/><Relationship Id="rId198" Type="http://schemas.openxmlformats.org/officeDocument/2006/relationships/hyperlink" Target="https://www.mtgmintcard.com/mtg/singles/war/eng-reg/tenth-district-legionnaire" TargetMode="External"/><Relationship Id="rId14" Type="http://schemas.openxmlformats.org/officeDocument/2006/relationships/hyperlink" Target="https://www.mtgmintcard.com/mtg/singles/lci/eng-reg/restless-reef" TargetMode="External"/><Relationship Id="rId197" Type="http://schemas.openxmlformats.org/officeDocument/2006/relationships/hyperlink" Target="https://www.mtgmintcard.com/mtg/singles/a25/eng-reg/gods-willing" TargetMode="External"/><Relationship Id="rId17" Type="http://schemas.openxmlformats.org/officeDocument/2006/relationships/hyperlink" Target="https://www.mtgmintcard.com/mtg/singles/mid/eng-reg/shipwreck-marsh" TargetMode="External"/><Relationship Id="rId196" Type="http://schemas.openxmlformats.org/officeDocument/2006/relationships/hyperlink" Target="https://www.mtgmintcard.com/mtg/singles/kld/eng-reg/built-to-smash" TargetMode="External"/><Relationship Id="rId16" Type="http://schemas.openxmlformats.org/officeDocument/2006/relationships/hyperlink" Target="https://www.mtgmintcard.com/mtg/singles/iko/eng-reg/shark-typhoon" TargetMode="External"/><Relationship Id="rId195" Type="http://schemas.openxmlformats.org/officeDocument/2006/relationships/hyperlink" Target="https://www.mtgmintcard.com/mtg/singles/dtk/eng-reg/rending-volley" TargetMode="External"/><Relationship Id="rId19" Type="http://schemas.openxmlformats.org/officeDocument/2006/relationships/hyperlink" Target="https://www.mtgmintcard.com/mtg/singles/mat/eng-reg/urborg-scavengers" TargetMode="External"/><Relationship Id="rId18" Type="http://schemas.openxmlformats.org/officeDocument/2006/relationships/hyperlink" Target="https://www.mtgmintcard.com/mtg/singles/bro/eng-reg/underground-river" TargetMode="External"/><Relationship Id="rId199" Type="http://schemas.openxmlformats.org/officeDocument/2006/relationships/hyperlink" Target="https://www.mtgmintcard.com/mtg/singles/war/eng-reg/defiant-strike" TargetMode="External"/><Relationship Id="rId84" Type="http://schemas.openxmlformats.org/officeDocument/2006/relationships/hyperlink" Target="https://www.mtgmintcard.com/mtg/singles/kld/eng-reg/filigree-familiar" TargetMode="External"/><Relationship Id="rId83" Type="http://schemas.openxmlformats.org/officeDocument/2006/relationships/hyperlink" Target="https://www.mtgmintcard.com/mtg/singles/cmr/eng-reg/workshop-assistant" TargetMode="External"/><Relationship Id="rId86" Type="http://schemas.openxmlformats.org/officeDocument/2006/relationships/hyperlink" Target="https://www.mtgmintcard.com/mtg/singles/vow/eng-reg/blood-fountain" TargetMode="External"/><Relationship Id="rId85" Type="http://schemas.openxmlformats.org/officeDocument/2006/relationships/hyperlink" Target="https://www.mtgmintcard.com/mtg/singles/neo/eng-reg/circuit-mender" TargetMode="External"/><Relationship Id="rId88" Type="http://schemas.openxmlformats.org/officeDocument/2006/relationships/hyperlink" Target="https://www.mtgmintcard.com/mtg/singles/blb/eng-reg/darkstar-augur-showcase" TargetMode="External"/><Relationship Id="rId150" Type="http://schemas.openxmlformats.org/officeDocument/2006/relationships/hyperlink" Target="https://www.mtgmintcard.com/mtg/singles/blc/eng-reg/talisman-of-impulse" TargetMode="External"/><Relationship Id="rId87" Type="http://schemas.openxmlformats.org/officeDocument/2006/relationships/hyperlink" Target="https://www.mtgmintcard.com/mtg/singles/dmr/eng-reg/life-death" TargetMode="External"/><Relationship Id="rId89" Type="http://schemas.openxmlformats.org/officeDocument/2006/relationships/hyperlink" Target="https://www.mtgmintcard.com/mtg/singles/blb/eng-reg/season-of-loss" TargetMode="External"/><Relationship Id="rId80" Type="http://schemas.openxmlformats.org/officeDocument/2006/relationships/hyperlink" Target="https://www.mtgmintcard.com/mtg/singles/mhr/eng-foil/goblin-engineer-retro-frame-foil-etched" TargetMode="External"/><Relationship Id="rId82" Type="http://schemas.openxmlformats.org/officeDocument/2006/relationships/hyperlink" Target="https://www.mtgmintcard.com/mtg/singles/m3c/eng-reg/combustible-gearhulk" TargetMode="External"/><Relationship Id="rId81" Type="http://schemas.openxmlformats.org/officeDocument/2006/relationships/hyperlink" Target="https://www.mtgmintcard.com/mtg/singles/c18/eng-reg/prototype-portal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mtgmintcard.com/mtg/singles/m21/eng-reg/necromentia" TargetMode="External"/><Relationship Id="rId3" Type="http://schemas.openxmlformats.org/officeDocument/2006/relationships/hyperlink" Target="https://www.mtgmintcard.com/mtg/singles/akh/eng-reg/censor" TargetMode="External"/><Relationship Id="rId149" Type="http://schemas.openxmlformats.org/officeDocument/2006/relationships/hyperlink" Target="https://www.mtgmintcard.com/mtg/singles/mh1/eng-reg/talisman-of-resilience" TargetMode="External"/><Relationship Id="rId4" Type="http://schemas.openxmlformats.org/officeDocument/2006/relationships/hyperlink" Target="https://www.mtgmintcard.com/mtg/singles/xln/eng-reg/drowned-catacomb" TargetMode="External"/><Relationship Id="rId148" Type="http://schemas.openxmlformats.org/officeDocument/2006/relationships/hyperlink" Target="https://www.mtgmintcard.com/mtg/singles/m3c/eng-reg/world-breaker" TargetMode="External"/><Relationship Id="rId9" Type="http://schemas.openxmlformats.org/officeDocument/2006/relationships/hyperlink" Target="https://www.mtgmintcard.com/mtg/singles/otc/eng-reg/llanowar-wastes" TargetMode="External"/><Relationship Id="rId143" Type="http://schemas.openxmlformats.org/officeDocument/2006/relationships/hyperlink" Target="https://www.mtgmintcard.com/mtg/singles/brr/eng-reg/sundering-titan" TargetMode="External"/><Relationship Id="rId142" Type="http://schemas.openxmlformats.org/officeDocument/2006/relationships/hyperlink" Target="https://www.mtgmintcard.com/mtg/singles/one/eng-reg/soulless-jailer" TargetMode="External"/><Relationship Id="rId141" Type="http://schemas.openxmlformats.org/officeDocument/2006/relationships/hyperlink" Target="https://www.mtgmintcard.com/mtg/singles/otj/eng-reg/lavaspur-boots" TargetMode="External"/><Relationship Id="rId140" Type="http://schemas.openxmlformats.org/officeDocument/2006/relationships/hyperlink" Target="https://www.mtgmintcard.com/mtg/singles/blb/eng-reg/dewdrop-cure" TargetMode="External"/><Relationship Id="rId5" Type="http://schemas.openxmlformats.org/officeDocument/2006/relationships/hyperlink" Target="https://www.mtgmintcard.com/mtg/singles/ktk/eng-reg/dig-through-time" TargetMode="External"/><Relationship Id="rId147" Type="http://schemas.openxmlformats.org/officeDocument/2006/relationships/hyperlink" Target="https://www.mtgmintcard.com/mtg/singles/mh3/eng-reg/disruptor-flute" TargetMode="External"/><Relationship Id="rId6" Type="http://schemas.openxmlformats.org/officeDocument/2006/relationships/hyperlink" Target="https://www.mtgmintcard.com/mtg/singles/grn/eng-reg/unmoored-ego" TargetMode="External"/><Relationship Id="rId146" Type="http://schemas.openxmlformats.org/officeDocument/2006/relationships/hyperlink" Target="https://www.mtgmintcard.com/mtg/singles/m3c/eng-reg/talisman-of-resilience" TargetMode="External"/><Relationship Id="rId7" Type="http://schemas.openxmlformats.org/officeDocument/2006/relationships/hyperlink" Target="https://www.mtgmintcard.com/mtg/singles/blb/eng-reg/mabel-heir-to-cragflame" TargetMode="External"/><Relationship Id="rId145" Type="http://schemas.openxmlformats.org/officeDocument/2006/relationships/hyperlink" Target="https://www.mtgmintcard.com/mtg/singles/blc/eng-reg/talisman-of-resilience" TargetMode="External"/><Relationship Id="rId8" Type="http://schemas.openxmlformats.org/officeDocument/2006/relationships/hyperlink" Target="https://www.mtgmintcard.com/mtg/singles/bbd/eng-reg/game-plan" TargetMode="External"/><Relationship Id="rId144" Type="http://schemas.openxmlformats.org/officeDocument/2006/relationships/hyperlink" Target="https://www.mtgmintcard.com/mtg/singles/mh3/eng-reg/breaker-of-creation" TargetMode="External"/><Relationship Id="rId73" Type="http://schemas.openxmlformats.org/officeDocument/2006/relationships/hyperlink" Target="https://www.mtgmintcard.com/mtg/singles/blb/eng-reg/coiling-rebirth" TargetMode="External"/><Relationship Id="rId72" Type="http://schemas.openxmlformats.org/officeDocument/2006/relationships/hyperlink" Target="https://www.mtgmintcard.com/mtg/singles/blb/eng-reg/dragonhawk-fates-tempest" TargetMode="External"/><Relationship Id="rId75" Type="http://schemas.openxmlformats.org/officeDocument/2006/relationships/hyperlink" Target="https://www.mtgmintcard.com/mtg/singles/blb/eng-reg/salvation-swan" TargetMode="External"/><Relationship Id="rId74" Type="http://schemas.openxmlformats.org/officeDocument/2006/relationships/hyperlink" Target="https://www.mtgmintcard.com/mtg/singles/blb/eng-reg/fecund-greenshell" TargetMode="External"/><Relationship Id="rId77" Type="http://schemas.openxmlformats.org/officeDocument/2006/relationships/hyperlink" Target="https://www.mtgmintcard.com/mtg/singles/blb/eng-foil/zoraline-cosmos-caller" TargetMode="External"/><Relationship Id="rId76" Type="http://schemas.openxmlformats.org/officeDocument/2006/relationships/hyperlink" Target="https://www.mtgmintcard.com/mtg/singles/blb/eng-reg/glarb-calamitys-augur" TargetMode="External"/><Relationship Id="rId79" Type="http://schemas.openxmlformats.org/officeDocument/2006/relationships/hyperlink" Target="https://www.mtgmintcard.com/mtg/singles/blb/eng-reg/sunspine-lynx" TargetMode="External"/><Relationship Id="rId78" Type="http://schemas.openxmlformats.org/officeDocument/2006/relationships/hyperlink" Target="https://www.mtgmintcard.com/mtg/singles/blb/eng-reg/osteomancer-adept" TargetMode="External"/><Relationship Id="rId71" Type="http://schemas.openxmlformats.org/officeDocument/2006/relationships/hyperlink" Target="https://www.mtgmintcard.com/mtg/singles/blb/eng-reg/eluge-the-shoreless-sea" TargetMode="External"/><Relationship Id="rId70" Type="http://schemas.openxmlformats.org/officeDocument/2006/relationships/hyperlink" Target="https://www.mtgmintcard.com/mtg/singles/jmp/eng-reg/ancestral-statue" TargetMode="External"/><Relationship Id="rId139" Type="http://schemas.openxmlformats.org/officeDocument/2006/relationships/hyperlink" Target="https://www.mtgmintcard.com/mtg/singles/otj/eng-reg/three-steps-ahead" TargetMode="External"/><Relationship Id="rId138" Type="http://schemas.openxmlformats.org/officeDocument/2006/relationships/hyperlink" Target="https://www.mtgmintcard.com/mtg/singles/mys/eng-reg/batterskull" TargetMode="External"/><Relationship Id="rId137" Type="http://schemas.openxmlformats.org/officeDocument/2006/relationships/hyperlink" Target="https://www.mtgmintcard.com/mtg/singles/neo/eng-reg/otawara-soaring-city-borderless" TargetMode="External"/><Relationship Id="rId132" Type="http://schemas.openxmlformats.org/officeDocument/2006/relationships/hyperlink" Target="https://www.mtgmintcard.com/mtg/singles/bro/eng-reg/combat-courier" TargetMode="External"/><Relationship Id="rId131" Type="http://schemas.openxmlformats.org/officeDocument/2006/relationships/hyperlink" Target="https://www.mtgmintcard.com/mtg/singles/lci/eng-reg/diamond-pick-axe" TargetMode="External"/><Relationship Id="rId130" Type="http://schemas.openxmlformats.org/officeDocument/2006/relationships/hyperlink" Target="https://www.mtgmintcard.com/mtg/singles/mkm/eng-reg/a-mysterious-creature-token-021" TargetMode="External"/><Relationship Id="rId136" Type="http://schemas.openxmlformats.org/officeDocument/2006/relationships/hyperlink" Target="https://www.mtgmintcard.com/mtg/singles/neo/eng-reg/the-wandering-emperor-showcase" TargetMode="External"/><Relationship Id="rId135" Type="http://schemas.openxmlformats.org/officeDocument/2006/relationships/hyperlink" Target="https://www.mtgmintcard.com/mtg/singles/zne/eng-foil/cavern-of-souls" TargetMode="External"/><Relationship Id="rId134" Type="http://schemas.openxmlformats.org/officeDocument/2006/relationships/hyperlink" Target="https://www.mtgmintcard.com/mtg/singles/zne/eng-foil/razorverge-thicket" TargetMode="External"/><Relationship Id="rId133" Type="http://schemas.openxmlformats.org/officeDocument/2006/relationships/hyperlink" Target="https://www.mtgmintcard.com/mtg/singles/cmm/eng-reg/grand-abolisher" TargetMode="External"/><Relationship Id="rId62" Type="http://schemas.openxmlformats.org/officeDocument/2006/relationships/hyperlink" Target="https://www.mtgmintcard.com/mtg/singles/mic/eng-reg/citadel-siege" TargetMode="External"/><Relationship Id="rId61" Type="http://schemas.openxmlformats.org/officeDocument/2006/relationships/hyperlink" Target="https://www.mtgmintcard.com/mtg/singles/dmu/eng-reg/wooded-ridgeline" TargetMode="External"/><Relationship Id="rId64" Type="http://schemas.openxmlformats.org/officeDocument/2006/relationships/hyperlink" Target="https://www.mtgmintcard.com/mtg/singles/ltc/eng-foil/isengard-unleashed-borderless" TargetMode="External"/><Relationship Id="rId63" Type="http://schemas.openxmlformats.org/officeDocument/2006/relationships/hyperlink" Target="https://www.mtgmintcard.com/mtg/singles/mys/eng-reg/obsessive-stitcher" TargetMode="External"/><Relationship Id="rId66" Type="http://schemas.openxmlformats.org/officeDocument/2006/relationships/hyperlink" Target="https://www.mtgmintcard.com/mtg/singles/cmr/eng-reg/annoyed-altisaur" TargetMode="External"/><Relationship Id="rId172" Type="http://schemas.openxmlformats.org/officeDocument/2006/relationships/hyperlink" Target="https://www.mtgmintcard.com/mtg/singles/mid/eng-reg/rite-of-oblivion" TargetMode="External"/><Relationship Id="rId65" Type="http://schemas.openxmlformats.org/officeDocument/2006/relationships/hyperlink" Target="https://www.mtgmintcard.com/mtg/singles/bro/eng-reg/skitterbeam-battalion" TargetMode="External"/><Relationship Id="rId171" Type="http://schemas.openxmlformats.org/officeDocument/2006/relationships/hyperlink" Target="https://www.mtgmintcard.com/mtg/singles/akh/eng-reg/trial-of-ambition" TargetMode="External"/><Relationship Id="rId68" Type="http://schemas.openxmlformats.org/officeDocument/2006/relationships/hyperlink" Target="https://www.mtgmintcard.com/mtg/singles/blb/eng-foil/starfall-invocation" TargetMode="External"/><Relationship Id="rId170" Type="http://schemas.openxmlformats.org/officeDocument/2006/relationships/hyperlink" Target="https://www.mtgmintcard.com/mtg/singles/mh3/eng-reg/sapphire-medallion" TargetMode="External"/><Relationship Id="rId67" Type="http://schemas.openxmlformats.org/officeDocument/2006/relationships/hyperlink" Target="https://www.mtgmintcard.com/mtg/singles/frf/eng-reg/palace-siege" TargetMode="External"/><Relationship Id="rId60" Type="http://schemas.openxmlformats.org/officeDocument/2006/relationships/hyperlink" Target="https://www.mtgmintcard.com/mtg/singles/clb/eng-reg/avenging-hunter" TargetMode="External"/><Relationship Id="rId165" Type="http://schemas.openxmlformats.org/officeDocument/2006/relationships/hyperlink" Target="https://www.mtgmintcard.com/mtg/singles/blb/eng-reg/artists-talent" TargetMode="External"/><Relationship Id="rId69" Type="http://schemas.openxmlformats.org/officeDocument/2006/relationships/hyperlink" Target="https://www.mtgmintcard.com/mtg/singles/blb/eng-reg/season-of-loss" TargetMode="External"/><Relationship Id="rId164" Type="http://schemas.openxmlformats.org/officeDocument/2006/relationships/hyperlink" Target="https://www.mtgmintcard.com/mtg/singles/blb/eng-reg/alania-divergent-storm-showcase" TargetMode="External"/><Relationship Id="rId163" Type="http://schemas.openxmlformats.org/officeDocument/2006/relationships/hyperlink" Target="https://www.mtgmintcard.com/mtg/singles/bro/eng-reg/the-temporal-anchor" TargetMode="External"/><Relationship Id="rId162" Type="http://schemas.openxmlformats.org/officeDocument/2006/relationships/hyperlink" Target="https://www.mtgmintcard.com/mtg/singles/rvr/eng-reg/mizzixs-mastery" TargetMode="External"/><Relationship Id="rId169" Type="http://schemas.openxmlformats.org/officeDocument/2006/relationships/hyperlink" Target="https://www.mtgmintcard.com/mtg/singles/search?action=normal_search&amp;keywords=Coiling+Rebirth&amp;ed=0&amp;fil_ml=11" TargetMode="External"/><Relationship Id="rId168" Type="http://schemas.openxmlformats.org/officeDocument/2006/relationships/hyperlink" Target="https://www.mtgmintcard.com/mtg/singles/afr/eng-reg/sorcerer-class" TargetMode="External"/><Relationship Id="rId167" Type="http://schemas.openxmlformats.org/officeDocument/2006/relationships/hyperlink" Target="https://www.mtgmintcard.com/mtg/singles/mh3/eng-reg/dreamtide-whale-extended-art" TargetMode="External"/><Relationship Id="rId166" Type="http://schemas.openxmlformats.org/officeDocument/2006/relationships/hyperlink" Target="https://www.mtgmintcard.com/mtg/singles/blb/eng-foil/builders-talent" TargetMode="External"/><Relationship Id="rId51" Type="http://schemas.openxmlformats.org/officeDocument/2006/relationships/hyperlink" Target="https://www.mtgmintcard.com/mtg/singles/mkm/eng-reg/case-of-the-locked-hothouse" TargetMode="External"/><Relationship Id="rId50" Type="http://schemas.openxmlformats.org/officeDocument/2006/relationships/hyperlink" Target="https://www.mtgmintcard.com/mtg/singles/2x2/eng-reg/summer-bloom" TargetMode="External"/><Relationship Id="rId53" Type="http://schemas.openxmlformats.org/officeDocument/2006/relationships/hyperlink" Target="https://www.mtgmintcard.com/mtg/singles/soi/eng-reg/ever-after" TargetMode="External"/><Relationship Id="rId52" Type="http://schemas.openxmlformats.org/officeDocument/2006/relationships/hyperlink" Target="https://www.mtgmintcard.com/mtg/singles/frf/eng-reg/monastery-siege" TargetMode="External"/><Relationship Id="rId55" Type="http://schemas.openxmlformats.org/officeDocument/2006/relationships/hyperlink" Target="https://www.mtgmintcard.com/mtg/singles/dgm/eng-reg/notion-thief" TargetMode="External"/><Relationship Id="rId161" Type="http://schemas.openxmlformats.org/officeDocument/2006/relationships/hyperlink" Target="https://www.mtgmintcard.com/mtg/singles/uma/eng-reg/foil" TargetMode="External"/><Relationship Id="rId54" Type="http://schemas.openxmlformats.org/officeDocument/2006/relationships/hyperlink" Target="https://www.mtgmintcard.com/mtg/singles/ncc/eng-reg/profane-command" TargetMode="External"/><Relationship Id="rId160" Type="http://schemas.openxmlformats.org/officeDocument/2006/relationships/hyperlink" Target="https://www.mtgmintcard.com/mtg/singles/bro/eng-reg/lorans-escape" TargetMode="External"/><Relationship Id="rId57" Type="http://schemas.openxmlformats.org/officeDocument/2006/relationships/hyperlink" Target="https://www.mtgmintcard.com/mtg/singles/onc/eng-reg/monumental-corruption" TargetMode="External"/><Relationship Id="rId56" Type="http://schemas.openxmlformats.org/officeDocument/2006/relationships/hyperlink" Target="https://www.mtgmintcard.com/mtg/singles/blb/eng-reg/darkstar-augur" TargetMode="External"/><Relationship Id="rId159" Type="http://schemas.openxmlformats.org/officeDocument/2006/relationships/hyperlink" Target="https://www.mtgmintcard.com/mtg/singles/clb/eng-reg/ezuris-predation-commander-deck" TargetMode="External"/><Relationship Id="rId59" Type="http://schemas.openxmlformats.org/officeDocument/2006/relationships/hyperlink" Target="https://www.mtgmintcard.com/mtg/singles/afr/eng-reg/bard-class" TargetMode="External"/><Relationship Id="rId154" Type="http://schemas.openxmlformats.org/officeDocument/2006/relationships/hyperlink" Target="https://www.mtgmintcard.com/mtg/singles/mh3/eng-reg/archway-of-innovation" TargetMode="External"/><Relationship Id="rId58" Type="http://schemas.openxmlformats.org/officeDocument/2006/relationships/hyperlink" Target="https://www.mtgmintcard.com/mtg/singles/c15/eng-reg/primal-growth" TargetMode="External"/><Relationship Id="rId153" Type="http://schemas.openxmlformats.org/officeDocument/2006/relationships/hyperlink" Target="https://www.mtgmintcard.com/mtg/singles/ncc/eng-reg/artifact-mutation" TargetMode="External"/><Relationship Id="rId152" Type="http://schemas.openxmlformats.org/officeDocument/2006/relationships/hyperlink" Target="https://www.mtgmintcard.com/mtg/singles/m15/eng-reg/paragon-of-fierce-defiance" TargetMode="External"/><Relationship Id="rId151" Type="http://schemas.openxmlformats.org/officeDocument/2006/relationships/hyperlink" Target="https://www.mtgmintcard.com/mtg/singles/m13/eng-reg/fungal-sprouting" TargetMode="External"/><Relationship Id="rId158" Type="http://schemas.openxmlformats.org/officeDocument/2006/relationships/hyperlink" Target="https://www.mtgmintcard.com/mtg/singles/blb/eng-reg/finneas-ace-archer" TargetMode="External"/><Relationship Id="rId157" Type="http://schemas.openxmlformats.org/officeDocument/2006/relationships/hyperlink" Target="https://www.mtgmintcard.com/mtg/singles/otc/eng-reg/elemental-token-021-angel-token-003" TargetMode="External"/><Relationship Id="rId156" Type="http://schemas.openxmlformats.org/officeDocument/2006/relationships/hyperlink" Target="https://www.mtgmintcard.com/mtg/singles/cmm/eng-reg/vandalblast-borderless" TargetMode="External"/><Relationship Id="rId155" Type="http://schemas.openxmlformats.org/officeDocument/2006/relationships/hyperlink" Target="https://www.mtgmintcard.com/mtg/singles/brc/eng-reg/thopter-shop" TargetMode="External"/><Relationship Id="rId107" Type="http://schemas.openxmlformats.org/officeDocument/2006/relationships/hyperlink" Target="https://www.mtgmintcard.com/mtg/singles/blc/eng-reg/rootcast-apprenticeship" TargetMode="External"/><Relationship Id="rId106" Type="http://schemas.openxmlformats.org/officeDocument/2006/relationships/hyperlink" Target="https://www.mtgmintcard.com/mtg/singles/blc/eng-reg/swarmyard-massacre" TargetMode="External"/><Relationship Id="rId105" Type="http://schemas.openxmlformats.org/officeDocument/2006/relationships/hyperlink" Target="https://www.mtgmintcard.com/mtg/singles/mh1/eng-reg/ayula-queen-among-bears" TargetMode="External"/><Relationship Id="rId104" Type="http://schemas.openxmlformats.org/officeDocument/2006/relationships/hyperlink" Target="https://www.mtgmintcard.com/mtg/singles/blb/eng-reg/valley-rotcaller" TargetMode="External"/><Relationship Id="rId109" Type="http://schemas.openxmlformats.org/officeDocument/2006/relationships/hyperlink" Target="https://www.mtgmintcard.com/mtg/singles/blc/eng-reg/scurry-of-squirrels" TargetMode="External"/><Relationship Id="rId108" Type="http://schemas.openxmlformats.org/officeDocument/2006/relationships/hyperlink" Target="https://www.mtgmintcard.com/mtg/singles/blc/eng-reg/hazels-brewmaster" TargetMode="External"/><Relationship Id="rId103" Type="http://schemas.openxmlformats.org/officeDocument/2006/relationships/hyperlink" Target="https://www.mtgmintcard.com/mtg/singles/rex/eng-reg/compy-swarm-borderless" TargetMode="External"/><Relationship Id="rId102" Type="http://schemas.openxmlformats.org/officeDocument/2006/relationships/hyperlink" Target="https://www.mtgmintcard.com/mtg/singles/blc/eng-foil/kwain-itinerant-meddler-borderless" TargetMode="External"/><Relationship Id="rId101" Type="http://schemas.openxmlformats.org/officeDocument/2006/relationships/hyperlink" Target="https://www.mtgmintcard.com/mtg/singles/blc/eng-foil/hazel-of-the-rootbloom-borderless" TargetMode="External"/><Relationship Id="rId100" Type="http://schemas.openxmlformats.org/officeDocument/2006/relationships/hyperlink" Target="https://www.mtgmintcard.com/mtg/singles/blc/eng-reg/saw-in-half" TargetMode="External"/><Relationship Id="rId129" Type="http://schemas.openxmlformats.org/officeDocument/2006/relationships/hyperlink" Target="https://www.mtgmintcard.com/mtg/singles/mh3/eng-reg/kappa-cannoneer" TargetMode="External"/><Relationship Id="rId128" Type="http://schemas.openxmlformats.org/officeDocument/2006/relationships/hyperlink" Target="https://www.mtgmintcard.com/mtg/singles/mkm/eng-reg/case-of-the-gateway-express" TargetMode="External"/><Relationship Id="rId127" Type="http://schemas.openxmlformats.org/officeDocument/2006/relationships/hyperlink" Target="https://www.mtgmintcard.com/mtg/singles/rtr/eng-reg/swift-justice" TargetMode="External"/><Relationship Id="rId126" Type="http://schemas.openxmlformats.org/officeDocument/2006/relationships/hyperlink" Target="https://www.mtgmintcard.com/mtg/singles/otj/eng-reg/magebane-lizard" TargetMode="External"/><Relationship Id="rId121" Type="http://schemas.openxmlformats.org/officeDocument/2006/relationships/hyperlink" Target="https://www.mtgmintcard.com/mtg/singles/bro/eng-reg/haywire-mite" TargetMode="External"/><Relationship Id="rId120" Type="http://schemas.openxmlformats.org/officeDocument/2006/relationships/hyperlink" Target="https://www.mtgmintcard.com/mtg/singles/otj/eng-foil/mercenary-token-010-meteorite-token-017" TargetMode="External"/><Relationship Id="rId125" Type="http://schemas.openxmlformats.org/officeDocument/2006/relationships/hyperlink" Target="https://www.mtgmintcard.com/mtg/singles/mkm/eng-reg/case-of-the-filched-falcon" TargetMode="External"/><Relationship Id="rId124" Type="http://schemas.openxmlformats.org/officeDocument/2006/relationships/hyperlink" Target="https://www.mtgmintcard.com/mtg/singles/mkm/eng-foil/cryptic-coat" TargetMode="External"/><Relationship Id="rId123" Type="http://schemas.openxmlformats.org/officeDocument/2006/relationships/hyperlink" Target="https://www.mtgmintcard.com/mtg/singles/lci/eng-reg/spyglass-siren" TargetMode="External"/><Relationship Id="rId122" Type="http://schemas.openxmlformats.org/officeDocument/2006/relationships/hyperlink" Target="https://www.mtgmintcard.com/mtg/singles/otj/eng-reg/aven-interrupter" TargetMode="External"/><Relationship Id="rId95" Type="http://schemas.openxmlformats.org/officeDocument/2006/relationships/hyperlink" Target="https://www.mtgmintcard.com/mtg/singles/ltr/eng-reg/spiteful-banditry" TargetMode="External"/><Relationship Id="rId94" Type="http://schemas.openxmlformats.org/officeDocument/2006/relationships/hyperlink" Target="https://www.mtgmintcard.com/mtg/singles/clb/eng-reg/inspired-tinkering" TargetMode="External"/><Relationship Id="rId97" Type="http://schemas.openxmlformats.org/officeDocument/2006/relationships/hyperlink" Target="https://www.mtgmintcard.com/mtg/singles/acr/eng-reg/viewpoint-synchronization" TargetMode="External"/><Relationship Id="rId96" Type="http://schemas.openxmlformats.org/officeDocument/2006/relationships/hyperlink" Target="https://www.mtgmintcard.com/mtg/singles/mh3/eng-reg/imskir-iron-eater-borderless" TargetMode="External"/><Relationship Id="rId99" Type="http://schemas.openxmlformats.org/officeDocument/2006/relationships/hyperlink" Target="https://www.mtgmintcard.com/mtg/singles/clb/eng-reg/the-council-of-four" TargetMode="External"/><Relationship Id="rId98" Type="http://schemas.openxmlformats.org/officeDocument/2006/relationships/hyperlink" Target="https://www.mtgmintcard.com/mtg/singles/blc/eng-foil/garruk-cursed-huntsman-borderless" TargetMode="External"/><Relationship Id="rId91" Type="http://schemas.openxmlformats.org/officeDocument/2006/relationships/hyperlink" Target="https://www.mtgmintcard.com/mtg/singles/otj/eng-reg/freestrider-lookout" TargetMode="External"/><Relationship Id="rId90" Type="http://schemas.openxmlformats.org/officeDocument/2006/relationships/hyperlink" Target="https://www.mtgmintcard.com/mtg/singles/blc/eng-reg/zinnia-valleys-voice-borderless" TargetMode="External"/><Relationship Id="rId93" Type="http://schemas.openxmlformats.org/officeDocument/2006/relationships/hyperlink" Target="https://www.mtgmintcard.com/mtg/singles/blb/eng-reg/baylen-the-haymaker" TargetMode="External"/><Relationship Id="rId92" Type="http://schemas.openxmlformats.org/officeDocument/2006/relationships/hyperlink" Target="https://www.mtgmintcard.com/mtg/singles/blb/eng-reg/iridescent-vinelasher" TargetMode="External"/><Relationship Id="rId118" Type="http://schemas.openxmlformats.org/officeDocument/2006/relationships/hyperlink" Target="https://www.mtgmintcard.com/mtg/singles/mkm/eng-reg/pick-your-poison" TargetMode="External"/><Relationship Id="rId117" Type="http://schemas.openxmlformats.org/officeDocument/2006/relationships/hyperlink" Target="https://www.mtgmintcard.com/mtg/singles/znr/eng-reg/jwari-disruption-jwari-ruins" TargetMode="External"/><Relationship Id="rId116" Type="http://schemas.openxmlformats.org/officeDocument/2006/relationships/hyperlink" Target="https://www.mtgmintcard.com/mtg/singles/bng/eng-reg/spirit-of-the-labyrinth" TargetMode="External"/><Relationship Id="rId115" Type="http://schemas.openxmlformats.org/officeDocument/2006/relationships/hyperlink" Target="https://www.mtgmintcard.com/mtg/singles/jou/eng-reg/eidolon-of-rhetoric" TargetMode="External"/><Relationship Id="rId119" Type="http://schemas.openxmlformats.org/officeDocument/2006/relationships/hyperlink" Target="https://www.mtgmintcard.com/mtg/singles/big/eng-reg/ancient-cornucopia" TargetMode="External"/><Relationship Id="rId110" Type="http://schemas.openxmlformats.org/officeDocument/2006/relationships/hyperlink" Target="https://www.mtgmintcard.com/mtg/singles/znr/eng-reg/inscription-of-abundance-extended-art" TargetMode="External"/><Relationship Id="rId114" Type="http://schemas.openxmlformats.org/officeDocument/2006/relationships/hyperlink" Target="https://www.mtgmintcard.com/mtg/singles/m3c/eng-reg/demolition-field" TargetMode="External"/><Relationship Id="rId113" Type="http://schemas.openxmlformats.org/officeDocument/2006/relationships/hyperlink" Target="https://www.mtgmintcard.com/mtg/singles/gvl/eng-reg/rude-awakening" TargetMode="External"/><Relationship Id="rId112" Type="http://schemas.openxmlformats.org/officeDocument/2006/relationships/hyperlink" Target="https://www.mtgmintcard.com/mtg/singles/m3c/eng-reg/thespians-stage" TargetMode="External"/><Relationship Id="rId111" Type="http://schemas.openxmlformats.org/officeDocument/2006/relationships/hyperlink" Target="https://www.mtgmintcard.com/mtg/singles/cmm/eng-reg/exsanguinate-borderless" TargetMode="External"/><Relationship Id="rId206" Type="http://schemas.openxmlformats.org/officeDocument/2006/relationships/hyperlink" Target="https://www.mtgmintcard.com/mtg/singles/otj/eng-reg/inspiring-vantage" TargetMode="External"/><Relationship Id="rId205" Type="http://schemas.openxmlformats.org/officeDocument/2006/relationships/hyperlink" Target="https://www.mtgmintcard.com/mtg/singles/mys/eng-reg/showdown-of-the-skalds" TargetMode="External"/><Relationship Id="rId204" Type="http://schemas.openxmlformats.org/officeDocument/2006/relationships/hyperlink" Target="https://www.mtgmintcard.com/mtg/singles/2x2/eng-reg/monastery-swiftspear" TargetMode="External"/><Relationship Id="rId203" Type="http://schemas.openxmlformats.org/officeDocument/2006/relationships/hyperlink" Target="https://www.mtgmintcard.com/mtg/singles/snc/eng-reg/illuminator-virtuoso" TargetMode="External"/><Relationship Id="rId209" Type="http://schemas.openxmlformats.org/officeDocument/2006/relationships/drawing" Target="../drawings/drawing1.xml"/><Relationship Id="rId208" Type="http://schemas.openxmlformats.org/officeDocument/2006/relationships/hyperlink" Target="https://www.mtgmintcard.com/mtg/singles/blc/eng-reg/clifftop-retreat" TargetMode="External"/><Relationship Id="rId207" Type="http://schemas.openxmlformats.org/officeDocument/2006/relationships/hyperlink" Target="https://www.mtgmintcard.com/mtg/singles/blc/eng-reg/battlefield-forge" TargetMode="External"/><Relationship Id="rId202" Type="http://schemas.openxmlformats.org/officeDocument/2006/relationships/hyperlink" Target="https://www.mtgmintcard.com/mtg/singles/vow/eng-reg/ancestral-anger" TargetMode="External"/><Relationship Id="rId201" Type="http://schemas.openxmlformats.org/officeDocument/2006/relationships/hyperlink" Target="https://www.mtgmintcard.com/mtg/singles/mid/eng-reg/homestead-courage" TargetMode="External"/><Relationship Id="rId200" Type="http://schemas.openxmlformats.org/officeDocument/2006/relationships/hyperlink" Target="https://www.mtgmintcard.com/mtg/singles/znr/eng-reg/spikefield-hazard-spikefield-cav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tgmintcard.com/mtg/singles/blc/eng-foil/garruk-cursed-huntsman-borderless" TargetMode="External"/><Relationship Id="rId2" Type="http://schemas.openxmlformats.org/officeDocument/2006/relationships/hyperlink" Target="https://www.mtgmintcard.com/mtg/singles/blc/eng-foil/tamiyo-field-researcher-borderless" TargetMode="External"/><Relationship Id="rId3" Type="http://schemas.openxmlformats.org/officeDocument/2006/relationships/hyperlink" Target="https://www.mtgmintcard.com/mtg/singles/blc/eng-foil/elspeth-suns-champion-borderless" TargetMode="External"/><Relationship Id="rId4" Type="http://schemas.openxmlformats.org/officeDocument/2006/relationships/hyperlink" Target="https://www.mtgmintcard.com/mtg/singles/blc/eng-foil/domri-anarch-of-bolas-borderless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mtgmintcard.com/mtg/singles/blc/eng-foil/bello-bard-of-the-brambles-borderless" TargetMode="External"/><Relationship Id="rId6" Type="http://schemas.openxmlformats.org/officeDocument/2006/relationships/hyperlink" Target="https://www.mtgmintcard.com/mtg/singles/blc/eng-foil/hazel-of-the-rootbloom-borderless" TargetMode="External"/><Relationship Id="rId7" Type="http://schemas.openxmlformats.org/officeDocument/2006/relationships/hyperlink" Target="https://www.mtgmintcard.com/mtg/singles/blc/eng-foil/ms-bumbleflower-borderless" TargetMode="External"/><Relationship Id="rId8" Type="http://schemas.openxmlformats.org/officeDocument/2006/relationships/hyperlink" Target="https://www.mtgmintcard.com/mtg/singles/blc/eng-foil/zinnia-valleys-voice-borderl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79.63"/>
    <col customWidth="1" min="3" max="3" width="37.5"/>
    <col customWidth="1" min="4" max="4" width="6.0"/>
    <col customWidth="1" min="5" max="5" width="7.25"/>
    <col customWidth="1" min="6" max="6" width="7.75"/>
    <col customWidth="1" min="7" max="7" width="6.5"/>
    <col customWidth="1" min="8" max="8" width="24.88"/>
    <col customWidth="1" min="9" max="9" width="11.88"/>
    <col customWidth="1" min="10" max="10" width="9.88"/>
    <col customWidth="1" min="11" max="11" width="12.38"/>
    <col customWidth="1" min="12" max="12" width="10.38"/>
    <col customWidth="1" min="13" max="13" width="15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6"/>
      <c r="J1" s="7"/>
      <c r="K1" s="8" t="s">
        <v>7</v>
      </c>
      <c r="L1" s="7" t="s">
        <v>8</v>
      </c>
      <c r="M1" s="9"/>
    </row>
    <row r="2">
      <c r="A2" s="1" t="s">
        <v>9</v>
      </c>
      <c r="B2" s="10" t="s">
        <v>10</v>
      </c>
      <c r="C2" s="11" t="str">
        <f>IFERROR(__xludf.DUMMYFUNCTION("INDEX(IMPORTXML(B2,""//h1[@class='pd-card-name']/span""), 1)"),"Necromentia")</f>
        <v>Necromentia</v>
      </c>
      <c r="D2" s="12">
        <f>IFERROR(__xludf.DUMMYFUNCTION("INDEX(IMPORTXML(B2,""//span[@itemprop='price']/text()[1]""), 1)"),0.49)</f>
        <v>0.49</v>
      </c>
      <c r="E2" s="1">
        <v>1.0</v>
      </c>
      <c r="F2" s="1" t="s">
        <v>11</v>
      </c>
      <c r="G2" s="13">
        <f t="shared" ref="G2:G81" si="1">D2*E2</f>
        <v>0.49</v>
      </c>
      <c r="H2" s="6"/>
      <c r="J2" s="14" t="s">
        <v>12</v>
      </c>
      <c r="K2" s="15"/>
      <c r="L2" s="16">
        <f>SUM(G2:G325)</f>
        <v>684.65</v>
      </c>
      <c r="M2" s="9"/>
    </row>
    <row r="3">
      <c r="A3" s="1" t="s">
        <v>9</v>
      </c>
      <c r="B3" s="17" t="s">
        <v>13</v>
      </c>
      <c r="C3" s="11" t="s">
        <v>14</v>
      </c>
      <c r="D3" s="12">
        <v>0.24</v>
      </c>
      <c r="E3" s="1">
        <v>2.0</v>
      </c>
      <c r="F3" s="1" t="s">
        <v>11</v>
      </c>
      <c r="G3" s="13">
        <f t="shared" si="1"/>
        <v>0.48</v>
      </c>
      <c r="H3" s="6"/>
      <c r="J3" s="14" t="s">
        <v>15</v>
      </c>
      <c r="K3" s="18">
        <v>26269.0</v>
      </c>
      <c r="L3" s="16">
        <f>L2*K3</f>
        <v>17985070.85</v>
      </c>
      <c r="M3" s="9"/>
    </row>
    <row r="4" ht="14.25" customHeight="1">
      <c r="A4" s="1" t="s">
        <v>9</v>
      </c>
      <c r="B4" s="10" t="s">
        <v>16</v>
      </c>
      <c r="C4" s="19" t="s">
        <v>17</v>
      </c>
      <c r="D4" s="12">
        <v>0.49</v>
      </c>
      <c r="E4" s="1">
        <v>1.0</v>
      </c>
      <c r="F4" s="1" t="s">
        <v>11</v>
      </c>
      <c r="G4" s="13">
        <f t="shared" si="1"/>
        <v>0.49</v>
      </c>
      <c r="H4" s="6"/>
      <c r="K4" s="20"/>
      <c r="L4" s="21"/>
      <c r="M4" s="9"/>
    </row>
    <row r="5" ht="14.25" customHeight="1">
      <c r="A5" s="1" t="s">
        <v>9</v>
      </c>
      <c r="B5" s="10" t="s">
        <v>18</v>
      </c>
      <c r="C5" s="11" t="s">
        <v>19</v>
      </c>
      <c r="D5" s="12">
        <v>0.39</v>
      </c>
      <c r="E5" s="1">
        <v>1.0</v>
      </c>
      <c r="F5" s="1" t="s">
        <v>11</v>
      </c>
      <c r="G5" s="13">
        <f t="shared" si="1"/>
        <v>0.39</v>
      </c>
      <c r="H5" s="6"/>
      <c r="K5" s="20"/>
      <c r="L5" s="21"/>
      <c r="M5" s="9"/>
    </row>
    <row r="6" ht="14.25" customHeight="1">
      <c r="A6" s="1" t="s">
        <v>9</v>
      </c>
      <c r="B6" s="10" t="s">
        <v>20</v>
      </c>
      <c r="C6" s="19" t="s">
        <v>21</v>
      </c>
      <c r="D6" s="22">
        <v>0.39</v>
      </c>
      <c r="E6" s="1">
        <v>2.0</v>
      </c>
      <c r="F6" s="1" t="s">
        <v>11</v>
      </c>
      <c r="G6" s="13">
        <f t="shared" si="1"/>
        <v>0.78</v>
      </c>
      <c r="H6" s="6"/>
      <c r="K6" s="20"/>
      <c r="L6" s="21"/>
      <c r="M6" s="9"/>
    </row>
    <row r="7" ht="14.25" customHeight="1">
      <c r="A7" s="1" t="s">
        <v>9</v>
      </c>
      <c r="B7" s="10" t="s">
        <v>22</v>
      </c>
      <c r="C7" s="19" t="s">
        <v>23</v>
      </c>
      <c r="D7" s="22">
        <v>0.49</v>
      </c>
      <c r="E7" s="1">
        <v>1.0</v>
      </c>
      <c r="F7" s="1" t="s">
        <v>11</v>
      </c>
      <c r="G7" s="13">
        <f t="shared" si="1"/>
        <v>0.49</v>
      </c>
      <c r="H7" s="6"/>
      <c r="K7" s="20"/>
      <c r="L7" s="21"/>
      <c r="M7" s="9"/>
    </row>
    <row r="8" ht="14.25" customHeight="1">
      <c r="A8" s="1" t="s">
        <v>9</v>
      </c>
      <c r="B8" s="10" t="s">
        <v>24</v>
      </c>
      <c r="C8" s="19" t="s">
        <v>25</v>
      </c>
      <c r="D8" s="12">
        <f>IFERROR(__xludf.DUMMYFUNCTION("INDEX(IMPORTXML(B8,""//span[@itemprop='price']/text()[1]""), 1)"),0.79)</f>
        <v>0.79</v>
      </c>
      <c r="E8" s="1">
        <v>1.0</v>
      </c>
      <c r="F8" s="1" t="s">
        <v>11</v>
      </c>
      <c r="G8" s="13">
        <f t="shared" si="1"/>
        <v>0.79</v>
      </c>
      <c r="H8" s="6"/>
      <c r="K8" s="20"/>
      <c r="L8" s="21"/>
      <c r="M8" s="9"/>
    </row>
    <row r="9" ht="14.25" customHeight="1">
      <c r="A9" s="1" t="s">
        <v>9</v>
      </c>
      <c r="B9" s="10" t="s">
        <v>26</v>
      </c>
      <c r="C9" s="19" t="s">
        <v>27</v>
      </c>
      <c r="D9" s="22">
        <v>1.29</v>
      </c>
      <c r="E9" s="1">
        <v>1.0</v>
      </c>
      <c r="F9" s="1" t="s">
        <v>11</v>
      </c>
      <c r="G9" s="13">
        <f t="shared" si="1"/>
        <v>1.29</v>
      </c>
      <c r="H9" s="6"/>
      <c r="K9" s="20"/>
      <c r="L9" s="21"/>
      <c r="M9" s="9"/>
    </row>
    <row r="10" ht="14.25" customHeight="1">
      <c r="A10" s="1" t="s">
        <v>9</v>
      </c>
      <c r="B10" s="10" t="s">
        <v>28</v>
      </c>
      <c r="C10" s="19" t="s">
        <v>29</v>
      </c>
      <c r="D10" s="22">
        <v>1.29</v>
      </c>
      <c r="E10" s="1">
        <v>1.0</v>
      </c>
      <c r="F10" s="1" t="s">
        <v>11</v>
      </c>
      <c r="G10" s="13">
        <f t="shared" si="1"/>
        <v>1.29</v>
      </c>
      <c r="H10" s="6"/>
      <c r="K10" s="20"/>
      <c r="L10" s="21"/>
      <c r="M10" s="9"/>
    </row>
    <row r="11" ht="14.25" customHeight="1">
      <c r="A11" s="1" t="s">
        <v>9</v>
      </c>
      <c r="B11" s="10" t="s">
        <v>30</v>
      </c>
      <c r="C11" s="11" t="s">
        <v>31</v>
      </c>
      <c r="D11" s="12">
        <v>0.24</v>
      </c>
      <c r="E11" s="1">
        <v>1.0</v>
      </c>
      <c r="F11" s="1" t="s">
        <v>11</v>
      </c>
      <c r="G11" s="13">
        <f t="shared" si="1"/>
        <v>0.24</v>
      </c>
      <c r="H11" s="6"/>
      <c r="K11" s="20"/>
      <c r="L11" s="21"/>
      <c r="M11" s="9"/>
    </row>
    <row r="12">
      <c r="A12" s="1" t="s">
        <v>9</v>
      </c>
      <c r="B12" s="10" t="s">
        <v>32</v>
      </c>
      <c r="C12" s="11" t="s">
        <v>33</v>
      </c>
      <c r="D12" s="12">
        <v>0.39</v>
      </c>
      <c r="E12" s="1">
        <v>1.0</v>
      </c>
      <c r="F12" s="1" t="s">
        <v>11</v>
      </c>
      <c r="G12" s="13">
        <f t="shared" si="1"/>
        <v>0.39</v>
      </c>
      <c r="H12" s="6"/>
      <c r="K12" s="20"/>
      <c r="M12" s="9"/>
    </row>
    <row r="13">
      <c r="A13" s="1" t="s">
        <v>9</v>
      </c>
      <c r="B13" s="10" t="s">
        <v>34</v>
      </c>
      <c r="C13" s="11" t="s">
        <v>35</v>
      </c>
      <c r="D13" s="12">
        <v>2.99</v>
      </c>
      <c r="E13" s="1">
        <v>2.0</v>
      </c>
      <c r="F13" s="1" t="s">
        <v>11</v>
      </c>
      <c r="G13" s="13">
        <f t="shared" si="1"/>
        <v>5.98</v>
      </c>
      <c r="H13" s="6"/>
      <c r="M13" s="24" t="s">
        <v>38</v>
      </c>
      <c r="N13" s="1" t="s">
        <v>39</v>
      </c>
      <c r="O13" s="1" t="s">
        <v>40</v>
      </c>
      <c r="P13" s="1" t="s">
        <v>41</v>
      </c>
    </row>
    <row r="14">
      <c r="A14" s="1" t="s">
        <v>9</v>
      </c>
      <c r="B14" s="17" t="s">
        <v>42</v>
      </c>
      <c r="C14" s="11" t="s">
        <v>43</v>
      </c>
      <c r="D14" s="25">
        <v>2.29</v>
      </c>
      <c r="E14" s="1">
        <v>2.0</v>
      </c>
      <c r="F14" s="1" t="s">
        <v>11</v>
      </c>
      <c r="G14" s="13">
        <f t="shared" si="1"/>
        <v>4.58</v>
      </c>
      <c r="H14" s="6"/>
      <c r="M14" s="9">
        <f t="shared" ref="M14:M25" si="2">K14*$K$3</f>
        <v>0</v>
      </c>
    </row>
    <row r="15">
      <c r="A15" s="1" t="s">
        <v>9</v>
      </c>
      <c r="B15" s="17" t="s">
        <v>44</v>
      </c>
      <c r="C15" s="11" t="s">
        <v>45</v>
      </c>
      <c r="D15" s="12">
        <v>0.39</v>
      </c>
      <c r="E15" s="1">
        <v>2.0</v>
      </c>
      <c r="F15" s="1" t="s">
        <v>11</v>
      </c>
      <c r="G15" s="13">
        <f t="shared" si="1"/>
        <v>0.78</v>
      </c>
      <c r="H15" s="6"/>
      <c r="M15" s="9">
        <f t="shared" si="2"/>
        <v>132658.45</v>
      </c>
      <c r="N15" s="1">
        <f t="shared" ref="N15:N24" si="3">15*L15</f>
        <v>0.1106404732</v>
      </c>
      <c r="O15" s="26">
        <f>N15*K3</f>
        <v>2906.414591</v>
      </c>
      <c r="P15" s="9">
        <f t="shared" ref="P15:P24" si="4">M15+O15</f>
        <v>135564.8646</v>
      </c>
    </row>
    <row r="16">
      <c r="A16" s="1" t="s">
        <v>9</v>
      </c>
      <c r="B16" s="28" t="s">
        <v>47</v>
      </c>
      <c r="C16" s="11" t="s">
        <v>48</v>
      </c>
      <c r="D16" s="12">
        <v>3.49</v>
      </c>
      <c r="E16" s="1">
        <v>1.0</v>
      </c>
      <c r="F16" s="1" t="s">
        <v>11</v>
      </c>
      <c r="G16" s="13">
        <f t="shared" si="1"/>
        <v>3.49</v>
      </c>
      <c r="H16" s="6"/>
      <c r="M16" s="9">
        <f t="shared" si="2"/>
        <v>217507.32</v>
      </c>
      <c r="N16" s="1">
        <f t="shared" si="3"/>
        <v>0.1814065581</v>
      </c>
      <c r="O16" s="26">
        <f>N16*K3</f>
        <v>4765.368875</v>
      </c>
      <c r="P16" s="9">
        <f t="shared" si="4"/>
        <v>222272.6889</v>
      </c>
    </row>
    <row r="17">
      <c r="A17" s="1" t="s">
        <v>9</v>
      </c>
      <c r="B17" s="10" t="s">
        <v>50</v>
      </c>
      <c r="C17" s="11" t="s">
        <v>51</v>
      </c>
      <c r="D17" s="12">
        <v>4.99</v>
      </c>
      <c r="E17" s="1">
        <v>2.0</v>
      </c>
      <c r="F17" s="1" t="s">
        <v>11</v>
      </c>
      <c r="G17" s="13">
        <f t="shared" si="1"/>
        <v>9.98</v>
      </c>
      <c r="H17" s="6"/>
      <c r="M17" s="9">
        <f t="shared" si="2"/>
        <v>3221630.16</v>
      </c>
      <c r="N17" s="1">
        <f t="shared" si="3"/>
        <v>2.686920324</v>
      </c>
      <c r="O17" s="26">
        <f>N17*K3</f>
        <v>70582.71</v>
      </c>
      <c r="P17" s="9">
        <f t="shared" si="4"/>
        <v>3292212.87</v>
      </c>
    </row>
    <row r="18">
      <c r="A18" s="1" t="s">
        <v>9</v>
      </c>
      <c r="B18" s="17" t="s">
        <v>53</v>
      </c>
      <c r="C18" s="11" t="s">
        <v>54</v>
      </c>
      <c r="D18" s="12">
        <v>4.99</v>
      </c>
      <c r="E18" s="1">
        <v>1.0</v>
      </c>
      <c r="F18" s="1" t="s">
        <v>11</v>
      </c>
      <c r="G18" s="13">
        <f t="shared" si="1"/>
        <v>4.99</v>
      </c>
      <c r="H18" s="6"/>
      <c r="M18" s="9">
        <f t="shared" si="2"/>
        <v>1249879.02</v>
      </c>
      <c r="N18" s="1">
        <f t="shared" si="3"/>
        <v>1.042430439</v>
      </c>
      <c r="O18" s="26">
        <f>N18*K3</f>
        <v>27383.6052</v>
      </c>
      <c r="P18" s="9">
        <f t="shared" si="4"/>
        <v>1277262.625</v>
      </c>
    </row>
    <row r="19">
      <c r="A19" s="1" t="s">
        <v>9</v>
      </c>
      <c r="B19" s="17" t="s">
        <v>56</v>
      </c>
      <c r="C19" s="11" t="s">
        <v>57</v>
      </c>
      <c r="D19" s="12">
        <v>0.39</v>
      </c>
      <c r="E19" s="1">
        <v>1.0</v>
      </c>
      <c r="F19" s="1" t="s">
        <v>11</v>
      </c>
      <c r="G19" s="13">
        <f t="shared" si="1"/>
        <v>0.39</v>
      </c>
      <c r="H19" s="6"/>
      <c r="M19" s="9">
        <f t="shared" si="2"/>
        <v>66197.88</v>
      </c>
      <c r="N19" s="1">
        <f t="shared" si="3"/>
        <v>0.05521069159</v>
      </c>
      <c r="O19" s="26">
        <f>N19*K3</f>
        <v>1450.329657</v>
      </c>
      <c r="P19" s="9">
        <f t="shared" si="4"/>
        <v>67648.20966</v>
      </c>
    </row>
    <row r="20">
      <c r="A20" s="1" t="s">
        <v>9</v>
      </c>
      <c r="B20" s="10" t="s">
        <v>59</v>
      </c>
      <c r="C20" s="11" t="s">
        <v>60</v>
      </c>
      <c r="D20" s="12">
        <v>3.99</v>
      </c>
      <c r="E20" s="1">
        <v>1.0</v>
      </c>
      <c r="F20" s="1" t="s">
        <v>11</v>
      </c>
      <c r="G20" s="13">
        <f t="shared" si="1"/>
        <v>3.99</v>
      </c>
      <c r="H20" s="3"/>
      <c r="M20" s="9">
        <f t="shared" si="2"/>
        <v>1164242.08</v>
      </c>
      <c r="N20" s="1">
        <f t="shared" si="3"/>
        <v>0.9710070839</v>
      </c>
      <c r="O20" s="26">
        <f>N20*K3</f>
        <v>25507.38509</v>
      </c>
      <c r="P20" s="9">
        <f t="shared" si="4"/>
        <v>1189749.465</v>
      </c>
    </row>
    <row r="21">
      <c r="A21" s="1" t="s">
        <v>9</v>
      </c>
      <c r="B21" s="10" t="s">
        <v>62</v>
      </c>
      <c r="C21" s="11" t="str">
        <f>IFERROR(__xludf.DUMMYFUNCTION("INDEX(IMPORTXML(B21,""//h1[@class='pd-card-name']/span""), 1)"),"Long River's Pull")</f>
        <v>Long River's Pull</v>
      </c>
      <c r="D21" s="12">
        <f>IFERROR(__xludf.DUMMYFUNCTION("INDEX(IMPORTXML(B21,""//span[@itemprop='price']/text()[1]""), 1)"),0.24)</f>
        <v>0.24</v>
      </c>
      <c r="E21" s="1">
        <v>4.0</v>
      </c>
      <c r="F21" s="1" t="s">
        <v>11</v>
      </c>
      <c r="G21" s="13">
        <f t="shared" si="1"/>
        <v>0.96</v>
      </c>
      <c r="H21" s="6"/>
      <c r="M21" s="9">
        <f t="shared" si="2"/>
        <v>2333475.27</v>
      </c>
      <c r="N21" s="1">
        <f t="shared" si="3"/>
        <v>1.946176879</v>
      </c>
      <c r="O21" s="26">
        <f>N21*K3</f>
        <v>51124.12043</v>
      </c>
      <c r="P21" s="9">
        <f t="shared" si="4"/>
        <v>2384599.39</v>
      </c>
    </row>
    <row r="22">
      <c r="A22" s="1" t="s">
        <v>9</v>
      </c>
      <c r="B22" s="29" t="s">
        <v>63</v>
      </c>
      <c r="C22" s="19" t="s">
        <v>64</v>
      </c>
      <c r="D22" s="22">
        <v>12.99</v>
      </c>
      <c r="E22" s="1">
        <v>1.0</v>
      </c>
      <c r="F22" s="1" t="s">
        <v>11</v>
      </c>
      <c r="G22" s="13">
        <f t="shared" si="1"/>
        <v>12.99</v>
      </c>
      <c r="H22" s="6"/>
      <c r="M22" s="9">
        <f t="shared" si="2"/>
        <v>8676650.7</v>
      </c>
      <c r="N22" s="1">
        <f t="shared" si="3"/>
        <v>7.23654422</v>
      </c>
      <c r="O22" s="26">
        <f>N22*K3</f>
        <v>190096.7801</v>
      </c>
      <c r="P22" s="9">
        <f t="shared" si="4"/>
        <v>8866747.48</v>
      </c>
    </row>
    <row r="23">
      <c r="A23" s="1" t="s">
        <v>9</v>
      </c>
      <c r="B23" s="30" t="s">
        <v>66</v>
      </c>
      <c r="C23" s="1" t="s">
        <v>67</v>
      </c>
      <c r="D23" s="1">
        <v>0.24</v>
      </c>
      <c r="E23" s="1">
        <v>4.0</v>
      </c>
      <c r="F23" s="1" t="s">
        <v>11</v>
      </c>
      <c r="G23" s="13">
        <f t="shared" si="1"/>
        <v>0.96</v>
      </c>
      <c r="H23" s="6"/>
      <c r="M23" s="9">
        <f t="shared" si="2"/>
        <v>643065.12</v>
      </c>
      <c r="N23" s="1">
        <f t="shared" si="3"/>
        <v>0.5363324326</v>
      </c>
      <c r="O23" s="26">
        <f>N23*K3</f>
        <v>14088.91667</v>
      </c>
      <c r="P23" s="9">
        <f t="shared" si="4"/>
        <v>657154.0367</v>
      </c>
    </row>
    <row r="24">
      <c r="F24" s="1" t="s">
        <v>11</v>
      </c>
      <c r="G24" s="13">
        <f t="shared" si="1"/>
        <v>0</v>
      </c>
      <c r="H24" s="11"/>
      <c r="M24" s="9">
        <f t="shared" si="2"/>
        <v>279764.85</v>
      </c>
      <c r="N24" s="1">
        <f t="shared" si="3"/>
        <v>0.233330899</v>
      </c>
      <c r="O24" s="26">
        <f>N24*K3</f>
        <v>6129.369386</v>
      </c>
      <c r="P24" s="9">
        <f t="shared" si="4"/>
        <v>285894.2194</v>
      </c>
    </row>
    <row r="25">
      <c r="F25" s="1" t="s">
        <v>11</v>
      </c>
      <c r="G25" s="13">
        <f t="shared" si="1"/>
        <v>0</v>
      </c>
      <c r="H25" s="6"/>
      <c r="M25" s="9">
        <f t="shared" si="2"/>
        <v>17985070.85</v>
      </c>
    </row>
    <row r="26">
      <c r="A26" s="1" t="s">
        <v>52</v>
      </c>
      <c r="B26" s="29" t="s">
        <v>71</v>
      </c>
      <c r="C26" s="31" t="s">
        <v>72</v>
      </c>
      <c r="D26" s="22">
        <v>0.99</v>
      </c>
      <c r="E26" s="1">
        <v>1.0</v>
      </c>
      <c r="F26" s="1" t="s">
        <v>11</v>
      </c>
      <c r="G26" s="13">
        <f t="shared" si="1"/>
        <v>0.99</v>
      </c>
      <c r="H26" s="6"/>
      <c r="M26" s="9"/>
    </row>
    <row r="27">
      <c r="A27" s="1" t="s">
        <v>52</v>
      </c>
      <c r="B27" s="30" t="s">
        <v>73</v>
      </c>
      <c r="C27" s="32" t="s">
        <v>74</v>
      </c>
      <c r="D27" s="1">
        <v>0.79</v>
      </c>
      <c r="E27" s="1">
        <v>1.0</v>
      </c>
      <c r="F27" s="1" t="s">
        <v>11</v>
      </c>
      <c r="G27" s="13">
        <f t="shared" si="1"/>
        <v>0.79</v>
      </c>
      <c r="H27" s="6"/>
      <c r="M27" s="9"/>
    </row>
    <row r="28">
      <c r="A28" s="1" t="s">
        <v>52</v>
      </c>
      <c r="B28" s="30" t="s">
        <v>75</v>
      </c>
      <c r="C28" s="32" t="s">
        <v>76</v>
      </c>
      <c r="D28" s="1">
        <v>0.99</v>
      </c>
      <c r="E28" s="1">
        <v>1.0</v>
      </c>
      <c r="F28" s="1" t="s">
        <v>11</v>
      </c>
      <c r="G28" s="13">
        <f t="shared" si="1"/>
        <v>0.99</v>
      </c>
      <c r="H28" s="6"/>
      <c r="M28" s="9"/>
    </row>
    <row r="29">
      <c r="A29" s="1" t="s">
        <v>52</v>
      </c>
      <c r="B29" s="30" t="s">
        <v>77</v>
      </c>
      <c r="C29" s="32" t="s">
        <v>78</v>
      </c>
      <c r="D29" s="1">
        <v>0.49</v>
      </c>
      <c r="E29" s="1">
        <v>1.0</v>
      </c>
      <c r="F29" s="1" t="s">
        <v>11</v>
      </c>
      <c r="G29" s="13">
        <f t="shared" si="1"/>
        <v>0.49</v>
      </c>
      <c r="H29" s="6"/>
      <c r="M29" s="9"/>
    </row>
    <row r="30">
      <c r="A30" s="1" t="s">
        <v>52</v>
      </c>
      <c r="B30" s="30" t="s">
        <v>79</v>
      </c>
      <c r="C30" s="11" t="s">
        <v>80</v>
      </c>
      <c r="D30" s="12">
        <v>0.24</v>
      </c>
      <c r="E30" s="1">
        <v>1.0</v>
      </c>
      <c r="F30" s="1" t="s">
        <v>11</v>
      </c>
      <c r="G30" s="13">
        <f t="shared" si="1"/>
        <v>0.24</v>
      </c>
      <c r="H30" s="6"/>
      <c r="M30" s="9"/>
    </row>
    <row r="31">
      <c r="A31" s="1" t="s">
        <v>52</v>
      </c>
      <c r="B31" s="29" t="s">
        <v>81</v>
      </c>
      <c r="C31" s="11" t="s">
        <v>82</v>
      </c>
      <c r="D31" s="12">
        <v>0.24</v>
      </c>
      <c r="E31" s="1">
        <v>1.0</v>
      </c>
      <c r="F31" s="1" t="s">
        <v>11</v>
      </c>
      <c r="G31" s="13">
        <f t="shared" si="1"/>
        <v>0.24</v>
      </c>
      <c r="H31" s="6"/>
      <c r="M31" s="9"/>
    </row>
    <row r="32">
      <c r="A32" s="1" t="s">
        <v>52</v>
      </c>
      <c r="B32" s="29" t="s">
        <v>83</v>
      </c>
      <c r="C32" s="11" t="s">
        <v>84</v>
      </c>
      <c r="D32" s="25">
        <v>0.49</v>
      </c>
      <c r="E32" s="1">
        <v>1.0</v>
      </c>
      <c r="F32" s="1" t="s">
        <v>11</v>
      </c>
      <c r="G32" s="13">
        <f t="shared" si="1"/>
        <v>0.49</v>
      </c>
      <c r="H32" s="6"/>
      <c r="M32" s="9"/>
    </row>
    <row r="33">
      <c r="A33" s="1" t="s">
        <v>52</v>
      </c>
      <c r="B33" s="33" t="s">
        <v>85</v>
      </c>
      <c r="C33" s="11" t="s">
        <v>86</v>
      </c>
      <c r="D33" s="25">
        <v>0.49</v>
      </c>
      <c r="E33" s="1">
        <v>1.0</v>
      </c>
      <c r="F33" s="1" t="s">
        <v>11</v>
      </c>
      <c r="G33" s="13">
        <f t="shared" si="1"/>
        <v>0.49</v>
      </c>
      <c r="H33" s="6"/>
      <c r="M33" s="9"/>
    </row>
    <row r="34">
      <c r="A34" s="1" t="s">
        <v>52</v>
      </c>
      <c r="B34" s="30" t="s">
        <v>87</v>
      </c>
      <c r="C34" s="11" t="s">
        <v>88</v>
      </c>
      <c r="D34" s="34">
        <v>0.49</v>
      </c>
      <c r="E34" s="1">
        <v>3.0</v>
      </c>
      <c r="F34" s="1" t="s">
        <v>11</v>
      </c>
      <c r="G34" s="13">
        <f t="shared" si="1"/>
        <v>1.47</v>
      </c>
      <c r="H34" s="6"/>
      <c r="M34" s="9"/>
    </row>
    <row r="35">
      <c r="A35" s="1" t="s">
        <v>52</v>
      </c>
      <c r="B35" s="30" t="s">
        <v>89</v>
      </c>
      <c r="C35" s="11" t="s">
        <v>90</v>
      </c>
      <c r="D35" s="25">
        <v>2.29</v>
      </c>
      <c r="E35" s="1">
        <v>4.0</v>
      </c>
      <c r="F35" s="1" t="s">
        <v>11</v>
      </c>
      <c r="G35" s="13">
        <f t="shared" si="1"/>
        <v>9.16</v>
      </c>
      <c r="H35" s="6"/>
      <c r="M35" s="9"/>
    </row>
    <row r="36">
      <c r="A36" s="1" t="s">
        <v>52</v>
      </c>
      <c r="B36" s="30" t="s">
        <v>91</v>
      </c>
      <c r="C36" s="11" t="s">
        <v>92</v>
      </c>
      <c r="D36" s="25">
        <v>1.59</v>
      </c>
      <c r="E36" s="1">
        <v>4.0</v>
      </c>
      <c r="F36" s="1" t="s">
        <v>11</v>
      </c>
      <c r="G36" s="13">
        <f t="shared" si="1"/>
        <v>6.36</v>
      </c>
      <c r="H36" s="6"/>
      <c r="M36" s="9"/>
    </row>
    <row r="37">
      <c r="A37" s="1" t="s">
        <v>52</v>
      </c>
      <c r="B37" s="29" t="s">
        <v>93</v>
      </c>
      <c r="C37" s="11" t="str">
        <f>IFERROR(__xludf.DUMMYFUNCTION("INDEX(IMPORTXML(B37,""//h1[@class='pd-card-name']/span""), 1)"),"Prowling Geistcatcher")</f>
        <v>Prowling Geistcatcher</v>
      </c>
      <c r="D37" s="12">
        <f>IFERROR(__xludf.DUMMYFUNCTION("INDEX(IMPORTXML(B37,""//span[@itemprop='price']/text()[1]""), 1)"),0.39)</f>
        <v>0.39</v>
      </c>
      <c r="E37" s="1">
        <v>1.0</v>
      </c>
      <c r="F37" s="1" t="s">
        <v>11</v>
      </c>
      <c r="G37" s="13">
        <f t="shared" si="1"/>
        <v>0.39</v>
      </c>
      <c r="H37" s="6"/>
      <c r="M37" s="9"/>
    </row>
    <row r="38">
      <c r="A38" s="1" t="s">
        <v>52</v>
      </c>
      <c r="B38" s="30" t="s">
        <v>94</v>
      </c>
      <c r="C38" s="11" t="s">
        <v>95</v>
      </c>
      <c r="D38" s="12">
        <v>0.99</v>
      </c>
      <c r="E38" s="1">
        <v>1.0</v>
      </c>
      <c r="F38" s="1" t="s">
        <v>11</v>
      </c>
      <c r="G38" s="13">
        <f t="shared" si="1"/>
        <v>0.99</v>
      </c>
      <c r="H38" s="6"/>
      <c r="M38" s="9"/>
    </row>
    <row r="39">
      <c r="A39" s="1" t="s">
        <v>52</v>
      </c>
      <c r="B39" s="29" t="s">
        <v>96</v>
      </c>
      <c r="C39" s="11" t="s">
        <v>97</v>
      </c>
      <c r="D39" s="12">
        <v>0.39</v>
      </c>
      <c r="E39" s="1">
        <v>1.0</v>
      </c>
      <c r="F39" s="1" t="s">
        <v>11</v>
      </c>
      <c r="G39" s="13">
        <f t="shared" si="1"/>
        <v>0.39</v>
      </c>
      <c r="H39" s="35"/>
      <c r="M39" s="9"/>
    </row>
    <row r="40">
      <c r="A40" s="1" t="s">
        <v>52</v>
      </c>
      <c r="B40" s="29" t="s">
        <v>98</v>
      </c>
      <c r="C40" s="11" t="s">
        <v>99</v>
      </c>
      <c r="D40" s="12">
        <v>0.49</v>
      </c>
      <c r="E40" s="1">
        <v>1.0</v>
      </c>
      <c r="F40" s="1" t="s">
        <v>11</v>
      </c>
      <c r="G40" s="13">
        <f t="shared" si="1"/>
        <v>0.49</v>
      </c>
      <c r="H40" s="6"/>
      <c r="M40" s="9"/>
    </row>
    <row r="41">
      <c r="A41" s="1" t="s">
        <v>52</v>
      </c>
      <c r="B41" s="29" t="s">
        <v>100</v>
      </c>
      <c r="C41" s="11" t="s">
        <v>101</v>
      </c>
      <c r="D41" s="12">
        <v>0.24</v>
      </c>
      <c r="E41" s="1">
        <v>1.0</v>
      </c>
      <c r="F41" s="1" t="s">
        <v>11</v>
      </c>
      <c r="G41" s="13">
        <f t="shared" si="1"/>
        <v>0.24</v>
      </c>
      <c r="H41" s="6"/>
      <c r="M41" s="9"/>
    </row>
    <row r="42">
      <c r="A42" s="1" t="s">
        <v>52</v>
      </c>
      <c r="B42" s="29" t="s">
        <v>102</v>
      </c>
      <c r="C42" s="31" t="s">
        <v>103</v>
      </c>
      <c r="D42" s="22">
        <v>0.99</v>
      </c>
      <c r="E42" s="1">
        <v>1.0</v>
      </c>
      <c r="F42" s="1" t="s">
        <v>11</v>
      </c>
      <c r="G42" s="13">
        <f t="shared" si="1"/>
        <v>0.99</v>
      </c>
      <c r="H42" s="3"/>
      <c r="M42" s="9"/>
    </row>
    <row r="43">
      <c r="A43" s="1" t="s">
        <v>52</v>
      </c>
      <c r="B43" s="29" t="s">
        <v>104</v>
      </c>
      <c r="C43" s="11" t="s">
        <v>105</v>
      </c>
      <c r="D43" s="25">
        <v>1.59</v>
      </c>
      <c r="E43" s="1">
        <v>2.0</v>
      </c>
      <c r="F43" s="1" t="s">
        <v>11</v>
      </c>
      <c r="G43" s="13">
        <f t="shared" si="1"/>
        <v>3.18</v>
      </c>
      <c r="H43" s="35"/>
      <c r="M43" s="9"/>
    </row>
    <row r="44">
      <c r="A44" s="1" t="s">
        <v>52</v>
      </c>
      <c r="B44" s="29" t="s">
        <v>106</v>
      </c>
      <c r="C44" s="31" t="s">
        <v>107</v>
      </c>
      <c r="D44" s="22">
        <v>0.49</v>
      </c>
      <c r="E44" s="1">
        <v>1.0</v>
      </c>
      <c r="F44" s="1" t="s">
        <v>11</v>
      </c>
      <c r="G44" s="13">
        <f t="shared" si="1"/>
        <v>0.49</v>
      </c>
      <c r="H44" s="35"/>
      <c r="M44" s="9"/>
    </row>
    <row r="45">
      <c r="A45" s="1" t="s">
        <v>52</v>
      </c>
      <c r="B45" s="29" t="s">
        <v>108</v>
      </c>
      <c r="C45" s="11" t="str">
        <f>IFERROR(__xludf.DUMMYFUNCTION("INDEX(IMPORTXML(B45,""//h1[@class='pd-card-name']/span""), 1)"),"Ur-Golem's Eye")</f>
        <v>Ur-Golem's Eye</v>
      </c>
      <c r="D45" s="22">
        <v>0.99</v>
      </c>
      <c r="E45" s="1">
        <v>1.0</v>
      </c>
      <c r="F45" s="1" t="s">
        <v>11</v>
      </c>
      <c r="G45" s="13">
        <f t="shared" si="1"/>
        <v>0.99</v>
      </c>
      <c r="H45" s="6"/>
      <c r="M45" s="9"/>
    </row>
    <row r="46">
      <c r="A46" s="1" t="s">
        <v>52</v>
      </c>
      <c r="B46" s="17" t="s">
        <v>109</v>
      </c>
      <c r="C46" s="31" t="s">
        <v>110</v>
      </c>
      <c r="D46" s="22">
        <v>12.99</v>
      </c>
      <c r="E46" s="1">
        <v>1.0</v>
      </c>
      <c r="F46" s="1" t="s">
        <v>11</v>
      </c>
      <c r="G46" s="13">
        <f t="shared" si="1"/>
        <v>12.99</v>
      </c>
      <c r="H46" s="3"/>
      <c r="M46" s="9"/>
    </row>
    <row r="47">
      <c r="A47" s="1" t="s">
        <v>52</v>
      </c>
      <c r="B47" s="10" t="s">
        <v>111</v>
      </c>
      <c r="C47" s="11" t="s">
        <v>112</v>
      </c>
      <c r="D47" s="12">
        <v>0.49</v>
      </c>
      <c r="E47" s="1">
        <v>1.0</v>
      </c>
      <c r="F47" s="1" t="s">
        <v>11</v>
      </c>
      <c r="G47" s="13">
        <f t="shared" si="1"/>
        <v>0.49</v>
      </c>
      <c r="H47" s="6"/>
      <c r="M47" s="9"/>
    </row>
    <row r="48">
      <c r="A48" s="1" t="s">
        <v>52</v>
      </c>
      <c r="B48" s="29" t="s">
        <v>113</v>
      </c>
      <c r="C48" s="11" t="s">
        <v>114</v>
      </c>
      <c r="D48" s="25">
        <v>2.29</v>
      </c>
      <c r="E48" s="1">
        <v>2.0</v>
      </c>
      <c r="F48" s="1" t="s">
        <v>11</v>
      </c>
      <c r="G48" s="13">
        <f t="shared" si="1"/>
        <v>4.58</v>
      </c>
      <c r="H48" s="6"/>
      <c r="M48" s="9"/>
    </row>
    <row r="49">
      <c r="A49" s="1" t="s">
        <v>52</v>
      </c>
      <c r="B49" s="30" t="s">
        <v>115</v>
      </c>
      <c r="C49" s="32" t="s">
        <v>116</v>
      </c>
      <c r="D49" s="1">
        <v>1.59</v>
      </c>
      <c r="E49" s="1">
        <v>1.0</v>
      </c>
      <c r="F49" s="1" t="s">
        <v>11</v>
      </c>
      <c r="G49" s="13">
        <f t="shared" si="1"/>
        <v>1.59</v>
      </c>
      <c r="H49" s="6"/>
      <c r="M49" s="9"/>
    </row>
    <row r="50">
      <c r="A50" s="1" t="s">
        <v>52</v>
      </c>
      <c r="B50" s="17" t="s">
        <v>117</v>
      </c>
      <c r="C50" s="11" t="s">
        <v>118</v>
      </c>
      <c r="D50" s="12">
        <v>0.24</v>
      </c>
      <c r="E50" s="1">
        <v>1.0</v>
      </c>
      <c r="F50" s="1" t="s">
        <v>11</v>
      </c>
      <c r="G50" s="13">
        <f t="shared" si="1"/>
        <v>0.24</v>
      </c>
      <c r="H50" s="6"/>
      <c r="M50" s="9"/>
    </row>
    <row r="51">
      <c r="A51" s="1" t="s">
        <v>52</v>
      </c>
      <c r="B51" s="29" t="s">
        <v>119</v>
      </c>
      <c r="C51" s="11" t="s">
        <v>120</v>
      </c>
      <c r="D51" s="12">
        <v>0.39</v>
      </c>
      <c r="E51" s="1">
        <v>1.0</v>
      </c>
      <c r="F51" s="1" t="s">
        <v>11</v>
      </c>
      <c r="G51" s="13">
        <f t="shared" si="1"/>
        <v>0.39</v>
      </c>
      <c r="H51" s="6"/>
      <c r="M51" s="9"/>
    </row>
    <row r="52">
      <c r="A52" s="1" t="s">
        <v>52</v>
      </c>
      <c r="B52" s="17" t="s">
        <v>121</v>
      </c>
      <c r="C52" s="11" t="s">
        <v>122</v>
      </c>
      <c r="D52" s="12">
        <v>0.39</v>
      </c>
      <c r="E52" s="1">
        <v>1.0</v>
      </c>
      <c r="F52" s="1" t="s">
        <v>11</v>
      </c>
      <c r="G52" s="13">
        <f t="shared" si="1"/>
        <v>0.39</v>
      </c>
      <c r="H52" s="6"/>
      <c r="M52" s="9"/>
    </row>
    <row r="53">
      <c r="A53" s="1" t="s">
        <v>52</v>
      </c>
      <c r="B53" s="30" t="s">
        <v>123</v>
      </c>
      <c r="C53" s="11" t="s">
        <v>124</v>
      </c>
      <c r="D53" s="25">
        <v>3.99</v>
      </c>
      <c r="E53" s="1">
        <v>1.0</v>
      </c>
      <c r="F53" s="1" t="s">
        <v>11</v>
      </c>
      <c r="G53" s="13">
        <f t="shared" si="1"/>
        <v>3.99</v>
      </c>
      <c r="H53" s="6"/>
      <c r="M53" s="9"/>
    </row>
    <row r="54">
      <c r="A54" s="1" t="s">
        <v>52</v>
      </c>
      <c r="B54" s="30" t="s">
        <v>125</v>
      </c>
      <c r="C54" s="32" t="s">
        <v>126</v>
      </c>
      <c r="D54" s="36">
        <v>0.39</v>
      </c>
      <c r="E54" s="1">
        <v>1.0</v>
      </c>
      <c r="F54" s="1" t="s">
        <v>11</v>
      </c>
      <c r="G54" s="13">
        <f t="shared" si="1"/>
        <v>0.39</v>
      </c>
      <c r="H54" s="35"/>
      <c r="M54" s="9"/>
    </row>
    <row r="55">
      <c r="A55" s="1" t="s">
        <v>52</v>
      </c>
      <c r="B55" s="17" t="s">
        <v>127</v>
      </c>
      <c r="C55" s="11" t="s">
        <v>128</v>
      </c>
      <c r="D55" s="12">
        <v>0.39</v>
      </c>
      <c r="E55" s="1">
        <v>1.0</v>
      </c>
      <c r="F55" s="1" t="s">
        <v>11</v>
      </c>
      <c r="G55" s="13">
        <f t="shared" si="1"/>
        <v>0.39</v>
      </c>
      <c r="H55" s="35"/>
      <c r="M55" s="9"/>
    </row>
    <row r="56">
      <c r="A56" s="1" t="s">
        <v>52</v>
      </c>
      <c r="B56" s="17" t="s">
        <v>129</v>
      </c>
      <c r="C56" s="11" t="s">
        <v>130</v>
      </c>
      <c r="D56" s="12">
        <v>0.39</v>
      </c>
      <c r="E56" s="1">
        <v>1.0</v>
      </c>
      <c r="F56" s="1" t="s">
        <v>11</v>
      </c>
      <c r="G56" s="13">
        <f t="shared" si="1"/>
        <v>0.39</v>
      </c>
      <c r="H56" s="6"/>
      <c r="M56" s="9"/>
    </row>
    <row r="57">
      <c r="A57" s="1" t="s">
        <v>52</v>
      </c>
      <c r="B57" s="30" t="s">
        <v>131</v>
      </c>
      <c r="C57" s="32" t="s">
        <v>132</v>
      </c>
      <c r="D57" s="36">
        <v>1.59</v>
      </c>
      <c r="E57" s="1">
        <v>1.0</v>
      </c>
      <c r="F57" s="1" t="s">
        <v>11</v>
      </c>
      <c r="G57" s="13">
        <f t="shared" si="1"/>
        <v>1.59</v>
      </c>
      <c r="H57" s="6"/>
      <c r="M57" s="9"/>
    </row>
    <row r="58">
      <c r="A58" s="1" t="s">
        <v>52</v>
      </c>
      <c r="B58" s="30" t="s">
        <v>133</v>
      </c>
      <c r="C58" s="32" t="s">
        <v>134</v>
      </c>
      <c r="D58" s="36">
        <v>2.29</v>
      </c>
      <c r="E58" s="1">
        <v>1.0</v>
      </c>
      <c r="F58" s="1" t="s">
        <v>11</v>
      </c>
      <c r="G58" s="13">
        <f t="shared" si="1"/>
        <v>2.29</v>
      </c>
      <c r="H58" s="6"/>
      <c r="M58" s="9"/>
    </row>
    <row r="59">
      <c r="A59" s="1" t="s">
        <v>52</v>
      </c>
      <c r="B59" s="30" t="s">
        <v>135</v>
      </c>
      <c r="C59" s="11" t="s">
        <v>136</v>
      </c>
      <c r="D59" s="12">
        <v>0.99</v>
      </c>
      <c r="E59" s="1">
        <v>1.0</v>
      </c>
      <c r="F59" s="1" t="s">
        <v>11</v>
      </c>
      <c r="G59" s="13">
        <f t="shared" si="1"/>
        <v>0.99</v>
      </c>
      <c r="H59" s="6"/>
      <c r="M59" s="9"/>
    </row>
    <row r="60">
      <c r="A60" s="1" t="s">
        <v>52</v>
      </c>
      <c r="B60" s="10" t="s">
        <v>137</v>
      </c>
      <c r="C60" s="31" t="s">
        <v>138</v>
      </c>
      <c r="D60" s="22">
        <v>0.99</v>
      </c>
      <c r="E60" s="1">
        <v>1.0</v>
      </c>
      <c r="F60" s="1" t="s">
        <v>11</v>
      </c>
      <c r="G60" s="13">
        <f t="shared" si="1"/>
        <v>0.99</v>
      </c>
      <c r="H60" s="6"/>
      <c r="M60" s="9"/>
    </row>
    <row r="61">
      <c r="A61" s="1" t="s">
        <v>52</v>
      </c>
      <c r="B61" s="10" t="s">
        <v>139</v>
      </c>
      <c r="C61" s="11" t="s">
        <v>140</v>
      </c>
      <c r="D61" s="25">
        <v>0.79</v>
      </c>
      <c r="E61" s="1">
        <v>1.0</v>
      </c>
      <c r="F61" s="1" t="s">
        <v>11</v>
      </c>
      <c r="G61" s="13">
        <f t="shared" si="1"/>
        <v>0.79</v>
      </c>
      <c r="H61" s="6"/>
      <c r="M61" s="9"/>
    </row>
    <row r="62">
      <c r="A62" s="1" t="s">
        <v>52</v>
      </c>
      <c r="B62" s="30" t="s">
        <v>141</v>
      </c>
      <c r="C62" s="11" t="s">
        <v>142</v>
      </c>
      <c r="D62" s="22">
        <v>1.29</v>
      </c>
      <c r="E62" s="1">
        <v>1.0</v>
      </c>
      <c r="F62" s="1" t="s">
        <v>11</v>
      </c>
      <c r="G62" s="13">
        <f t="shared" si="1"/>
        <v>1.29</v>
      </c>
      <c r="H62" s="6"/>
      <c r="M62" s="9"/>
    </row>
    <row r="63">
      <c r="A63" s="1" t="s">
        <v>52</v>
      </c>
      <c r="B63" s="30" t="s">
        <v>143</v>
      </c>
      <c r="C63" s="11" t="s">
        <v>144</v>
      </c>
      <c r="D63" s="12">
        <v>0.24</v>
      </c>
      <c r="E63" s="1">
        <v>4.0</v>
      </c>
      <c r="F63" s="1" t="s">
        <v>11</v>
      </c>
      <c r="G63" s="13">
        <f t="shared" si="1"/>
        <v>0.96</v>
      </c>
      <c r="H63" s="6"/>
      <c r="M63" s="9"/>
    </row>
    <row r="64">
      <c r="A64" s="1" t="s">
        <v>52</v>
      </c>
      <c r="B64" s="30" t="s">
        <v>145</v>
      </c>
      <c r="C64" s="32" t="s">
        <v>146</v>
      </c>
      <c r="D64" s="1">
        <v>0.39</v>
      </c>
      <c r="E64" s="1">
        <v>1.0</v>
      </c>
      <c r="F64" s="1" t="s">
        <v>11</v>
      </c>
      <c r="G64" s="13">
        <f t="shared" si="1"/>
        <v>0.39</v>
      </c>
      <c r="H64" s="3"/>
      <c r="M64" s="9"/>
    </row>
    <row r="65">
      <c r="A65" s="1" t="s">
        <v>52</v>
      </c>
      <c r="B65" s="33" t="s">
        <v>147</v>
      </c>
      <c r="C65" s="11" t="s">
        <v>148</v>
      </c>
      <c r="D65" s="12">
        <v>0.24</v>
      </c>
      <c r="E65" s="1">
        <v>1.0</v>
      </c>
      <c r="F65" s="1" t="s">
        <v>11</v>
      </c>
      <c r="G65" s="13">
        <f t="shared" si="1"/>
        <v>0.24</v>
      </c>
      <c r="H65" s="6"/>
      <c r="M65" s="9"/>
    </row>
    <row r="66">
      <c r="A66" s="1" t="s">
        <v>52</v>
      </c>
      <c r="B66" s="30" t="s">
        <v>149</v>
      </c>
      <c r="C66" s="11" t="s">
        <v>150</v>
      </c>
      <c r="D66" s="12">
        <v>0.49</v>
      </c>
      <c r="E66" s="1">
        <v>1.0</v>
      </c>
      <c r="F66" s="1" t="s">
        <v>11</v>
      </c>
      <c r="G66" s="13">
        <f t="shared" si="1"/>
        <v>0.49</v>
      </c>
      <c r="H66" s="6"/>
      <c r="M66" s="9"/>
    </row>
    <row r="67">
      <c r="A67" s="1" t="s">
        <v>52</v>
      </c>
      <c r="B67" s="10" t="s">
        <v>151</v>
      </c>
      <c r="C67" s="11" t="s">
        <v>152</v>
      </c>
      <c r="D67" s="22">
        <v>1.99</v>
      </c>
      <c r="E67" s="1">
        <v>1.0</v>
      </c>
      <c r="F67" s="1" t="s">
        <v>11</v>
      </c>
      <c r="G67" s="13">
        <f t="shared" si="1"/>
        <v>1.99</v>
      </c>
      <c r="H67" s="6"/>
      <c r="M67" s="9"/>
    </row>
    <row r="68">
      <c r="A68" s="1" t="s">
        <v>52</v>
      </c>
      <c r="B68" s="10" t="s">
        <v>153</v>
      </c>
      <c r="C68" s="11" t="str">
        <f>IFERROR(__xludf.DUMMYFUNCTION("INDEX(IMPORTXML(B68,""//h1[@class='pd-card-name']/span""), 1)"),"Annoyed Altisaur")</f>
        <v>Annoyed Altisaur</v>
      </c>
      <c r="D68" s="12">
        <f>IFERROR(__xludf.DUMMYFUNCTION("INDEX(IMPORTXML(B68,""//span[@itemprop='price']/text()[1]""), 1)"),0.24)</f>
        <v>0.24</v>
      </c>
      <c r="E68" s="1">
        <v>3.0</v>
      </c>
      <c r="F68" s="1" t="s">
        <v>11</v>
      </c>
      <c r="G68" s="13">
        <f t="shared" si="1"/>
        <v>0.72</v>
      </c>
      <c r="H68" s="6"/>
      <c r="M68" s="9"/>
    </row>
    <row r="69">
      <c r="A69" s="1" t="s">
        <v>52</v>
      </c>
      <c r="B69" s="30" t="s">
        <v>154</v>
      </c>
      <c r="C69" s="32" t="s">
        <v>155</v>
      </c>
      <c r="D69" s="1">
        <v>0.99</v>
      </c>
      <c r="E69" s="1">
        <v>1.0</v>
      </c>
      <c r="F69" s="37" t="s">
        <v>11</v>
      </c>
      <c r="G69" s="13">
        <f t="shared" si="1"/>
        <v>0.99</v>
      </c>
      <c r="H69" s="6"/>
      <c r="M69" s="9"/>
    </row>
    <row r="70">
      <c r="A70" s="1" t="s">
        <v>52</v>
      </c>
      <c r="B70" s="30" t="s">
        <v>156</v>
      </c>
      <c r="C70" s="32" t="s">
        <v>157</v>
      </c>
      <c r="D70" s="1">
        <v>1.99</v>
      </c>
      <c r="E70" s="1">
        <v>2.0</v>
      </c>
      <c r="F70" s="1" t="s">
        <v>11</v>
      </c>
      <c r="G70" s="13">
        <f t="shared" si="1"/>
        <v>3.98</v>
      </c>
      <c r="H70" s="3"/>
      <c r="M70" s="9"/>
    </row>
    <row r="71">
      <c r="A71" s="1" t="s">
        <v>52</v>
      </c>
      <c r="B71" s="30" t="s">
        <v>158</v>
      </c>
      <c r="C71" s="32" t="s">
        <v>159</v>
      </c>
      <c r="D71" s="1">
        <v>6.99</v>
      </c>
      <c r="E71" s="1">
        <v>1.0</v>
      </c>
      <c r="F71" s="1" t="s">
        <v>11</v>
      </c>
      <c r="G71" s="13">
        <f t="shared" si="1"/>
        <v>6.99</v>
      </c>
      <c r="H71" s="6"/>
      <c r="K71" s="38"/>
      <c r="M71" s="9"/>
    </row>
    <row r="72">
      <c r="A72" s="1" t="s">
        <v>52</v>
      </c>
      <c r="B72" s="17" t="s">
        <v>160</v>
      </c>
      <c r="C72" s="31" t="s">
        <v>161</v>
      </c>
      <c r="D72" s="22">
        <v>0.24</v>
      </c>
      <c r="E72" s="1">
        <v>1.0</v>
      </c>
      <c r="F72" s="1" t="s">
        <v>11</v>
      </c>
      <c r="G72" s="13">
        <f t="shared" si="1"/>
        <v>0.24</v>
      </c>
      <c r="H72" s="6"/>
      <c r="K72" s="38"/>
      <c r="M72" s="9"/>
    </row>
    <row r="73">
      <c r="A73" s="1" t="s">
        <v>52</v>
      </c>
      <c r="B73" s="30" t="s">
        <v>162</v>
      </c>
      <c r="C73" s="32" t="s">
        <v>163</v>
      </c>
      <c r="D73" s="36">
        <v>4.49</v>
      </c>
      <c r="E73" s="1">
        <v>1.0</v>
      </c>
      <c r="F73" s="1" t="s">
        <v>11</v>
      </c>
      <c r="G73" s="13">
        <f t="shared" si="1"/>
        <v>4.49</v>
      </c>
      <c r="H73" s="6"/>
      <c r="K73" s="38"/>
      <c r="M73" s="9"/>
    </row>
    <row r="74">
      <c r="A74" s="1" t="s">
        <v>52</v>
      </c>
      <c r="B74" s="30" t="s">
        <v>164</v>
      </c>
      <c r="C74" s="32" t="s">
        <v>165</v>
      </c>
      <c r="D74" s="36">
        <v>4.99</v>
      </c>
      <c r="E74" s="1">
        <v>1.0</v>
      </c>
      <c r="F74" s="1" t="s">
        <v>11</v>
      </c>
      <c r="G74" s="13">
        <f t="shared" si="1"/>
        <v>4.99</v>
      </c>
      <c r="H74" s="6"/>
      <c r="K74" s="38"/>
      <c r="M74" s="9"/>
    </row>
    <row r="75">
      <c r="A75" s="1" t="s">
        <v>52</v>
      </c>
      <c r="B75" s="30" t="s">
        <v>166</v>
      </c>
      <c r="C75" s="32" t="s">
        <v>167</v>
      </c>
      <c r="D75" s="1">
        <v>0.49</v>
      </c>
      <c r="E75" s="1">
        <v>2.0</v>
      </c>
      <c r="F75" s="1" t="s">
        <v>11</v>
      </c>
      <c r="G75" s="13">
        <f t="shared" si="1"/>
        <v>0.98</v>
      </c>
      <c r="H75" s="6"/>
      <c r="K75" s="38"/>
      <c r="M75" s="9"/>
    </row>
    <row r="76">
      <c r="A76" s="1" t="s">
        <v>52</v>
      </c>
      <c r="B76" s="30" t="s">
        <v>168</v>
      </c>
      <c r="C76" s="32" t="s">
        <v>169</v>
      </c>
      <c r="D76" s="1">
        <v>0.49</v>
      </c>
      <c r="E76" s="1">
        <v>1.0</v>
      </c>
      <c r="F76" s="1" t="s">
        <v>11</v>
      </c>
      <c r="G76" s="13">
        <f t="shared" si="1"/>
        <v>0.49</v>
      </c>
      <c r="H76" s="6"/>
      <c r="K76" s="38"/>
      <c r="M76" s="9"/>
    </row>
    <row r="77">
      <c r="A77" s="1" t="s">
        <v>52</v>
      </c>
      <c r="B77" s="30" t="s">
        <v>170</v>
      </c>
      <c r="C77" s="32" t="s">
        <v>171</v>
      </c>
      <c r="D77" s="1">
        <v>0.39</v>
      </c>
      <c r="E77" s="1">
        <v>1.0</v>
      </c>
      <c r="F77" s="1" t="s">
        <v>11</v>
      </c>
      <c r="G77" s="13">
        <f t="shared" si="1"/>
        <v>0.39</v>
      </c>
      <c r="H77" s="6"/>
      <c r="K77" s="38"/>
      <c r="M77" s="9"/>
    </row>
    <row r="78">
      <c r="A78" s="1" t="s">
        <v>52</v>
      </c>
      <c r="B78" s="30" t="s">
        <v>172</v>
      </c>
      <c r="C78" s="32" t="s">
        <v>173</v>
      </c>
      <c r="D78" s="36">
        <v>3.99</v>
      </c>
      <c r="E78" s="1">
        <v>1.0</v>
      </c>
      <c r="F78" s="1" t="s">
        <v>11</v>
      </c>
      <c r="G78" s="13">
        <f t="shared" si="1"/>
        <v>3.99</v>
      </c>
      <c r="H78" s="6"/>
      <c r="K78" s="38"/>
      <c r="M78" s="9"/>
    </row>
    <row r="79">
      <c r="A79" s="1" t="s">
        <v>52</v>
      </c>
      <c r="B79" s="30" t="s">
        <v>174</v>
      </c>
      <c r="C79" s="32" t="s">
        <v>175</v>
      </c>
      <c r="D79" s="1">
        <v>1.79</v>
      </c>
      <c r="E79" s="1">
        <v>1.0</v>
      </c>
      <c r="F79" s="1" t="s">
        <v>11</v>
      </c>
      <c r="G79" s="13">
        <f t="shared" si="1"/>
        <v>1.79</v>
      </c>
      <c r="H79" s="3"/>
      <c r="K79" s="38"/>
      <c r="M79" s="9"/>
    </row>
    <row r="80">
      <c r="A80" s="1" t="s">
        <v>52</v>
      </c>
      <c r="B80" s="30" t="s">
        <v>176</v>
      </c>
      <c r="C80" s="32" t="s">
        <v>177</v>
      </c>
      <c r="D80" s="1">
        <v>0.79</v>
      </c>
      <c r="E80" s="1">
        <v>1.0</v>
      </c>
      <c r="F80" s="1" t="s">
        <v>11</v>
      </c>
      <c r="G80" s="13">
        <f t="shared" si="1"/>
        <v>0.79</v>
      </c>
      <c r="H80" s="6"/>
      <c r="K80" s="38"/>
      <c r="M80" s="9"/>
    </row>
    <row r="81">
      <c r="A81" s="1" t="s">
        <v>52</v>
      </c>
      <c r="B81" s="30" t="s">
        <v>178</v>
      </c>
      <c r="C81" s="32" t="s">
        <v>179</v>
      </c>
      <c r="D81" s="36">
        <v>2.99</v>
      </c>
      <c r="E81" s="1">
        <v>1.0</v>
      </c>
      <c r="F81" s="1" t="s">
        <v>11</v>
      </c>
      <c r="G81" s="13">
        <f t="shared" si="1"/>
        <v>2.99</v>
      </c>
      <c r="H81" s="6"/>
      <c r="K81" s="38"/>
      <c r="M81" s="9"/>
    </row>
    <row r="82">
      <c r="A82" s="1" t="s">
        <v>52</v>
      </c>
      <c r="B82" s="30" t="s">
        <v>180</v>
      </c>
      <c r="C82" s="32" t="s">
        <v>181</v>
      </c>
      <c r="D82" s="1">
        <v>6.99</v>
      </c>
      <c r="E82" s="1">
        <v>1.0</v>
      </c>
      <c r="F82" s="1" t="s">
        <v>11</v>
      </c>
      <c r="G82" s="13">
        <f>D58*E82</f>
        <v>2.29</v>
      </c>
      <c r="H82" s="6"/>
      <c r="K82" s="38"/>
      <c r="M82" s="9"/>
    </row>
    <row r="83">
      <c r="A83" s="1" t="s">
        <v>52</v>
      </c>
      <c r="B83" s="30" t="s">
        <v>182</v>
      </c>
      <c r="C83" s="32" t="s">
        <v>183</v>
      </c>
      <c r="D83" s="1">
        <v>0.79</v>
      </c>
      <c r="E83" s="1">
        <v>1.0</v>
      </c>
      <c r="F83" s="1" t="s">
        <v>11</v>
      </c>
      <c r="G83" s="13">
        <f t="shared" ref="G83:G85" si="5">D72*E83</f>
        <v>0.24</v>
      </c>
      <c r="H83" s="6"/>
      <c r="K83" s="38"/>
      <c r="M83" s="9"/>
    </row>
    <row r="84">
      <c r="A84" s="1" t="s">
        <v>52</v>
      </c>
      <c r="B84" s="30" t="s">
        <v>184</v>
      </c>
      <c r="C84" s="32" t="s">
        <v>185</v>
      </c>
      <c r="D84" s="1">
        <v>0.99</v>
      </c>
      <c r="E84" s="1">
        <v>1.0</v>
      </c>
      <c r="F84" s="1" t="s">
        <v>11</v>
      </c>
      <c r="G84" s="13">
        <f t="shared" si="5"/>
        <v>4.49</v>
      </c>
      <c r="H84" s="6"/>
      <c r="K84" s="38"/>
      <c r="M84" s="9"/>
    </row>
    <row r="85">
      <c r="A85" s="1" t="s">
        <v>52</v>
      </c>
      <c r="B85" s="30" t="s">
        <v>186</v>
      </c>
      <c r="C85" s="32" t="s">
        <v>187</v>
      </c>
      <c r="D85" s="1">
        <v>0.24</v>
      </c>
      <c r="E85" s="1">
        <v>1.0</v>
      </c>
      <c r="F85" s="1" t="s">
        <v>11</v>
      </c>
      <c r="G85" s="13">
        <f t="shared" si="5"/>
        <v>4.99</v>
      </c>
      <c r="H85" s="6"/>
      <c r="K85" s="38"/>
      <c r="M85" s="9"/>
    </row>
    <row r="86">
      <c r="A86" s="1" t="s">
        <v>52</v>
      </c>
      <c r="B86" s="30" t="s">
        <v>188</v>
      </c>
      <c r="C86" s="32" t="s">
        <v>189</v>
      </c>
      <c r="D86" s="1">
        <v>0.24</v>
      </c>
      <c r="E86" s="1">
        <v>1.0</v>
      </c>
      <c r="F86" s="1" t="s">
        <v>11</v>
      </c>
      <c r="G86" s="13">
        <f>D74*E85</f>
        <v>4.99</v>
      </c>
      <c r="H86" s="6"/>
      <c r="K86" s="38"/>
      <c r="M86" s="9"/>
    </row>
    <row r="87">
      <c r="A87" s="1" t="s">
        <v>52</v>
      </c>
      <c r="B87" s="30" t="s">
        <v>190</v>
      </c>
      <c r="C87" s="32" t="s">
        <v>191</v>
      </c>
      <c r="D87" s="1">
        <v>0.24</v>
      </c>
      <c r="E87" s="1">
        <v>1.0</v>
      </c>
      <c r="F87" s="1" t="s">
        <v>11</v>
      </c>
      <c r="G87" s="13">
        <f>D58*E87</f>
        <v>2.29</v>
      </c>
      <c r="H87" s="6"/>
      <c r="K87" s="38"/>
      <c r="M87" s="9"/>
    </row>
    <row r="88">
      <c r="A88" s="1" t="s">
        <v>52</v>
      </c>
      <c r="B88" s="30" t="s">
        <v>192</v>
      </c>
      <c r="C88" s="1" t="s">
        <v>193</v>
      </c>
      <c r="D88" s="1">
        <v>0.79</v>
      </c>
      <c r="E88" s="1">
        <v>1.0</v>
      </c>
      <c r="F88" s="1" t="s">
        <v>11</v>
      </c>
      <c r="G88" s="13">
        <f>D49*E88</f>
        <v>1.59</v>
      </c>
      <c r="H88" s="6"/>
      <c r="K88" s="38"/>
      <c r="M88" s="9"/>
    </row>
    <row r="89">
      <c r="A89" s="1" t="s">
        <v>52</v>
      </c>
      <c r="B89" s="30" t="s">
        <v>194</v>
      </c>
      <c r="C89" s="1" t="s">
        <v>195</v>
      </c>
      <c r="D89" s="1">
        <v>0.24</v>
      </c>
      <c r="E89" s="1">
        <v>1.0</v>
      </c>
      <c r="F89" s="1" t="s">
        <v>11</v>
      </c>
      <c r="G89" s="13">
        <f t="shared" ref="G89:G107" si="6">D89*E89</f>
        <v>0.24</v>
      </c>
      <c r="H89" s="6"/>
      <c r="K89" s="38"/>
      <c r="M89" s="9"/>
    </row>
    <row r="90">
      <c r="F90" s="1" t="s">
        <v>11</v>
      </c>
      <c r="G90" s="12">
        <f t="shared" si="6"/>
        <v>0</v>
      </c>
      <c r="H90" s="6"/>
      <c r="K90" s="38"/>
      <c r="M90" s="9"/>
    </row>
    <row r="91">
      <c r="A91" s="1" t="s">
        <v>61</v>
      </c>
      <c r="B91" s="30" t="s">
        <v>196</v>
      </c>
      <c r="C91" s="11" t="str">
        <f>IFERROR(__xludf.DUMMYFUNCTION("INDEX(IMPORTXML(B91,""//h1[@class='pd-card-name']/span""), 1)"),"Darkstar Augur (Showcase)")</f>
        <v>Darkstar Augur (Showcase)</v>
      </c>
      <c r="D91" s="22">
        <v>2.99</v>
      </c>
      <c r="E91" s="1">
        <v>1.0</v>
      </c>
      <c r="F91" s="1" t="s">
        <v>11</v>
      </c>
      <c r="G91" s="12">
        <f t="shared" si="6"/>
        <v>2.99</v>
      </c>
      <c r="H91" s="6"/>
      <c r="K91" s="38"/>
      <c r="M91" s="9"/>
    </row>
    <row r="92">
      <c r="A92" s="1" t="s">
        <v>61</v>
      </c>
      <c r="B92" s="30" t="s">
        <v>158</v>
      </c>
      <c r="C92" s="11" t="str">
        <f>IFERROR(__xludf.DUMMYFUNCTION("INDEX(IMPORTXML(B92,""//h1[@class='pd-card-name']/span""), 1)"),"Season of Loss")</f>
        <v>Season of Loss</v>
      </c>
      <c r="D92" s="12">
        <v>6.99</v>
      </c>
      <c r="E92" s="1">
        <v>1.0</v>
      </c>
      <c r="F92" s="1" t="s">
        <v>11</v>
      </c>
      <c r="G92" s="12">
        <f t="shared" si="6"/>
        <v>6.99</v>
      </c>
      <c r="H92" s="6"/>
      <c r="K92" s="38"/>
      <c r="M92" s="9"/>
    </row>
    <row r="93">
      <c r="A93" s="1" t="s">
        <v>61</v>
      </c>
      <c r="B93" s="30" t="s">
        <v>197</v>
      </c>
      <c r="C93" s="11" t="str">
        <f>IFERROR(__xludf.DUMMYFUNCTION("INDEX(IMPORTXML(B93,""//h1[@class='pd-card-name']/span""), 1)"),"Zinnia, Valley's Voice (Borderless)")</f>
        <v>Zinnia, Valley's Voice (Borderless)</v>
      </c>
      <c r="D93" s="12">
        <v>3.99</v>
      </c>
      <c r="E93" s="1">
        <v>1.0</v>
      </c>
      <c r="F93" s="1" t="s">
        <v>11</v>
      </c>
      <c r="G93" s="12">
        <f t="shared" si="6"/>
        <v>3.99</v>
      </c>
      <c r="H93" s="6"/>
      <c r="K93" s="38"/>
      <c r="M93" s="9"/>
    </row>
    <row r="94">
      <c r="A94" s="1" t="s">
        <v>61</v>
      </c>
      <c r="B94" s="39" t="s">
        <v>198</v>
      </c>
      <c r="C94" s="11" t="str">
        <f>IFERROR(__xludf.DUMMYFUNCTION("INDEX(IMPORTXML(B94,""//h1[@class='pd-card-name']/span""), 1)"),"Freestrider Lookout")</f>
        <v>Freestrider Lookout</v>
      </c>
      <c r="D94" s="12">
        <v>1.59</v>
      </c>
      <c r="E94" s="40">
        <v>1.0</v>
      </c>
      <c r="F94" s="1" t="s">
        <v>11</v>
      </c>
      <c r="G94" s="12">
        <f t="shared" si="6"/>
        <v>1.59</v>
      </c>
      <c r="H94" s="6"/>
      <c r="K94" s="38"/>
      <c r="M94" s="9"/>
    </row>
    <row r="95">
      <c r="A95" s="1" t="s">
        <v>61</v>
      </c>
      <c r="B95" s="41" t="s">
        <v>199</v>
      </c>
      <c r="C95" s="11" t="str">
        <f>IFERROR(__xludf.DUMMYFUNCTION("INDEX(IMPORTXML(B95,""//h1[@class='pd-card-name']/span""), 1)"),"Iridescent Vinelasher")</f>
        <v>Iridescent Vinelasher</v>
      </c>
      <c r="D95" s="25">
        <v>5.49</v>
      </c>
      <c r="E95" s="42">
        <v>4.0</v>
      </c>
      <c r="F95" s="1" t="s">
        <v>11</v>
      </c>
      <c r="G95" s="12">
        <f t="shared" si="6"/>
        <v>21.96</v>
      </c>
      <c r="H95" s="6"/>
      <c r="K95" s="38"/>
      <c r="M95" s="9"/>
    </row>
    <row r="96">
      <c r="A96" s="43" t="s">
        <v>61</v>
      </c>
      <c r="B96" s="10" t="s">
        <v>200</v>
      </c>
      <c r="C96" s="11" t="s">
        <v>201</v>
      </c>
      <c r="D96" s="12">
        <v>0.79</v>
      </c>
      <c r="E96" s="1">
        <v>1.0</v>
      </c>
      <c r="F96" s="1" t="s">
        <v>11</v>
      </c>
      <c r="G96" s="12">
        <f t="shared" si="6"/>
        <v>0.79</v>
      </c>
      <c r="H96" s="6"/>
      <c r="K96" s="38"/>
      <c r="M96" s="9"/>
    </row>
    <row r="97">
      <c r="A97" s="43" t="s">
        <v>61</v>
      </c>
      <c r="B97" s="39" t="s">
        <v>202</v>
      </c>
      <c r="C97" s="11" t="s">
        <v>203</v>
      </c>
      <c r="D97" s="12">
        <v>0.24</v>
      </c>
      <c r="E97" s="1">
        <v>1.0</v>
      </c>
      <c r="F97" s="1" t="s">
        <v>11</v>
      </c>
      <c r="G97" s="12">
        <f t="shared" si="6"/>
        <v>0.24</v>
      </c>
      <c r="H97" s="6"/>
      <c r="K97" s="38"/>
      <c r="M97" s="9"/>
    </row>
    <row r="98">
      <c r="A98" s="43" t="s">
        <v>61</v>
      </c>
      <c r="B98" s="39" t="s">
        <v>204</v>
      </c>
      <c r="C98" s="11" t="s">
        <v>205</v>
      </c>
      <c r="D98" s="12">
        <v>4.99</v>
      </c>
      <c r="E98" s="1">
        <v>1.0</v>
      </c>
      <c r="F98" s="1" t="s">
        <v>11</v>
      </c>
      <c r="G98" s="12">
        <f t="shared" si="6"/>
        <v>4.99</v>
      </c>
      <c r="H98" s="6"/>
      <c r="K98" s="38"/>
      <c r="M98" s="9"/>
    </row>
    <row r="99">
      <c r="A99" s="43" t="s">
        <v>61</v>
      </c>
      <c r="B99" s="41" t="s">
        <v>206</v>
      </c>
      <c r="C99" s="11" t="s">
        <v>207</v>
      </c>
      <c r="D99" s="12">
        <v>0.39</v>
      </c>
      <c r="E99" s="1">
        <v>1.0</v>
      </c>
      <c r="F99" s="1" t="s">
        <v>11</v>
      </c>
      <c r="G99" s="12">
        <f t="shared" si="6"/>
        <v>0.39</v>
      </c>
      <c r="H99" s="6"/>
      <c r="K99" s="38"/>
      <c r="M99" s="9"/>
    </row>
    <row r="100">
      <c r="A100" s="43" t="s">
        <v>61</v>
      </c>
      <c r="B100" s="39" t="s">
        <v>208</v>
      </c>
      <c r="C100" s="11" t="str">
        <f>IFERROR(__xludf.DUMMYFUNCTION("INDEX(IMPORTXML(B100,""//h1[@class='pd-card-name']/span""), 1)"),"Viewpoint Synchronization")</f>
        <v>Viewpoint Synchronization</v>
      </c>
      <c r="D100" s="12">
        <v>0.39</v>
      </c>
      <c r="E100" s="1">
        <v>1.0</v>
      </c>
      <c r="F100" s="1" t="s">
        <v>11</v>
      </c>
      <c r="G100" s="12">
        <f t="shared" si="6"/>
        <v>0.39</v>
      </c>
      <c r="H100" s="6"/>
      <c r="K100" s="38"/>
      <c r="M100" s="9"/>
    </row>
    <row r="101">
      <c r="B101" s="39"/>
      <c r="C101" s="11"/>
      <c r="D101" s="12"/>
      <c r="F101" s="1" t="s">
        <v>11</v>
      </c>
      <c r="G101" s="12">
        <f t="shared" si="6"/>
        <v>0</v>
      </c>
      <c r="H101" s="6"/>
      <c r="K101" s="38"/>
      <c r="M101" s="9"/>
    </row>
    <row r="102">
      <c r="A102" s="1" t="s">
        <v>55</v>
      </c>
      <c r="B102" s="44" t="s">
        <v>209</v>
      </c>
      <c r="C102" s="19" t="s">
        <v>210</v>
      </c>
      <c r="D102" s="12">
        <f>IFERROR(__xludf.DUMMYFUNCTION("INDEX(IMPORTXML(B102,""//span[@itemprop='price']/text()[1]""), 1)"),5.99)</f>
        <v>5.99</v>
      </c>
      <c r="E102" s="1">
        <v>1.0</v>
      </c>
      <c r="F102" s="1" t="s">
        <v>11</v>
      </c>
      <c r="G102" s="12">
        <f t="shared" si="6"/>
        <v>5.99</v>
      </c>
      <c r="H102" s="6"/>
      <c r="K102" s="38"/>
      <c r="M102" s="9"/>
    </row>
    <row r="103">
      <c r="A103" s="1" t="s">
        <v>55</v>
      </c>
      <c r="B103" s="41" t="s">
        <v>211</v>
      </c>
      <c r="C103" s="31" t="s">
        <v>212</v>
      </c>
      <c r="D103" s="22">
        <v>0.79</v>
      </c>
      <c r="E103" s="1">
        <v>1.0</v>
      </c>
      <c r="F103" s="1" t="s">
        <v>11</v>
      </c>
      <c r="G103" s="12">
        <f t="shared" si="6"/>
        <v>0.79</v>
      </c>
      <c r="H103" s="6"/>
      <c r="K103" s="38"/>
      <c r="M103" s="9"/>
    </row>
    <row r="104">
      <c r="A104" s="1" t="s">
        <v>55</v>
      </c>
      <c r="B104" s="41" t="s">
        <v>213</v>
      </c>
      <c r="C104" s="45" t="s">
        <v>214</v>
      </c>
      <c r="D104" s="12">
        <f>IFERROR(__xludf.DUMMYFUNCTION("INDEX(IMPORTXML(B104,""//span[@itemprop='price']/text()[1]""), 1)"),9.99)</f>
        <v>9.99</v>
      </c>
      <c r="E104" s="1">
        <v>1.0</v>
      </c>
      <c r="F104" s="1" t="s">
        <v>11</v>
      </c>
      <c r="G104" s="12">
        <f t="shared" si="6"/>
        <v>9.99</v>
      </c>
      <c r="H104" s="6"/>
      <c r="K104" s="38"/>
      <c r="M104" s="9"/>
    </row>
    <row r="105">
      <c r="A105" s="1" t="s">
        <v>55</v>
      </c>
      <c r="B105" s="46" t="s">
        <v>215</v>
      </c>
      <c r="C105" s="47" t="s">
        <v>216</v>
      </c>
      <c r="D105" s="12">
        <f>IFERROR(__xludf.DUMMYFUNCTION("INDEX(IMPORTXML(B105,""//span[@itemprop='price']/text()[1]""), 1)"),5.99)</f>
        <v>5.99</v>
      </c>
      <c r="E105" s="1">
        <v>1.0</v>
      </c>
      <c r="F105" s="1" t="s">
        <v>11</v>
      </c>
      <c r="G105" s="12">
        <f t="shared" si="6"/>
        <v>5.99</v>
      </c>
      <c r="H105" s="6"/>
      <c r="K105" s="38"/>
      <c r="M105" s="9"/>
    </row>
    <row r="106">
      <c r="A106" s="1" t="s">
        <v>55</v>
      </c>
      <c r="B106" s="41" t="s">
        <v>217</v>
      </c>
      <c r="C106" s="45" t="s">
        <v>218</v>
      </c>
      <c r="D106" s="25">
        <v>3.99</v>
      </c>
      <c r="E106" s="1">
        <v>1.0</v>
      </c>
      <c r="F106" s="1" t="s">
        <v>11</v>
      </c>
      <c r="G106" s="12">
        <f t="shared" si="6"/>
        <v>3.99</v>
      </c>
      <c r="H106" s="6"/>
      <c r="K106" s="38"/>
      <c r="M106" s="9"/>
    </row>
    <row r="107">
      <c r="A107" s="1" t="s">
        <v>55</v>
      </c>
      <c r="B107" s="10" t="s">
        <v>219</v>
      </c>
      <c r="C107" s="45" t="s">
        <v>220</v>
      </c>
      <c r="D107" s="12">
        <f>IFERROR(__xludf.DUMMYFUNCTION("INDEX(IMPORTXML(B107,""//span[@itemprop='price']/text()[1]""), 1)"),5.99)</f>
        <v>5.99</v>
      </c>
      <c r="E107" s="1">
        <v>1.0</v>
      </c>
      <c r="F107" s="1" t="s">
        <v>11</v>
      </c>
      <c r="G107" s="12">
        <f t="shared" si="6"/>
        <v>5.99</v>
      </c>
      <c r="H107" s="6"/>
      <c r="K107" s="38"/>
      <c r="M107" s="9"/>
    </row>
    <row r="108">
      <c r="A108" s="48" t="s">
        <v>55</v>
      </c>
      <c r="B108" s="28" t="s">
        <v>221</v>
      </c>
      <c r="C108" s="31" t="s">
        <v>222</v>
      </c>
      <c r="D108" s="22">
        <v>1.79</v>
      </c>
      <c r="E108" s="1">
        <v>1.0</v>
      </c>
      <c r="F108" s="1" t="s">
        <v>11</v>
      </c>
      <c r="G108" s="22">
        <v>1.79</v>
      </c>
      <c r="H108" s="3"/>
      <c r="K108" s="38"/>
      <c r="M108" s="9"/>
    </row>
    <row r="109">
      <c r="A109" s="1" t="s">
        <v>55</v>
      </c>
      <c r="B109" s="10" t="s">
        <v>223</v>
      </c>
      <c r="C109" s="49" t="s">
        <v>224</v>
      </c>
      <c r="D109" s="12">
        <f>IFERROR(__xludf.DUMMYFUNCTION("INDEX(IMPORTXML(B109,""//span[@itemprop='price']/text()[1]""), 1)"),1.29)</f>
        <v>1.29</v>
      </c>
      <c r="E109" s="1">
        <v>1.0</v>
      </c>
      <c r="F109" s="1" t="s">
        <v>11</v>
      </c>
      <c r="G109" s="12">
        <f t="shared" ref="G109:G113" si="7">D109*E109</f>
        <v>1.29</v>
      </c>
      <c r="H109" s="6"/>
      <c r="K109" s="38"/>
      <c r="M109" s="9"/>
    </row>
    <row r="110">
      <c r="A110" s="1" t="s">
        <v>55</v>
      </c>
      <c r="B110" s="17" t="s">
        <v>225</v>
      </c>
      <c r="C110" s="31" t="s">
        <v>226</v>
      </c>
      <c r="D110" s="50">
        <v>2.99</v>
      </c>
      <c r="E110" s="1">
        <v>1.0</v>
      </c>
      <c r="F110" s="1" t="s">
        <v>11</v>
      </c>
      <c r="G110" s="12">
        <f t="shared" si="7"/>
        <v>2.99</v>
      </c>
      <c r="H110" s="6"/>
      <c r="K110" s="38"/>
      <c r="M110" s="9"/>
    </row>
    <row r="111">
      <c r="A111" s="48" t="s">
        <v>55</v>
      </c>
      <c r="B111" s="17" t="s">
        <v>227</v>
      </c>
      <c r="C111" s="31" t="s">
        <v>228</v>
      </c>
      <c r="D111" s="51">
        <v>2.49</v>
      </c>
      <c r="E111" s="1">
        <v>1.0</v>
      </c>
      <c r="F111" s="1" t="s">
        <v>11</v>
      </c>
      <c r="G111" s="13">
        <f t="shared" si="7"/>
        <v>2.49</v>
      </c>
      <c r="H111" s="6"/>
      <c r="K111" s="38"/>
      <c r="M111" s="9"/>
    </row>
    <row r="112">
      <c r="A112" s="48" t="s">
        <v>55</v>
      </c>
      <c r="B112" s="52" t="s">
        <v>229</v>
      </c>
      <c r="C112" s="31" t="s">
        <v>230</v>
      </c>
      <c r="D112" s="50">
        <v>2.29</v>
      </c>
      <c r="E112" s="1">
        <v>1.0</v>
      </c>
      <c r="F112" s="1" t="s">
        <v>11</v>
      </c>
      <c r="G112" s="13">
        <f t="shared" si="7"/>
        <v>2.29</v>
      </c>
      <c r="H112" s="6"/>
      <c r="K112" s="38"/>
      <c r="M112" s="9"/>
    </row>
    <row r="113">
      <c r="A113" s="1" t="s">
        <v>55</v>
      </c>
      <c r="B113" s="33" t="s">
        <v>231</v>
      </c>
      <c r="C113" s="32" t="s">
        <v>232</v>
      </c>
      <c r="D113" s="1">
        <v>3.99</v>
      </c>
      <c r="E113" s="1">
        <v>1.0</v>
      </c>
      <c r="F113" s="1" t="s">
        <v>11</v>
      </c>
      <c r="G113" s="13">
        <f t="shared" si="7"/>
        <v>3.99</v>
      </c>
      <c r="H113" s="6"/>
      <c r="K113" s="38"/>
      <c r="M113" s="9"/>
    </row>
    <row r="114">
      <c r="B114" s="1"/>
      <c r="C114" s="32"/>
      <c r="D114" s="1">
        <v>0.0</v>
      </c>
      <c r="F114" s="1" t="s">
        <v>11</v>
      </c>
      <c r="G114" s="5">
        <v>0.0</v>
      </c>
      <c r="H114" s="6"/>
      <c r="K114" s="38"/>
      <c r="M114" s="9"/>
    </row>
    <row r="115">
      <c r="C115" s="32"/>
      <c r="E115" s="1"/>
      <c r="F115" s="1"/>
      <c r="G115" s="13"/>
      <c r="H115" s="6"/>
      <c r="K115" s="38"/>
      <c r="M115" s="9"/>
    </row>
    <row r="116">
      <c r="A116" s="48" t="s">
        <v>46</v>
      </c>
      <c r="B116" s="29" t="s">
        <v>233</v>
      </c>
      <c r="C116" s="31" t="s">
        <v>234</v>
      </c>
      <c r="D116" s="50">
        <v>0.39</v>
      </c>
      <c r="E116" s="1">
        <v>1.0</v>
      </c>
      <c r="F116" s="1" t="s">
        <v>11</v>
      </c>
      <c r="G116" s="13">
        <f t="shared" ref="G116:G175" si="8">D116*E116</f>
        <v>0.39</v>
      </c>
      <c r="H116" s="6"/>
      <c r="K116" s="38"/>
      <c r="M116" s="9"/>
    </row>
    <row r="117">
      <c r="A117" s="48" t="s">
        <v>46</v>
      </c>
      <c r="B117" s="17" t="s">
        <v>235</v>
      </c>
      <c r="C117" s="31" t="s">
        <v>236</v>
      </c>
      <c r="D117" s="50">
        <v>1.79</v>
      </c>
      <c r="E117" s="1">
        <v>1.0</v>
      </c>
      <c r="F117" s="1" t="s">
        <v>11</v>
      </c>
      <c r="G117" s="13">
        <f t="shared" si="8"/>
        <v>1.79</v>
      </c>
      <c r="H117" s="6"/>
      <c r="K117" s="38"/>
      <c r="M117" s="9"/>
    </row>
    <row r="118">
      <c r="A118" s="48" t="s">
        <v>46</v>
      </c>
      <c r="B118" s="29" t="s">
        <v>237</v>
      </c>
      <c r="C118" s="31" t="s">
        <v>238</v>
      </c>
      <c r="D118" s="50">
        <v>1.29</v>
      </c>
      <c r="E118" s="1">
        <v>1.0</v>
      </c>
      <c r="F118" s="1" t="s">
        <v>11</v>
      </c>
      <c r="G118" s="13">
        <f t="shared" si="8"/>
        <v>1.29</v>
      </c>
      <c r="H118" s="6"/>
      <c r="K118" s="38"/>
      <c r="M118" s="9"/>
    </row>
    <row r="119">
      <c r="A119" s="48" t="s">
        <v>46</v>
      </c>
      <c r="B119" s="29" t="s">
        <v>239</v>
      </c>
      <c r="C119" s="31" t="s">
        <v>240</v>
      </c>
      <c r="D119" s="50">
        <v>0.79</v>
      </c>
      <c r="E119" s="1">
        <v>1.0</v>
      </c>
      <c r="F119" s="1" t="s">
        <v>11</v>
      </c>
      <c r="G119" s="13">
        <f t="shared" si="8"/>
        <v>0.79</v>
      </c>
      <c r="H119" s="6"/>
      <c r="K119" s="38"/>
      <c r="M119" s="9"/>
    </row>
    <row r="120">
      <c r="A120" s="48"/>
      <c r="B120" s="29"/>
      <c r="C120" s="53"/>
      <c r="D120" s="50"/>
      <c r="F120" s="1" t="s">
        <v>11</v>
      </c>
      <c r="G120" s="13">
        <f t="shared" si="8"/>
        <v>0</v>
      </c>
      <c r="H120" s="6"/>
      <c r="K120" s="38"/>
      <c r="M120" s="9"/>
    </row>
    <row r="121">
      <c r="A121" s="48" t="s">
        <v>46</v>
      </c>
      <c r="B121" s="28" t="s">
        <v>241</v>
      </c>
      <c r="C121" s="31" t="s">
        <v>242</v>
      </c>
      <c r="D121" s="50">
        <v>0.79</v>
      </c>
      <c r="E121" s="1">
        <v>1.0</v>
      </c>
      <c r="F121" s="1" t="s">
        <v>11</v>
      </c>
      <c r="G121" s="13">
        <f t="shared" si="8"/>
        <v>0.79</v>
      </c>
      <c r="H121" s="6"/>
      <c r="K121" s="38"/>
      <c r="M121" s="9"/>
    </row>
    <row r="122">
      <c r="A122" s="48"/>
      <c r="B122" s="54"/>
      <c r="C122" s="31"/>
      <c r="D122" s="50"/>
      <c r="F122" s="1" t="s">
        <v>11</v>
      </c>
      <c r="G122" s="13">
        <f t="shared" si="8"/>
        <v>0</v>
      </c>
      <c r="H122" s="6"/>
      <c r="K122" s="38"/>
      <c r="M122" s="9"/>
    </row>
    <row r="123">
      <c r="A123" s="48"/>
      <c r="B123" s="2"/>
      <c r="C123" s="31"/>
      <c r="D123" s="50"/>
      <c r="F123" s="1" t="s">
        <v>11</v>
      </c>
      <c r="G123" s="13">
        <f t="shared" si="8"/>
        <v>0</v>
      </c>
      <c r="H123" s="6"/>
      <c r="K123" s="38"/>
      <c r="M123" s="9"/>
    </row>
    <row r="124">
      <c r="A124" s="1" t="s">
        <v>65</v>
      </c>
      <c r="B124" s="28" t="s">
        <v>243</v>
      </c>
      <c r="C124" s="53" t="s">
        <v>244</v>
      </c>
      <c r="D124" s="51">
        <v>0.79</v>
      </c>
      <c r="E124" s="1">
        <v>4.0</v>
      </c>
      <c r="F124" s="1" t="s">
        <v>11</v>
      </c>
      <c r="G124" s="13">
        <f t="shared" si="8"/>
        <v>3.16</v>
      </c>
      <c r="H124" s="6"/>
      <c r="K124" s="38"/>
      <c r="M124" s="9"/>
    </row>
    <row r="125">
      <c r="A125" s="1" t="s">
        <v>65</v>
      </c>
      <c r="B125" s="28" t="s">
        <v>245</v>
      </c>
      <c r="C125" s="55" t="s">
        <v>246</v>
      </c>
      <c r="D125" s="56">
        <v>1.59</v>
      </c>
      <c r="E125" s="1">
        <v>4.0</v>
      </c>
      <c r="F125" s="1" t="s">
        <v>11</v>
      </c>
      <c r="G125" s="13">
        <f t="shared" si="8"/>
        <v>6.36</v>
      </c>
      <c r="H125" s="6"/>
      <c r="K125" s="38"/>
      <c r="M125" s="9"/>
    </row>
    <row r="126">
      <c r="A126" s="1" t="s">
        <v>65</v>
      </c>
      <c r="B126" s="28" t="s">
        <v>247</v>
      </c>
      <c r="C126" s="57" t="s">
        <v>248</v>
      </c>
      <c r="D126" s="58">
        <v>1.29</v>
      </c>
      <c r="E126" s="1">
        <v>2.0</v>
      </c>
      <c r="F126" s="1" t="s">
        <v>11</v>
      </c>
      <c r="G126" s="13">
        <f t="shared" si="8"/>
        <v>2.58</v>
      </c>
      <c r="H126" s="6"/>
      <c r="K126" s="38"/>
      <c r="M126" s="9"/>
    </row>
    <row r="127">
      <c r="A127" s="1" t="s">
        <v>65</v>
      </c>
      <c r="B127" s="30" t="s">
        <v>249</v>
      </c>
      <c r="C127" s="1" t="s">
        <v>250</v>
      </c>
      <c r="D127" s="1">
        <v>3.49</v>
      </c>
      <c r="E127" s="1">
        <v>4.0</v>
      </c>
      <c r="F127" s="1" t="s">
        <v>11</v>
      </c>
      <c r="G127" s="13">
        <f t="shared" si="8"/>
        <v>13.96</v>
      </c>
      <c r="H127" s="6"/>
      <c r="K127" s="38"/>
      <c r="M127" s="9"/>
    </row>
    <row r="128">
      <c r="A128" s="1" t="s">
        <v>65</v>
      </c>
      <c r="B128" s="30" t="s">
        <v>251</v>
      </c>
      <c r="C128" s="1" t="s">
        <v>252</v>
      </c>
      <c r="D128" s="1">
        <v>9.49</v>
      </c>
      <c r="E128" s="1">
        <v>2.0</v>
      </c>
      <c r="F128" s="1" t="s">
        <v>11</v>
      </c>
      <c r="G128" s="13">
        <f t="shared" si="8"/>
        <v>18.98</v>
      </c>
      <c r="H128" s="3"/>
      <c r="K128" s="38"/>
      <c r="M128" s="9"/>
    </row>
    <row r="129">
      <c r="A129" s="1" t="s">
        <v>65</v>
      </c>
      <c r="B129" s="30" t="s">
        <v>253</v>
      </c>
      <c r="C129" s="59" t="s">
        <v>254</v>
      </c>
      <c r="D129" s="1">
        <v>0.99</v>
      </c>
      <c r="E129" s="1">
        <v>1.0</v>
      </c>
      <c r="F129" s="1" t="s">
        <v>11</v>
      </c>
      <c r="G129" s="13">
        <f t="shared" si="8"/>
        <v>0.99</v>
      </c>
      <c r="H129" s="3" t="s">
        <v>255</v>
      </c>
      <c r="K129" s="38"/>
      <c r="M129" s="9"/>
    </row>
    <row r="130">
      <c r="A130" s="1" t="s">
        <v>65</v>
      </c>
      <c r="B130" s="30" t="s">
        <v>256</v>
      </c>
      <c r="C130" s="59" t="s">
        <v>257</v>
      </c>
      <c r="D130" s="36">
        <v>2.99</v>
      </c>
      <c r="E130" s="1">
        <v>2.0</v>
      </c>
      <c r="F130" s="1" t="s">
        <v>11</v>
      </c>
      <c r="G130" s="13">
        <f t="shared" si="8"/>
        <v>5.98</v>
      </c>
      <c r="H130" s="6"/>
      <c r="K130" s="38"/>
      <c r="M130" s="9"/>
    </row>
    <row r="131">
      <c r="A131" s="1" t="s">
        <v>65</v>
      </c>
      <c r="B131" s="29" t="s">
        <v>258</v>
      </c>
      <c r="C131" s="60" t="s">
        <v>259</v>
      </c>
      <c r="D131" s="61">
        <v>2.49</v>
      </c>
      <c r="E131" s="1">
        <v>1.0</v>
      </c>
      <c r="F131" s="1" t="s">
        <v>11</v>
      </c>
      <c r="G131" s="13">
        <f t="shared" si="8"/>
        <v>2.49</v>
      </c>
      <c r="H131" s="6"/>
      <c r="K131" s="38"/>
      <c r="M131" s="9"/>
    </row>
    <row r="132">
      <c r="A132" s="1" t="s">
        <v>65</v>
      </c>
      <c r="B132" s="17" t="s">
        <v>260</v>
      </c>
      <c r="C132" s="60" t="s">
        <v>261</v>
      </c>
      <c r="D132" s="62">
        <v>1.59</v>
      </c>
      <c r="E132" s="1">
        <v>4.0</v>
      </c>
      <c r="F132" s="1" t="s">
        <v>11</v>
      </c>
      <c r="G132" s="13">
        <f t="shared" si="8"/>
        <v>6.36</v>
      </c>
      <c r="H132" s="6"/>
      <c r="K132" s="38"/>
      <c r="M132" s="9"/>
    </row>
    <row r="133">
      <c r="A133" s="1" t="s">
        <v>65</v>
      </c>
      <c r="B133" s="17" t="s">
        <v>262</v>
      </c>
      <c r="C133" s="60" t="s">
        <v>263</v>
      </c>
      <c r="D133" s="62">
        <v>1.79</v>
      </c>
      <c r="E133" s="1">
        <v>2.0</v>
      </c>
      <c r="F133" s="1" t="s">
        <v>11</v>
      </c>
      <c r="G133" s="13">
        <f t="shared" si="8"/>
        <v>3.58</v>
      </c>
      <c r="H133" s="6"/>
      <c r="K133" s="38"/>
      <c r="M133" s="9"/>
    </row>
    <row r="134">
      <c r="A134" s="1" t="s">
        <v>65</v>
      </c>
      <c r="B134" s="17" t="s">
        <v>264</v>
      </c>
      <c r="C134" s="60" t="s">
        <v>265</v>
      </c>
      <c r="D134" s="61">
        <v>0.24</v>
      </c>
      <c r="E134" s="1">
        <v>4.0</v>
      </c>
      <c r="F134" s="1" t="s">
        <v>11</v>
      </c>
      <c r="G134" s="13">
        <f t="shared" si="8"/>
        <v>0.96</v>
      </c>
      <c r="H134" s="6"/>
      <c r="K134" s="38"/>
      <c r="M134" s="9"/>
    </row>
    <row r="135">
      <c r="A135" s="1" t="s">
        <v>65</v>
      </c>
      <c r="B135" s="29" t="s">
        <v>266</v>
      </c>
      <c r="C135" s="60" t="s">
        <v>267</v>
      </c>
      <c r="D135" s="61">
        <v>1.99</v>
      </c>
      <c r="E135" s="1">
        <v>4.0</v>
      </c>
      <c r="F135" s="1" t="s">
        <v>11</v>
      </c>
      <c r="G135" s="13">
        <f t="shared" si="8"/>
        <v>7.96</v>
      </c>
      <c r="H135" s="6"/>
      <c r="K135" s="38"/>
      <c r="M135" s="9"/>
    </row>
    <row r="136">
      <c r="A136" s="1" t="s">
        <v>65</v>
      </c>
      <c r="B136" s="17" t="s">
        <v>268</v>
      </c>
      <c r="C136" s="60" t="s">
        <v>269</v>
      </c>
      <c r="D136" s="61">
        <v>0.24</v>
      </c>
      <c r="E136" s="1">
        <v>4.0</v>
      </c>
      <c r="F136" s="1" t="s">
        <v>11</v>
      </c>
      <c r="G136" s="13">
        <f t="shared" si="8"/>
        <v>0.96</v>
      </c>
      <c r="H136" s="6"/>
      <c r="K136" s="38"/>
      <c r="M136" s="9"/>
    </row>
    <row r="137">
      <c r="A137" s="1" t="s">
        <v>65</v>
      </c>
      <c r="B137" s="30" t="s">
        <v>270</v>
      </c>
      <c r="C137" s="60" t="s">
        <v>271</v>
      </c>
      <c r="D137" s="61">
        <v>0.49</v>
      </c>
      <c r="E137" s="1">
        <v>4.0</v>
      </c>
      <c r="F137" s="1" t="s">
        <v>11</v>
      </c>
      <c r="G137" s="13">
        <f t="shared" si="8"/>
        <v>1.96</v>
      </c>
      <c r="H137" s="6"/>
      <c r="K137" s="38"/>
      <c r="M137" s="9"/>
    </row>
    <row r="138">
      <c r="A138" s="1" t="s">
        <v>65</v>
      </c>
      <c r="B138" s="29" t="s">
        <v>272</v>
      </c>
      <c r="C138" s="59" t="s">
        <v>273</v>
      </c>
      <c r="D138" s="63">
        <v>0.99</v>
      </c>
      <c r="E138" s="1">
        <v>3.0</v>
      </c>
      <c r="F138" s="1" t="s">
        <v>11</v>
      </c>
      <c r="G138" s="13">
        <f t="shared" si="8"/>
        <v>2.97</v>
      </c>
      <c r="H138" s="6"/>
      <c r="K138" s="38"/>
      <c r="M138" s="9"/>
    </row>
    <row r="139">
      <c r="A139" s="1" t="s">
        <v>65</v>
      </c>
      <c r="B139" s="29" t="s">
        <v>274</v>
      </c>
      <c r="C139" s="59" t="s">
        <v>275</v>
      </c>
      <c r="D139" s="56">
        <v>0.24</v>
      </c>
      <c r="E139" s="1">
        <v>4.0</v>
      </c>
      <c r="F139" s="1" t="s">
        <v>11</v>
      </c>
      <c r="G139" s="13">
        <f t="shared" si="8"/>
        <v>0.96</v>
      </c>
      <c r="H139" s="6"/>
      <c r="K139" s="38"/>
      <c r="M139" s="9"/>
    </row>
    <row r="140">
      <c r="A140" s="1" t="s">
        <v>65</v>
      </c>
      <c r="B140" s="29" t="s">
        <v>276</v>
      </c>
      <c r="C140" s="59" t="s">
        <v>277</v>
      </c>
      <c r="D140" s="56">
        <v>0.24</v>
      </c>
      <c r="E140" s="1">
        <v>1.0</v>
      </c>
      <c r="F140" s="1" t="s">
        <v>11</v>
      </c>
      <c r="G140" s="13">
        <f t="shared" si="8"/>
        <v>0.24</v>
      </c>
      <c r="H140" s="6"/>
      <c r="K140" s="38"/>
      <c r="M140" s="9"/>
    </row>
    <row r="141">
      <c r="A141" s="1" t="s">
        <v>65</v>
      </c>
      <c r="B141" s="29" t="s">
        <v>278</v>
      </c>
      <c r="C141" s="60" t="s">
        <v>279</v>
      </c>
      <c r="D141" s="61">
        <v>0.24</v>
      </c>
      <c r="E141" s="1">
        <v>3.0</v>
      </c>
      <c r="F141" s="1" t="s">
        <v>11</v>
      </c>
      <c r="G141" s="13">
        <f t="shared" si="8"/>
        <v>0.72</v>
      </c>
      <c r="H141" s="6"/>
      <c r="K141" s="38"/>
      <c r="M141" s="9"/>
    </row>
    <row r="142">
      <c r="A142" s="1" t="s">
        <v>65</v>
      </c>
      <c r="B142" s="17" t="s">
        <v>280</v>
      </c>
      <c r="C142" s="60" t="s">
        <v>281</v>
      </c>
      <c r="D142" s="61">
        <v>5.49</v>
      </c>
      <c r="E142" s="1">
        <v>2.0</v>
      </c>
      <c r="F142" s="1" t="s">
        <v>11</v>
      </c>
      <c r="G142" s="13">
        <f t="shared" si="8"/>
        <v>10.98</v>
      </c>
      <c r="H142" s="6"/>
      <c r="K142" s="38"/>
      <c r="M142" s="9"/>
    </row>
    <row r="143">
      <c r="A143" s="1" t="s">
        <v>65</v>
      </c>
      <c r="B143" s="28" t="s">
        <v>282</v>
      </c>
      <c r="C143" s="60" t="s">
        <v>283</v>
      </c>
      <c r="D143" s="62">
        <v>9.49</v>
      </c>
      <c r="E143" s="1">
        <v>3.0</v>
      </c>
      <c r="F143" s="1" t="s">
        <v>11</v>
      </c>
      <c r="G143" s="13">
        <f t="shared" si="8"/>
        <v>28.47</v>
      </c>
      <c r="H143" s="6"/>
      <c r="K143" s="38"/>
      <c r="M143" s="9"/>
    </row>
    <row r="144">
      <c r="A144" s="1" t="s">
        <v>65</v>
      </c>
      <c r="B144" s="28" t="s">
        <v>284</v>
      </c>
      <c r="C144" s="60" t="s">
        <v>285</v>
      </c>
      <c r="D144" s="61">
        <v>84.99</v>
      </c>
      <c r="E144" s="1">
        <v>1.0</v>
      </c>
      <c r="F144" s="1" t="s">
        <v>11</v>
      </c>
      <c r="G144" s="13">
        <f t="shared" si="8"/>
        <v>84.99</v>
      </c>
      <c r="H144" s="6"/>
      <c r="K144" s="38"/>
      <c r="M144" s="9"/>
    </row>
    <row r="145">
      <c r="A145" s="1" t="s">
        <v>65</v>
      </c>
      <c r="B145" s="29" t="s">
        <v>286</v>
      </c>
      <c r="C145" s="60" t="s">
        <v>287</v>
      </c>
      <c r="D145" s="61">
        <v>54.99</v>
      </c>
      <c r="E145" s="1">
        <v>1.0</v>
      </c>
      <c r="F145" s="1" t="s">
        <v>11</v>
      </c>
      <c r="G145" s="13">
        <f t="shared" si="8"/>
        <v>54.99</v>
      </c>
      <c r="H145" s="6"/>
      <c r="K145" s="38"/>
      <c r="M145" s="9"/>
    </row>
    <row r="146">
      <c r="A146" s="1" t="s">
        <v>65</v>
      </c>
      <c r="B146" s="17" t="s">
        <v>288</v>
      </c>
      <c r="C146" s="60" t="s">
        <v>289</v>
      </c>
      <c r="D146" s="61">
        <v>27.99</v>
      </c>
      <c r="E146" s="1">
        <v>1.0</v>
      </c>
      <c r="F146" s="1" t="s">
        <v>11</v>
      </c>
      <c r="G146" s="13">
        <f t="shared" si="8"/>
        <v>27.99</v>
      </c>
      <c r="H146" s="6"/>
      <c r="K146" s="38"/>
      <c r="M146" s="9"/>
    </row>
    <row r="147">
      <c r="A147" s="1" t="s">
        <v>65</v>
      </c>
      <c r="B147" s="64" t="s">
        <v>290</v>
      </c>
      <c r="C147" s="65" t="s">
        <v>291</v>
      </c>
      <c r="D147" s="66">
        <v>3.99</v>
      </c>
      <c r="E147" s="67">
        <v>1.0</v>
      </c>
      <c r="F147" s="1" t="s">
        <v>11</v>
      </c>
      <c r="G147" s="13">
        <f t="shared" si="8"/>
        <v>3.99</v>
      </c>
      <c r="H147" s="3" t="s">
        <v>292</v>
      </c>
      <c r="K147" s="38"/>
      <c r="M147" s="9"/>
    </row>
    <row r="148">
      <c r="A148" s="1" t="s">
        <v>65</v>
      </c>
      <c r="B148" s="30" t="s">
        <v>293</v>
      </c>
      <c r="C148" s="1" t="s">
        <v>294</v>
      </c>
      <c r="D148" s="1">
        <v>7.49</v>
      </c>
      <c r="E148" s="1">
        <v>2.0</v>
      </c>
      <c r="F148" s="1" t="s">
        <v>11</v>
      </c>
      <c r="G148" s="13">
        <f t="shared" si="8"/>
        <v>14.98</v>
      </c>
      <c r="H148" s="6"/>
      <c r="K148" s="38"/>
      <c r="M148" s="9"/>
    </row>
    <row r="149">
      <c r="A149" s="1" t="s">
        <v>65</v>
      </c>
      <c r="B149" s="17" t="s">
        <v>295</v>
      </c>
      <c r="C149" s="60" t="s">
        <v>296</v>
      </c>
      <c r="D149" s="61">
        <v>0.24</v>
      </c>
      <c r="E149" s="1">
        <v>4.0</v>
      </c>
      <c r="F149" s="1" t="s">
        <v>11</v>
      </c>
      <c r="G149" s="13">
        <f t="shared" si="8"/>
        <v>0.96</v>
      </c>
      <c r="H149" s="3" t="s">
        <v>297</v>
      </c>
      <c r="K149" s="38"/>
      <c r="M149" s="9"/>
    </row>
    <row r="150">
      <c r="A150" s="1" t="s">
        <v>65</v>
      </c>
      <c r="B150" s="68" t="s">
        <v>298</v>
      </c>
      <c r="C150" s="65" t="s">
        <v>299</v>
      </c>
      <c r="D150" s="66">
        <v>2.29</v>
      </c>
      <c r="E150" s="67">
        <v>1.0</v>
      </c>
      <c r="F150" s="1" t="s">
        <v>11</v>
      </c>
      <c r="G150" s="13">
        <f t="shared" si="8"/>
        <v>2.29</v>
      </c>
      <c r="H150" s="3" t="s">
        <v>297</v>
      </c>
      <c r="K150" s="38"/>
      <c r="M150" s="9"/>
    </row>
    <row r="151">
      <c r="A151" s="1" t="s">
        <v>65</v>
      </c>
      <c r="B151" s="64" t="s">
        <v>300</v>
      </c>
      <c r="C151" s="65" t="s">
        <v>301</v>
      </c>
      <c r="D151" s="69">
        <v>1.99</v>
      </c>
      <c r="E151" s="67">
        <v>1.0</v>
      </c>
      <c r="F151" s="1" t="s">
        <v>11</v>
      </c>
      <c r="G151" s="13">
        <f t="shared" si="8"/>
        <v>1.99</v>
      </c>
      <c r="H151" s="6"/>
      <c r="K151" s="38"/>
      <c r="M151" s="9"/>
    </row>
    <row r="152">
      <c r="A152" s="1" t="s">
        <v>65</v>
      </c>
      <c r="B152" s="64" t="s">
        <v>302</v>
      </c>
      <c r="C152" s="65" t="s">
        <v>303</v>
      </c>
      <c r="D152" s="66">
        <v>0.99</v>
      </c>
      <c r="E152" s="67">
        <v>1.0</v>
      </c>
      <c r="F152" s="1" t="s">
        <v>11</v>
      </c>
      <c r="G152" s="13">
        <f t="shared" si="8"/>
        <v>0.99</v>
      </c>
      <c r="H152" s="6"/>
      <c r="K152" s="38"/>
      <c r="M152" s="9"/>
    </row>
    <row r="153">
      <c r="A153" s="1" t="s">
        <v>65</v>
      </c>
      <c r="B153" s="64" t="s">
        <v>304</v>
      </c>
      <c r="C153" s="65" t="s">
        <v>305</v>
      </c>
      <c r="D153" s="66">
        <v>0.79</v>
      </c>
      <c r="E153" s="67">
        <v>2.0</v>
      </c>
      <c r="F153" s="1" t="s">
        <v>11</v>
      </c>
      <c r="G153" s="13">
        <f t="shared" si="8"/>
        <v>1.58</v>
      </c>
      <c r="H153" s="6"/>
      <c r="K153" s="38"/>
      <c r="M153" s="9"/>
    </row>
    <row r="154">
      <c r="A154" s="1" t="s">
        <v>65</v>
      </c>
      <c r="B154" s="64" t="s">
        <v>306</v>
      </c>
      <c r="C154" s="65" t="s">
        <v>307</v>
      </c>
      <c r="D154" s="62">
        <v>0.49</v>
      </c>
      <c r="E154" s="67">
        <v>4.0</v>
      </c>
      <c r="F154" s="1" t="s">
        <v>11</v>
      </c>
      <c r="G154" s="13">
        <f t="shared" si="8"/>
        <v>1.96</v>
      </c>
      <c r="H154" s="70" t="s">
        <v>308</v>
      </c>
      <c r="K154" s="38"/>
      <c r="M154" s="9"/>
    </row>
    <row r="155">
      <c r="A155" s="1" t="s">
        <v>65</v>
      </c>
      <c r="B155" s="64" t="s">
        <v>309</v>
      </c>
      <c r="C155" s="65" t="s">
        <v>310</v>
      </c>
      <c r="D155" s="69">
        <v>2.49</v>
      </c>
      <c r="E155" s="67">
        <v>2.0</v>
      </c>
      <c r="F155" s="1" t="s">
        <v>11</v>
      </c>
      <c r="G155" s="13">
        <f t="shared" si="8"/>
        <v>4.98</v>
      </c>
      <c r="H155" s="6"/>
      <c r="K155" s="38"/>
      <c r="M155" s="9"/>
    </row>
    <row r="156">
      <c r="A156" s="1" t="s">
        <v>65</v>
      </c>
      <c r="B156" s="64" t="s">
        <v>311</v>
      </c>
      <c r="C156" s="65" t="s">
        <v>312</v>
      </c>
      <c r="D156" s="69">
        <v>7.99</v>
      </c>
      <c r="E156" s="67">
        <v>1.0</v>
      </c>
      <c r="F156" s="1" t="s">
        <v>11</v>
      </c>
      <c r="G156" s="13">
        <f t="shared" si="8"/>
        <v>7.99</v>
      </c>
      <c r="H156" s="3" t="s">
        <v>292</v>
      </c>
      <c r="K156" s="38"/>
      <c r="M156" s="9"/>
    </row>
    <row r="157">
      <c r="B157" s="29"/>
      <c r="C157" s="71"/>
      <c r="D157" s="50"/>
      <c r="F157" s="1" t="s">
        <v>11</v>
      </c>
      <c r="G157" s="13">
        <f t="shared" si="8"/>
        <v>0</v>
      </c>
      <c r="H157" s="6"/>
      <c r="K157" s="38"/>
      <c r="M157" s="9"/>
    </row>
    <row r="158">
      <c r="B158" s="29"/>
      <c r="C158" s="71"/>
      <c r="D158" s="50"/>
      <c r="F158" s="1" t="s">
        <v>11</v>
      </c>
      <c r="G158" s="13">
        <f t="shared" si="8"/>
        <v>0</v>
      </c>
      <c r="H158" s="6"/>
      <c r="K158" s="38"/>
      <c r="M158" s="9"/>
    </row>
    <row r="159">
      <c r="B159" s="29"/>
      <c r="C159" s="71"/>
      <c r="D159" s="50"/>
      <c r="F159" s="1" t="s">
        <v>11</v>
      </c>
      <c r="G159" s="13">
        <f t="shared" si="8"/>
        <v>0</v>
      </c>
      <c r="H159" s="6"/>
      <c r="K159" s="38"/>
      <c r="M159" s="9"/>
    </row>
    <row r="160">
      <c r="B160" s="29"/>
      <c r="C160" s="71"/>
      <c r="D160" s="50"/>
      <c r="F160" s="1" t="s">
        <v>11</v>
      </c>
      <c r="G160" s="13">
        <f t="shared" si="8"/>
        <v>0</v>
      </c>
      <c r="H160" s="6"/>
      <c r="K160" s="38"/>
      <c r="M160" s="9"/>
    </row>
    <row r="161">
      <c r="A161" s="1" t="s">
        <v>69</v>
      </c>
      <c r="B161" s="17" t="s">
        <v>313</v>
      </c>
      <c r="C161" s="71" t="s">
        <v>307</v>
      </c>
      <c r="D161" s="50">
        <v>0.49</v>
      </c>
      <c r="E161" s="1">
        <v>1.0</v>
      </c>
      <c r="F161" s="1" t="s">
        <v>11</v>
      </c>
      <c r="G161" s="13">
        <f t="shared" si="8"/>
        <v>0.49</v>
      </c>
      <c r="H161" s="3"/>
      <c r="K161" s="38"/>
      <c r="M161" s="9"/>
    </row>
    <row r="162">
      <c r="A162" s="1" t="s">
        <v>69</v>
      </c>
      <c r="B162" s="29" t="s">
        <v>314</v>
      </c>
      <c r="C162" s="71" t="s">
        <v>315</v>
      </c>
      <c r="D162" s="51">
        <v>0.79</v>
      </c>
      <c r="E162" s="1">
        <v>1.0</v>
      </c>
      <c r="F162" s="1" t="s">
        <v>11</v>
      </c>
      <c r="G162" s="13">
        <f t="shared" si="8"/>
        <v>0.79</v>
      </c>
      <c r="H162" s="6"/>
      <c r="K162" s="38"/>
      <c r="M162" s="9"/>
    </row>
    <row r="163">
      <c r="A163" s="1" t="s">
        <v>69</v>
      </c>
      <c r="B163" s="17" t="s">
        <v>316</v>
      </c>
      <c r="C163" s="71" t="s">
        <v>317</v>
      </c>
      <c r="D163" s="50">
        <v>1.59</v>
      </c>
      <c r="E163" s="1">
        <v>1.0</v>
      </c>
      <c r="F163" s="1" t="s">
        <v>11</v>
      </c>
      <c r="G163" s="13">
        <f t="shared" si="8"/>
        <v>1.59</v>
      </c>
      <c r="H163" s="6"/>
      <c r="K163" s="38"/>
      <c r="M163" s="9"/>
    </row>
    <row r="164">
      <c r="A164" s="1" t="s">
        <v>69</v>
      </c>
      <c r="B164" s="17" t="s">
        <v>318</v>
      </c>
      <c r="C164" s="71" t="s">
        <v>319</v>
      </c>
      <c r="D164" s="50">
        <v>0.24</v>
      </c>
      <c r="E164" s="1">
        <v>1.0</v>
      </c>
      <c r="F164" s="1" t="s">
        <v>11</v>
      </c>
      <c r="G164" s="13">
        <f t="shared" si="8"/>
        <v>0.24</v>
      </c>
      <c r="H164" s="6"/>
      <c r="K164" s="38"/>
      <c r="M164" s="9"/>
    </row>
    <row r="165">
      <c r="A165" s="1" t="s">
        <v>69</v>
      </c>
      <c r="B165" s="29" t="s">
        <v>320</v>
      </c>
      <c r="C165" s="71" t="s">
        <v>321</v>
      </c>
      <c r="D165" s="50">
        <v>0.39</v>
      </c>
      <c r="E165" s="1">
        <v>1.0</v>
      </c>
      <c r="F165" s="1" t="s">
        <v>11</v>
      </c>
      <c r="G165" s="13">
        <f t="shared" si="8"/>
        <v>0.39</v>
      </c>
      <c r="H165" s="6"/>
      <c r="K165" s="38"/>
      <c r="M165" s="9"/>
    </row>
    <row r="166">
      <c r="A166" s="1" t="s">
        <v>69</v>
      </c>
      <c r="B166" s="17" t="s">
        <v>322</v>
      </c>
      <c r="C166" s="71" t="s">
        <v>323</v>
      </c>
      <c r="D166" s="51">
        <v>0.79</v>
      </c>
      <c r="E166" s="1">
        <v>1.0</v>
      </c>
      <c r="F166" s="1" t="s">
        <v>11</v>
      </c>
      <c r="G166" s="13">
        <f t="shared" si="8"/>
        <v>0.79</v>
      </c>
      <c r="H166" s="6"/>
      <c r="K166" s="38"/>
      <c r="M166" s="9"/>
    </row>
    <row r="167">
      <c r="A167" s="1" t="s">
        <v>69</v>
      </c>
      <c r="B167" s="17" t="s">
        <v>324</v>
      </c>
      <c r="C167" s="71" t="s">
        <v>325</v>
      </c>
      <c r="D167" s="50">
        <v>0.39</v>
      </c>
      <c r="E167" s="1">
        <v>1.0</v>
      </c>
      <c r="F167" s="1" t="s">
        <v>11</v>
      </c>
      <c r="G167" s="13">
        <f t="shared" si="8"/>
        <v>0.39</v>
      </c>
      <c r="H167" s="6"/>
      <c r="K167" s="38"/>
      <c r="M167" s="9"/>
    </row>
    <row r="168">
      <c r="A168" s="1" t="s">
        <v>69</v>
      </c>
      <c r="B168" s="17" t="s">
        <v>326</v>
      </c>
      <c r="C168" s="71" t="s">
        <v>327</v>
      </c>
      <c r="D168" s="50">
        <v>1.59</v>
      </c>
      <c r="E168" s="1">
        <v>1.0</v>
      </c>
      <c r="F168" s="1" t="s">
        <v>11</v>
      </c>
      <c r="G168" s="13">
        <f t="shared" si="8"/>
        <v>1.59</v>
      </c>
      <c r="H168" s="6"/>
      <c r="K168" s="38"/>
      <c r="M168" s="9"/>
    </row>
    <row r="169">
      <c r="A169" s="1" t="s">
        <v>69</v>
      </c>
      <c r="B169" s="17" t="s">
        <v>328</v>
      </c>
      <c r="C169" s="71" t="s">
        <v>329</v>
      </c>
      <c r="D169" s="50">
        <v>0.24</v>
      </c>
      <c r="E169" s="1">
        <v>1.0</v>
      </c>
      <c r="F169" s="1" t="s">
        <v>11</v>
      </c>
      <c r="G169" s="13">
        <f t="shared" si="8"/>
        <v>0.24</v>
      </c>
      <c r="H169" s="6"/>
      <c r="K169" s="38"/>
      <c r="M169" s="9"/>
    </row>
    <row r="170">
      <c r="A170" s="1" t="s">
        <v>69</v>
      </c>
      <c r="B170" s="17" t="s">
        <v>330</v>
      </c>
      <c r="C170" s="71" t="s">
        <v>331</v>
      </c>
      <c r="D170" s="50">
        <v>0.39</v>
      </c>
      <c r="E170" s="1">
        <v>1.0</v>
      </c>
      <c r="F170" s="1" t="s">
        <v>11</v>
      </c>
      <c r="G170" s="13">
        <f t="shared" si="8"/>
        <v>0.39</v>
      </c>
      <c r="H170" s="6"/>
      <c r="K170" s="38"/>
      <c r="M170" s="9"/>
    </row>
    <row r="171">
      <c r="A171" s="1" t="s">
        <v>69</v>
      </c>
      <c r="B171" s="72" t="s">
        <v>332</v>
      </c>
      <c r="C171" s="73" t="s">
        <v>333</v>
      </c>
      <c r="D171" s="74">
        <v>1.59</v>
      </c>
      <c r="E171" s="1">
        <v>1.0</v>
      </c>
      <c r="F171" s="1" t="s">
        <v>11</v>
      </c>
      <c r="G171" s="13">
        <f t="shared" si="8"/>
        <v>1.59</v>
      </c>
      <c r="H171" s="6"/>
      <c r="K171" s="38"/>
      <c r="M171" s="9"/>
    </row>
    <row r="172">
      <c r="A172" s="1" t="s">
        <v>69</v>
      </c>
      <c r="B172" s="75" t="s">
        <v>334</v>
      </c>
      <c r="C172" s="73" t="s">
        <v>335</v>
      </c>
      <c r="D172" s="74">
        <v>0.49</v>
      </c>
      <c r="E172" s="1">
        <v>1.0</v>
      </c>
      <c r="F172" s="1" t="s">
        <v>11</v>
      </c>
      <c r="G172" s="13">
        <f t="shared" si="8"/>
        <v>0.49</v>
      </c>
      <c r="H172" s="6"/>
      <c r="K172" s="38"/>
      <c r="M172" s="9"/>
    </row>
    <row r="173">
      <c r="A173" s="1" t="s">
        <v>69</v>
      </c>
      <c r="B173" s="72" t="s">
        <v>336</v>
      </c>
      <c r="C173" s="73" t="s">
        <v>337</v>
      </c>
      <c r="D173" s="74">
        <v>0.49</v>
      </c>
      <c r="E173" s="1">
        <v>1.0</v>
      </c>
      <c r="F173" s="1" t="s">
        <v>11</v>
      </c>
      <c r="G173" s="13">
        <f t="shared" si="8"/>
        <v>0.49</v>
      </c>
      <c r="H173" s="6"/>
      <c r="K173" s="38"/>
      <c r="M173" s="9"/>
    </row>
    <row r="174">
      <c r="A174" s="1" t="s">
        <v>69</v>
      </c>
      <c r="B174" s="72" t="s">
        <v>338</v>
      </c>
      <c r="C174" s="73" t="s">
        <v>339</v>
      </c>
      <c r="D174" s="74">
        <v>0.79</v>
      </c>
      <c r="E174" s="1">
        <v>1.0</v>
      </c>
      <c r="F174" s="1" t="s">
        <v>11</v>
      </c>
      <c r="G174" s="13">
        <f t="shared" si="8"/>
        <v>0.79</v>
      </c>
      <c r="H174" s="6"/>
      <c r="K174" s="38"/>
      <c r="M174" s="9"/>
    </row>
    <row r="175">
      <c r="A175" s="1" t="s">
        <v>69</v>
      </c>
      <c r="B175" s="75" t="s">
        <v>340</v>
      </c>
      <c r="C175" s="73" t="s">
        <v>341</v>
      </c>
      <c r="D175" s="74">
        <v>0.39</v>
      </c>
      <c r="E175" s="1">
        <v>1.0</v>
      </c>
      <c r="F175" s="1" t="s">
        <v>11</v>
      </c>
      <c r="G175" s="13">
        <f t="shared" si="8"/>
        <v>0.39</v>
      </c>
      <c r="H175" s="6"/>
      <c r="K175" s="38"/>
      <c r="M175" s="9"/>
    </row>
    <row r="176">
      <c r="B176" s="75"/>
      <c r="C176" s="73"/>
      <c r="D176" s="74"/>
      <c r="G176" s="13"/>
      <c r="H176" s="6"/>
      <c r="K176" s="38"/>
      <c r="M176" s="9"/>
    </row>
    <row r="177">
      <c r="B177" s="75"/>
      <c r="C177" s="73"/>
      <c r="D177" s="74"/>
      <c r="G177" s="13"/>
      <c r="H177" s="6"/>
      <c r="K177" s="38"/>
      <c r="M177" s="9"/>
    </row>
    <row r="178">
      <c r="A178" s="1" t="s">
        <v>49</v>
      </c>
      <c r="B178" s="75" t="s">
        <v>342</v>
      </c>
      <c r="C178" s="73"/>
      <c r="D178" s="76">
        <v>1.59</v>
      </c>
      <c r="E178" s="77">
        <v>1.0</v>
      </c>
      <c r="F178" s="1" t="s">
        <v>11</v>
      </c>
      <c r="G178" s="13">
        <f t="shared" ref="G178:G207" si="9">D178*E178</f>
        <v>1.59</v>
      </c>
      <c r="H178" s="6"/>
      <c r="K178" s="38"/>
      <c r="M178" s="9"/>
    </row>
    <row r="179">
      <c r="A179" s="1" t="s">
        <v>49</v>
      </c>
      <c r="B179" s="75" t="s">
        <v>343</v>
      </c>
      <c r="C179" s="73"/>
      <c r="D179" s="78">
        <v>0.79</v>
      </c>
      <c r="E179" s="1">
        <v>1.0</v>
      </c>
      <c r="F179" s="1" t="s">
        <v>11</v>
      </c>
      <c r="G179" s="13">
        <f t="shared" si="9"/>
        <v>0.79</v>
      </c>
      <c r="H179" s="6"/>
      <c r="K179" s="38"/>
      <c r="M179" s="9"/>
    </row>
    <row r="180">
      <c r="A180" s="1" t="s">
        <v>49</v>
      </c>
      <c r="B180" s="10" t="s">
        <v>344</v>
      </c>
      <c r="C180" s="53"/>
      <c r="D180" s="79">
        <v>0.24</v>
      </c>
      <c r="E180" s="1">
        <v>1.0</v>
      </c>
      <c r="F180" s="1" t="s">
        <v>11</v>
      </c>
      <c r="G180" s="13">
        <f t="shared" si="9"/>
        <v>0.24</v>
      </c>
      <c r="H180" s="6"/>
      <c r="K180" s="38"/>
      <c r="M180" s="9"/>
    </row>
    <row r="181">
      <c r="A181" s="1" t="s">
        <v>49</v>
      </c>
      <c r="B181" s="10" t="s">
        <v>345</v>
      </c>
      <c r="C181" s="53"/>
      <c r="D181" s="79">
        <v>1.29</v>
      </c>
      <c r="E181" s="1">
        <v>1.0</v>
      </c>
      <c r="F181" s="1" t="s">
        <v>11</v>
      </c>
      <c r="G181" s="13">
        <f t="shared" si="9"/>
        <v>1.29</v>
      </c>
      <c r="H181" s="6"/>
      <c r="K181" s="38"/>
      <c r="M181" s="9"/>
    </row>
    <row r="182">
      <c r="A182" s="1" t="s">
        <v>49</v>
      </c>
      <c r="B182" s="10" t="s">
        <v>346</v>
      </c>
      <c r="C182" s="80"/>
      <c r="D182" s="79">
        <v>1.59</v>
      </c>
      <c r="E182" s="1">
        <v>1.0</v>
      </c>
      <c r="F182" s="1" t="s">
        <v>11</v>
      </c>
      <c r="G182" s="13">
        <f t="shared" si="9"/>
        <v>1.59</v>
      </c>
      <c r="H182" s="6"/>
      <c r="K182" s="38"/>
      <c r="M182" s="9"/>
    </row>
    <row r="183">
      <c r="A183" s="1" t="s">
        <v>49</v>
      </c>
      <c r="B183" s="10" t="s">
        <v>347</v>
      </c>
      <c r="C183" s="53"/>
      <c r="D183" s="79">
        <v>0.49</v>
      </c>
      <c r="E183" s="1">
        <v>1.0</v>
      </c>
      <c r="F183" s="1" t="s">
        <v>11</v>
      </c>
      <c r="G183" s="13">
        <f t="shared" si="9"/>
        <v>0.49</v>
      </c>
      <c r="H183" s="6"/>
      <c r="K183" s="38"/>
      <c r="M183" s="9"/>
    </row>
    <row r="184">
      <c r="A184" s="1" t="s">
        <v>49</v>
      </c>
      <c r="B184" s="54"/>
      <c r="C184" s="53"/>
      <c r="D184" s="79"/>
      <c r="F184" s="1" t="s">
        <v>11</v>
      </c>
      <c r="G184" s="13">
        <f t="shared" si="9"/>
        <v>0</v>
      </c>
      <c r="H184" s="3"/>
      <c r="K184" s="38"/>
      <c r="M184" s="9"/>
    </row>
    <row r="185">
      <c r="A185" s="1" t="s">
        <v>49</v>
      </c>
      <c r="B185" s="10" t="s">
        <v>348</v>
      </c>
      <c r="C185" s="81"/>
      <c r="D185" s="34">
        <v>2.29</v>
      </c>
      <c r="E185" s="1">
        <v>1.0</v>
      </c>
      <c r="F185" s="1" t="s">
        <v>11</v>
      </c>
      <c r="G185" s="13">
        <f t="shared" si="9"/>
        <v>2.29</v>
      </c>
      <c r="H185" s="6"/>
      <c r="K185" s="38"/>
      <c r="M185" s="9"/>
    </row>
    <row r="186">
      <c r="B186" s="54"/>
      <c r="C186" s="81"/>
      <c r="D186" s="82"/>
      <c r="F186" s="1" t="s">
        <v>11</v>
      </c>
      <c r="G186" s="13">
        <f t="shared" si="9"/>
        <v>0</v>
      </c>
      <c r="H186" s="6"/>
      <c r="K186" s="38"/>
      <c r="M186" s="9"/>
    </row>
    <row r="187">
      <c r="B187" s="83"/>
      <c r="C187" s="81"/>
      <c r="D187" s="82"/>
      <c r="F187" s="1" t="s">
        <v>11</v>
      </c>
      <c r="G187" s="13">
        <f t="shared" si="9"/>
        <v>0</v>
      </c>
      <c r="H187" s="6"/>
      <c r="K187" s="38"/>
      <c r="M187" s="9"/>
    </row>
    <row r="188">
      <c r="B188" s="83"/>
      <c r="C188" s="53"/>
      <c r="D188" s="82"/>
      <c r="F188" s="1" t="s">
        <v>11</v>
      </c>
      <c r="G188" s="13">
        <f t="shared" si="9"/>
        <v>0</v>
      </c>
      <c r="H188" s="6"/>
      <c r="K188" s="38"/>
      <c r="M188" s="9"/>
    </row>
    <row r="189">
      <c r="B189" s="83"/>
      <c r="C189" s="53"/>
      <c r="D189" s="82"/>
      <c r="F189" s="1" t="s">
        <v>11</v>
      </c>
      <c r="G189" s="13">
        <f t="shared" si="9"/>
        <v>0</v>
      </c>
      <c r="H189" s="6"/>
      <c r="K189" s="38"/>
      <c r="M189" s="9"/>
    </row>
    <row r="190">
      <c r="A190" s="1" t="s">
        <v>58</v>
      </c>
      <c r="B190" s="10" t="s">
        <v>349</v>
      </c>
      <c r="C190" s="53" t="s">
        <v>350</v>
      </c>
      <c r="D190" s="82">
        <v>0.24</v>
      </c>
      <c r="E190" s="1">
        <v>4.0</v>
      </c>
      <c r="F190" s="1" t="s">
        <v>11</v>
      </c>
      <c r="G190" s="13">
        <f t="shared" si="9"/>
        <v>0.96</v>
      </c>
      <c r="H190" s="6"/>
      <c r="K190" s="38"/>
      <c r="M190" s="9"/>
    </row>
    <row r="191">
      <c r="A191" s="1" t="s">
        <v>58</v>
      </c>
      <c r="B191" s="28" t="s">
        <v>351</v>
      </c>
      <c r="C191" s="53" t="s">
        <v>352</v>
      </c>
      <c r="D191" s="82">
        <v>0.39</v>
      </c>
      <c r="E191" s="1">
        <v>4.0</v>
      </c>
      <c r="F191" s="1" t="s">
        <v>11</v>
      </c>
      <c r="G191" s="13">
        <f t="shared" si="9"/>
        <v>1.56</v>
      </c>
      <c r="H191" s="6"/>
      <c r="K191" s="38"/>
      <c r="M191" s="9"/>
    </row>
    <row r="192">
      <c r="B192" s="83"/>
      <c r="C192" s="53"/>
      <c r="D192" s="82"/>
      <c r="F192" s="1" t="s">
        <v>11</v>
      </c>
      <c r="G192" s="13">
        <f t="shared" si="9"/>
        <v>0</v>
      </c>
      <c r="H192" s="6"/>
      <c r="K192" s="38"/>
      <c r="M192" s="9"/>
    </row>
    <row r="193">
      <c r="B193" s="83"/>
      <c r="C193" s="53"/>
      <c r="D193" s="82"/>
      <c r="F193" s="1" t="s">
        <v>11</v>
      </c>
      <c r="G193" s="13">
        <f t="shared" si="9"/>
        <v>0</v>
      </c>
      <c r="H193" s="6"/>
      <c r="K193" s="38"/>
      <c r="M193" s="9"/>
    </row>
    <row r="194">
      <c r="B194" s="54"/>
      <c r="C194" s="53"/>
      <c r="D194" s="82"/>
      <c r="F194" s="1" t="s">
        <v>11</v>
      </c>
      <c r="G194" s="13">
        <f t="shared" si="9"/>
        <v>0</v>
      </c>
      <c r="H194" s="6"/>
      <c r="K194" s="38"/>
      <c r="M194" s="9"/>
    </row>
    <row r="195">
      <c r="B195" s="83"/>
      <c r="C195" s="81"/>
      <c r="D195" s="82"/>
      <c r="F195" s="1" t="s">
        <v>11</v>
      </c>
      <c r="G195" s="13">
        <f t="shared" si="9"/>
        <v>0</v>
      </c>
      <c r="H195" s="6"/>
      <c r="K195" s="38"/>
      <c r="M195" s="9"/>
    </row>
    <row r="196">
      <c r="A196" s="1" t="s">
        <v>68</v>
      </c>
      <c r="B196" s="84" t="s">
        <v>353</v>
      </c>
      <c r="C196" s="11" t="s">
        <v>354</v>
      </c>
      <c r="D196" s="12">
        <v>0.49</v>
      </c>
      <c r="E196" s="42">
        <v>1.0</v>
      </c>
      <c r="F196" s="37" t="s">
        <v>11</v>
      </c>
      <c r="G196" s="12">
        <f t="shared" si="9"/>
        <v>0.49</v>
      </c>
      <c r="H196" s="6"/>
      <c r="K196" s="38"/>
      <c r="M196" s="9"/>
    </row>
    <row r="197">
      <c r="A197" s="1" t="s">
        <v>68</v>
      </c>
      <c r="B197" s="84" t="s">
        <v>355</v>
      </c>
      <c r="C197" s="11" t="s">
        <v>356</v>
      </c>
      <c r="D197" s="12">
        <v>0.39</v>
      </c>
      <c r="E197" s="40">
        <v>1.0</v>
      </c>
      <c r="F197" s="37" t="s">
        <v>11</v>
      </c>
      <c r="G197" s="12">
        <f t="shared" si="9"/>
        <v>0.39</v>
      </c>
      <c r="H197" s="6"/>
      <c r="K197" s="38"/>
      <c r="M197" s="9"/>
    </row>
    <row r="198">
      <c r="A198" s="1" t="s">
        <v>68</v>
      </c>
      <c r="B198" s="84" t="s">
        <v>357</v>
      </c>
      <c r="C198" s="11" t="s">
        <v>358</v>
      </c>
      <c r="D198" s="12">
        <v>0.99</v>
      </c>
      <c r="E198" s="40">
        <v>1.0</v>
      </c>
      <c r="F198" s="37" t="s">
        <v>11</v>
      </c>
      <c r="G198" s="12">
        <f t="shared" si="9"/>
        <v>0.99</v>
      </c>
      <c r="H198" s="6"/>
      <c r="K198" s="38"/>
      <c r="M198" s="9"/>
    </row>
    <row r="199">
      <c r="A199" s="1" t="s">
        <v>68</v>
      </c>
      <c r="B199" s="85" t="s">
        <v>359</v>
      </c>
      <c r="C199" s="11" t="s">
        <v>360</v>
      </c>
      <c r="D199" s="25">
        <v>1.59</v>
      </c>
      <c r="E199" s="40">
        <v>1.0</v>
      </c>
      <c r="F199" s="37" t="s">
        <v>11</v>
      </c>
      <c r="G199" s="12">
        <f t="shared" si="9"/>
        <v>1.59</v>
      </c>
      <c r="H199" s="6"/>
      <c r="K199" s="38"/>
      <c r="M199" s="9"/>
    </row>
    <row r="200">
      <c r="A200" s="1" t="s">
        <v>68</v>
      </c>
      <c r="B200" s="85" t="s">
        <v>361</v>
      </c>
      <c r="C200" s="11" t="s">
        <v>362</v>
      </c>
      <c r="D200" s="12">
        <v>0.39</v>
      </c>
      <c r="E200" s="40">
        <v>1.0</v>
      </c>
      <c r="F200" s="37" t="s">
        <v>11</v>
      </c>
      <c r="G200" s="12">
        <f t="shared" si="9"/>
        <v>0.39</v>
      </c>
      <c r="H200" s="6"/>
      <c r="K200" s="38"/>
      <c r="M200" s="9"/>
    </row>
    <row r="201">
      <c r="A201" s="1" t="s">
        <v>68</v>
      </c>
      <c r="B201" s="85" t="s">
        <v>363</v>
      </c>
      <c r="C201" s="37" t="s">
        <v>364</v>
      </c>
      <c r="D201" s="12">
        <v>0.49</v>
      </c>
      <c r="E201" s="40">
        <v>1.0</v>
      </c>
      <c r="F201" s="37" t="s">
        <v>11</v>
      </c>
      <c r="G201" s="12">
        <f t="shared" si="9"/>
        <v>0.49</v>
      </c>
      <c r="H201" s="6"/>
      <c r="K201" s="38"/>
      <c r="M201" s="9"/>
    </row>
    <row r="202">
      <c r="A202" s="1" t="s">
        <v>68</v>
      </c>
      <c r="B202" s="85" t="s">
        <v>365</v>
      </c>
      <c r="C202" s="37" t="s">
        <v>366</v>
      </c>
      <c r="D202" s="12">
        <v>0.99</v>
      </c>
      <c r="E202" s="40">
        <v>1.0</v>
      </c>
      <c r="F202" s="37" t="s">
        <v>11</v>
      </c>
      <c r="G202" s="12">
        <f t="shared" si="9"/>
        <v>0.99</v>
      </c>
      <c r="H202" s="6"/>
      <c r="K202" s="38"/>
      <c r="M202" s="9"/>
    </row>
    <row r="203" ht="16.5" customHeight="1">
      <c r="A203" s="1" t="s">
        <v>68</v>
      </c>
      <c r="B203" s="85" t="s">
        <v>367</v>
      </c>
      <c r="C203" s="37" t="s">
        <v>368</v>
      </c>
      <c r="D203" s="12">
        <v>1.29</v>
      </c>
      <c r="E203" s="40">
        <v>1.0</v>
      </c>
      <c r="F203" s="37" t="s">
        <v>11</v>
      </c>
      <c r="G203" s="12">
        <f t="shared" si="9"/>
        <v>1.29</v>
      </c>
      <c r="H203" s="6"/>
      <c r="K203" s="38"/>
      <c r="M203" s="9"/>
    </row>
    <row r="204">
      <c r="A204" s="1" t="s">
        <v>68</v>
      </c>
      <c r="B204" s="85" t="s">
        <v>369</v>
      </c>
      <c r="C204" s="37" t="s">
        <v>370</v>
      </c>
      <c r="D204" s="12">
        <v>0.24</v>
      </c>
      <c r="E204" s="40">
        <v>1.0</v>
      </c>
      <c r="F204" s="37" t="s">
        <v>11</v>
      </c>
      <c r="G204" s="12">
        <f t="shared" si="9"/>
        <v>0.24</v>
      </c>
      <c r="H204" s="6"/>
      <c r="K204" s="38"/>
      <c r="M204" s="9"/>
    </row>
    <row r="205">
      <c r="A205" s="1" t="s">
        <v>68</v>
      </c>
      <c r="B205" s="85" t="s">
        <v>371</v>
      </c>
      <c r="C205" s="86" t="s">
        <v>372</v>
      </c>
      <c r="D205" s="12">
        <v>0.39</v>
      </c>
      <c r="E205" s="40">
        <v>2.0</v>
      </c>
      <c r="F205" s="37" t="s">
        <v>11</v>
      </c>
      <c r="G205" s="12">
        <f t="shared" si="9"/>
        <v>0.78</v>
      </c>
      <c r="H205" s="6"/>
      <c r="K205" s="38"/>
      <c r="M205" s="9"/>
    </row>
    <row r="206">
      <c r="A206" s="1" t="s">
        <v>68</v>
      </c>
      <c r="B206" s="85" t="s">
        <v>373</v>
      </c>
      <c r="C206" s="87" t="s">
        <v>374</v>
      </c>
      <c r="D206" s="12">
        <v>1.99</v>
      </c>
      <c r="E206" s="40">
        <v>1.0</v>
      </c>
      <c r="F206" s="37" t="s">
        <v>11</v>
      </c>
      <c r="G206" s="12">
        <f t="shared" si="9"/>
        <v>1.99</v>
      </c>
      <c r="H206" s="6"/>
      <c r="K206" s="38"/>
      <c r="M206" s="9"/>
    </row>
    <row r="207">
      <c r="A207" s="1" t="s">
        <v>68</v>
      </c>
      <c r="B207" s="85" t="s">
        <v>375</v>
      </c>
      <c r="C207" s="87" t="s">
        <v>376</v>
      </c>
      <c r="D207" s="12">
        <v>0.79</v>
      </c>
      <c r="E207" s="40">
        <v>1.0</v>
      </c>
      <c r="F207" s="37" t="s">
        <v>11</v>
      </c>
      <c r="G207" s="12">
        <f t="shared" si="9"/>
        <v>0.79</v>
      </c>
      <c r="H207" s="6"/>
      <c r="K207" s="38"/>
      <c r="M207" s="9"/>
    </row>
    <row r="208">
      <c r="B208" s="85"/>
      <c r="C208" s="37"/>
      <c r="D208" s="12"/>
      <c r="E208" s="40"/>
      <c r="F208" s="37"/>
      <c r="G208" s="12"/>
      <c r="H208" s="6"/>
      <c r="K208" s="38"/>
      <c r="M208" s="9"/>
    </row>
    <row r="209">
      <c r="A209" s="1" t="s">
        <v>68</v>
      </c>
      <c r="B209" s="85" t="s">
        <v>377</v>
      </c>
      <c r="C209" s="87" t="s">
        <v>378</v>
      </c>
      <c r="D209" s="12">
        <v>0.99</v>
      </c>
      <c r="E209" s="40">
        <v>1.0</v>
      </c>
      <c r="F209" s="37" t="s">
        <v>11</v>
      </c>
      <c r="G209" s="12">
        <f t="shared" ref="G209:G212" si="10">D209*E209</f>
        <v>0.99</v>
      </c>
      <c r="H209" s="6"/>
      <c r="K209" s="38"/>
      <c r="M209" s="9"/>
    </row>
    <row r="210">
      <c r="A210" s="1" t="s">
        <v>68</v>
      </c>
      <c r="B210" s="85" t="s">
        <v>379</v>
      </c>
      <c r="C210" s="37" t="s">
        <v>380</v>
      </c>
      <c r="D210" s="25">
        <v>0.79</v>
      </c>
      <c r="E210" s="40">
        <v>1.0</v>
      </c>
      <c r="F210" s="37" t="s">
        <v>11</v>
      </c>
      <c r="G210" s="12">
        <f t="shared" si="10"/>
        <v>0.79</v>
      </c>
      <c r="H210" s="6"/>
      <c r="K210" s="38"/>
      <c r="M210" s="9"/>
    </row>
    <row r="211">
      <c r="A211" s="1" t="s">
        <v>68</v>
      </c>
      <c r="B211" s="85" t="s">
        <v>381</v>
      </c>
      <c r="C211" s="37" t="s">
        <v>382</v>
      </c>
      <c r="D211" s="25">
        <v>1.29</v>
      </c>
      <c r="E211" s="40">
        <v>1.0</v>
      </c>
      <c r="F211" s="37" t="s">
        <v>11</v>
      </c>
      <c r="G211" s="12">
        <f t="shared" si="10"/>
        <v>1.29</v>
      </c>
      <c r="H211" s="6"/>
      <c r="K211" s="38"/>
      <c r="M211" s="9"/>
    </row>
    <row r="212">
      <c r="A212" s="1" t="s">
        <v>68</v>
      </c>
      <c r="B212" s="85" t="s">
        <v>383</v>
      </c>
      <c r="C212" s="37" t="s">
        <v>384</v>
      </c>
      <c r="D212" s="12">
        <v>0.24</v>
      </c>
      <c r="E212" s="40">
        <v>1.0</v>
      </c>
      <c r="F212" s="37" t="s">
        <v>11</v>
      </c>
      <c r="G212" s="12">
        <f t="shared" si="10"/>
        <v>0.24</v>
      </c>
      <c r="H212" s="3" t="s">
        <v>297</v>
      </c>
      <c r="K212" s="38"/>
      <c r="M212" s="9"/>
    </row>
    <row r="213">
      <c r="B213" s="85"/>
      <c r="C213" s="37"/>
      <c r="D213" s="12"/>
      <c r="E213" s="40"/>
      <c r="F213" s="37"/>
      <c r="G213" s="12"/>
      <c r="H213" s="6"/>
      <c r="K213" s="38"/>
      <c r="M213" s="9"/>
    </row>
    <row r="214">
      <c r="A214" s="1" t="s">
        <v>68</v>
      </c>
      <c r="B214" s="85" t="s">
        <v>196</v>
      </c>
      <c r="C214" s="37" t="s">
        <v>385</v>
      </c>
      <c r="D214" s="12">
        <v>2.99</v>
      </c>
      <c r="E214" s="40">
        <v>1.0</v>
      </c>
      <c r="F214" s="37" t="s">
        <v>11</v>
      </c>
      <c r="G214" s="12">
        <f t="shared" ref="G214:G217" si="11">D214*E214</f>
        <v>2.99</v>
      </c>
      <c r="H214" s="6"/>
      <c r="K214" s="38"/>
      <c r="M214" s="9"/>
    </row>
    <row r="215">
      <c r="A215" s="1" t="s">
        <v>68</v>
      </c>
      <c r="B215" s="85" t="s">
        <v>386</v>
      </c>
      <c r="C215" s="37" t="s">
        <v>387</v>
      </c>
      <c r="D215" s="12">
        <v>0.99</v>
      </c>
      <c r="E215" s="40">
        <v>1.0</v>
      </c>
      <c r="F215" s="37" t="s">
        <v>11</v>
      </c>
      <c r="G215" s="12">
        <f t="shared" si="11"/>
        <v>0.99</v>
      </c>
      <c r="H215" s="6"/>
      <c r="K215" s="38"/>
      <c r="M215" s="9"/>
    </row>
    <row r="216">
      <c r="A216" s="1" t="s">
        <v>68</v>
      </c>
      <c r="B216" s="88" t="s">
        <v>388</v>
      </c>
      <c r="C216" s="37" t="s">
        <v>389</v>
      </c>
      <c r="D216" s="25">
        <v>2.29</v>
      </c>
      <c r="E216" s="40">
        <v>1.0</v>
      </c>
      <c r="F216" s="37" t="s">
        <v>11</v>
      </c>
      <c r="G216" s="12">
        <f t="shared" si="11"/>
        <v>2.29</v>
      </c>
      <c r="H216" s="6"/>
      <c r="K216" s="38"/>
      <c r="M216" s="9"/>
    </row>
    <row r="217">
      <c r="A217" s="1" t="s">
        <v>68</v>
      </c>
      <c r="B217" s="85" t="s">
        <v>390</v>
      </c>
      <c r="C217" s="37" t="s">
        <v>391</v>
      </c>
      <c r="D217" s="12">
        <v>3.99</v>
      </c>
      <c r="E217" s="40">
        <v>1.0</v>
      </c>
      <c r="F217" s="37" t="s">
        <v>11</v>
      </c>
      <c r="G217" s="12">
        <f t="shared" si="11"/>
        <v>3.99</v>
      </c>
      <c r="H217" s="6"/>
      <c r="K217" s="38"/>
      <c r="M217" s="9"/>
    </row>
    <row r="218">
      <c r="B218" s="85"/>
      <c r="C218" s="37"/>
      <c r="D218" s="12"/>
      <c r="E218" s="40"/>
      <c r="F218" s="37"/>
      <c r="G218" s="12"/>
      <c r="H218" s="6"/>
      <c r="K218" s="38"/>
      <c r="M218" s="9"/>
    </row>
    <row r="219">
      <c r="A219" s="1" t="s">
        <v>68</v>
      </c>
      <c r="B219" s="85" t="s">
        <v>392</v>
      </c>
      <c r="C219" s="37" t="s">
        <v>393</v>
      </c>
      <c r="D219" s="12">
        <v>0.49</v>
      </c>
      <c r="E219" s="40">
        <v>1.0</v>
      </c>
      <c r="F219" s="37" t="s">
        <v>11</v>
      </c>
      <c r="G219" s="12">
        <f>D219*E219</f>
        <v>0.49</v>
      </c>
      <c r="H219" s="6"/>
      <c r="K219" s="38"/>
      <c r="M219" s="9"/>
    </row>
    <row r="220">
      <c r="B220" s="89"/>
      <c r="C220" s="32"/>
      <c r="D220" s="90"/>
      <c r="G220" s="13"/>
      <c r="H220" s="6"/>
      <c r="K220" s="38"/>
      <c r="M220" s="9"/>
    </row>
    <row r="221">
      <c r="A221" s="91"/>
      <c r="B221" s="92"/>
      <c r="C221" s="37"/>
      <c r="D221" s="93"/>
      <c r="F221" s="1" t="s">
        <v>11</v>
      </c>
      <c r="G221" s="13">
        <f t="shared" ref="G221:G311" si="12">D221*E221</f>
        <v>0</v>
      </c>
      <c r="H221" s="6"/>
      <c r="K221" s="38"/>
      <c r="M221" s="9"/>
    </row>
    <row r="222">
      <c r="A222" s="91"/>
      <c r="B222" s="94"/>
      <c r="C222" s="91"/>
      <c r="D222" s="93"/>
      <c r="F222" s="1" t="s">
        <v>11</v>
      </c>
      <c r="G222" s="13">
        <f t="shared" si="12"/>
        <v>0</v>
      </c>
      <c r="H222" s="6"/>
      <c r="K222" s="38"/>
      <c r="M222" s="9"/>
    </row>
    <row r="223">
      <c r="A223" s="43" t="s">
        <v>9</v>
      </c>
      <c r="B223" s="17" t="s">
        <v>394</v>
      </c>
      <c r="C223" s="37"/>
      <c r="D223" s="90">
        <v>0.39</v>
      </c>
      <c r="E223" s="1">
        <v>4.0</v>
      </c>
      <c r="F223" s="1" t="s">
        <v>11</v>
      </c>
      <c r="G223" s="13">
        <f t="shared" si="12"/>
        <v>1.56</v>
      </c>
      <c r="H223" s="6"/>
      <c r="K223" s="38"/>
      <c r="M223" s="9"/>
    </row>
    <row r="224">
      <c r="A224" s="43" t="s">
        <v>9</v>
      </c>
      <c r="B224" s="17" t="s">
        <v>395</v>
      </c>
      <c r="C224" s="91"/>
      <c r="D224" s="95">
        <v>2.99</v>
      </c>
      <c r="E224" s="1">
        <v>2.0</v>
      </c>
      <c r="F224" s="1" t="s">
        <v>11</v>
      </c>
      <c r="G224" s="13">
        <f t="shared" si="12"/>
        <v>5.98</v>
      </c>
      <c r="H224" s="6"/>
      <c r="K224" s="38"/>
      <c r="M224" s="9"/>
    </row>
    <row r="225">
      <c r="A225" s="43" t="s">
        <v>9</v>
      </c>
      <c r="B225" s="17" t="s">
        <v>396</v>
      </c>
      <c r="C225" s="37"/>
      <c r="D225" s="96">
        <v>0.24</v>
      </c>
      <c r="E225" s="1">
        <v>4.0</v>
      </c>
      <c r="F225" s="1" t="s">
        <v>11</v>
      </c>
      <c r="G225" s="13">
        <f t="shared" si="12"/>
        <v>0.96</v>
      </c>
      <c r="H225" s="6"/>
      <c r="K225" s="38"/>
      <c r="M225" s="9"/>
    </row>
    <row r="226">
      <c r="A226" s="43" t="s">
        <v>9</v>
      </c>
      <c r="B226" s="17" t="s">
        <v>397</v>
      </c>
      <c r="C226" s="91"/>
      <c r="D226" s="96">
        <v>0.24</v>
      </c>
      <c r="E226" s="1">
        <v>3.0</v>
      </c>
      <c r="F226" s="1" t="s">
        <v>11</v>
      </c>
      <c r="G226" s="13">
        <f t="shared" si="12"/>
        <v>0.72</v>
      </c>
      <c r="H226" s="6"/>
      <c r="K226" s="38"/>
      <c r="M226" s="9"/>
    </row>
    <row r="227">
      <c r="A227" s="43" t="s">
        <v>9</v>
      </c>
      <c r="B227" s="17" t="s">
        <v>398</v>
      </c>
      <c r="C227" s="91"/>
      <c r="D227" s="96">
        <v>0.24</v>
      </c>
      <c r="E227" s="1">
        <v>4.0</v>
      </c>
      <c r="F227" s="1" t="s">
        <v>11</v>
      </c>
      <c r="G227" s="13">
        <f t="shared" si="12"/>
        <v>0.96</v>
      </c>
      <c r="H227" s="6"/>
      <c r="K227" s="38"/>
      <c r="M227" s="9"/>
    </row>
    <row r="228">
      <c r="A228" s="43" t="s">
        <v>9</v>
      </c>
      <c r="B228" s="17" t="s">
        <v>399</v>
      </c>
      <c r="C228" s="37"/>
      <c r="D228" s="96">
        <v>0.24</v>
      </c>
      <c r="E228" s="1">
        <v>4.0</v>
      </c>
      <c r="F228" s="1" t="s">
        <v>11</v>
      </c>
      <c r="G228" s="13">
        <f t="shared" si="12"/>
        <v>0.96</v>
      </c>
      <c r="H228" s="6"/>
      <c r="K228" s="38"/>
      <c r="M228" s="9"/>
    </row>
    <row r="229">
      <c r="A229" s="43" t="s">
        <v>9</v>
      </c>
      <c r="B229" s="17" t="s">
        <v>400</v>
      </c>
      <c r="C229" s="37"/>
      <c r="D229" s="96">
        <v>0.24</v>
      </c>
      <c r="E229" s="1">
        <v>1.0</v>
      </c>
      <c r="F229" s="1" t="s">
        <v>11</v>
      </c>
      <c r="G229" s="13">
        <f t="shared" si="12"/>
        <v>0.24</v>
      </c>
      <c r="H229" s="6"/>
      <c r="K229" s="38"/>
      <c r="M229" s="9"/>
    </row>
    <row r="230">
      <c r="A230" s="43" t="s">
        <v>9</v>
      </c>
      <c r="B230" s="17" t="s">
        <v>401</v>
      </c>
      <c r="C230" s="37"/>
      <c r="D230" s="96">
        <v>0.24</v>
      </c>
      <c r="E230" s="1">
        <v>4.0</v>
      </c>
      <c r="F230" s="1" t="s">
        <v>11</v>
      </c>
      <c r="G230" s="13">
        <f t="shared" si="12"/>
        <v>0.96</v>
      </c>
      <c r="H230" s="6"/>
      <c r="K230" s="38"/>
      <c r="M230" s="9"/>
    </row>
    <row r="231">
      <c r="A231" s="43" t="s">
        <v>9</v>
      </c>
      <c r="B231" s="17" t="s">
        <v>402</v>
      </c>
      <c r="C231" s="37"/>
      <c r="D231" s="96">
        <v>0.24</v>
      </c>
      <c r="E231" s="1">
        <v>3.0</v>
      </c>
      <c r="F231" s="1" t="s">
        <v>11</v>
      </c>
      <c r="G231" s="13">
        <f t="shared" si="12"/>
        <v>0.72</v>
      </c>
      <c r="H231" s="6"/>
      <c r="K231" s="38"/>
      <c r="M231" s="9"/>
    </row>
    <row r="232">
      <c r="A232" s="43" t="s">
        <v>9</v>
      </c>
      <c r="B232" s="17" t="s">
        <v>403</v>
      </c>
      <c r="C232" s="37"/>
      <c r="D232" s="96">
        <v>0.24</v>
      </c>
      <c r="E232" s="1">
        <v>3.0</v>
      </c>
      <c r="F232" s="1" t="s">
        <v>11</v>
      </c>
      <c r="G232" s="13">
        <f t="shared" si="12"/>
        <v>0.72</v>
      </c>
      <c r="H232" s="6"/>
      <c r="K232" s="38"/>
      <c r="M232" s="9"/>
    </row>
    <row r="233">
      <c r="A233" s="43" t="s">
        <v>9</v>
      </c>
      <c r="B233" s="10" t="s">
        <v>404</v>
      </c>
      <c r="C233" s="3"/>
      <c r="D233" s="4">
        <v>0.79</v>
      </c>
      <c r="E233" s="1">
        <v>4.0</v>
      </c>
      <c r="F233" s="1" t="s">
        <v>11</v>
      </c>
      <c r="G233" s="13">
        <f t="shared" si="12"/>
        <v>3.16</v>
      </c>
      <c r="H233" s="6"/>
      <c r="K233" s="38"/>
      <c r="M233" s="9"/>
    </row>
    <row r="234">
      <c r="A234" s="43" t="s">
        <v>9</v>
      </c>
      <c r="B234" s="10" t="s">
        <v>405</v>
      </c>
      <c r="C234" s="3"/>
      <c r="D234" s="4">
        <v>1.59</v>
      </c>
      <c r="E234" s="1">
        <v>4.0</v>
      </c>
      <c r="F234" s="1" t="s">
        <v>11</v>
      </c>
      <c r="G234" s="13">
        <f t="shared" si="12"/>
        <v>6.36</v>
      </c>
      <c r="H234" s="6"/>
      <c r="K234" s="38"/>
      <c r="M234" s="9"/>
    </row>
    <row r="235">
      <c r="A235" s="43" t="s">
        <v>9</v>
      </c>
      <c r="B235" s="10" t="s">
        <v>406</v>
      </c>
      <c r="C235" s="3"/>
      <c r="D235" s="4">
        <v>2.29</v>
      </c>
      <c r="E235" s="1">
        <v>3.0</v>
      </c>
      <c r="F235" s="1" t="s">
        <v>11</v>
      </c>
      <c r="G235" s="13">
        <f t="shared" si="12"/>
        <v>6.87</v>
      </c>
      <c r="H235" s="6"/>
      <c r="K235" s="38"/>
      <c r="M235" s="9"/>
    </row>
    <row r="236">
      <c r="A236" s="43" t="s">
        <v>9</v>
      </c>
      <c r="B236" s="10" t="s">
        <v>407</v>
      </c>
      <c r="C236" s="3"/>
      <c r="D236" s="4">
        <v>0.49</v>
      </c>
      <c r="E236" s="1">
        <v>2.0</v>
      </c>
      <c r="F236" s="1" t="s">
        <v>11</v>
      </c>
      <c r="G236" s="13">
        <f t="shared" si="12"/>
        <v>0.98</v>
      </c>
      <c r="H236" s="6"/>
      <c r="K236" s="38"/>
      <c r="M236" s="9"/>
    </row>
    <row r="237">
      <c r="A237" s="43" t="s">
        <v>9</v>
      </c>
      <c r="B237" s="10" t="s">
        <v>408</v>
      </c>
      <c r="C237" s="3"/>
      <c r="D237" s="4">
        <v>0.49</v>
      </c>
      <c r="E237" s="1">
        <v>3.0</v>
      </c>
      <c r="F237" s="1" t="s">
        <v>11</v>
      </c>
      <c r="G237" s="13">
        <f t="shared" si="12"/>
        <v>1.47</v>
      </c>
      <c r="H237" s="6"/>
      <c r="K237" s="38"/>
      <c r="M237" s="9"/>
    </row>
    <row r="238">
      <c r="B238" s="83"/>
      <c r="C238" s="3"/>
      <c r="D238" s="97"/>
      <c r="F238" s="1" t="s">
        <v>11</v>
      </c>
      <c r="G238" s="13">
        <f t="shared" si="12"/>
        <v>0</v>
      </c>
      <c r="H238" s="6"/>
      <c r="K238" s="38"/>
      <c r="M238" s="9"/>
    </row>
    <row r="239">
      <c r="B239" s="98"/>
      <c r="C239" s="3"/>
      <c r="D239" s="97"/>
      <c r="F239" s="1" t="s">
        <v>11</v>
      </c>
      <c r="G239" s="13">
        <f t="shared" si="12"/>
        <v>0</v>
      </c>
      <c r="H239" s="6"/>
      <c r="K239" s="38"/>
      <c r="M239" s="9"/>
    </row>
    <row r="240">
      <c r="B240" s="83"/>
      <c r="C240" s="6"/>
      <c r="D240" s="97"/>
      <c r="F240" s="1" t="s">
        <v>11</v>
      </c>
      <c r="G240" s="13">
        <f t="shared" si="12"/>
        <v>0</v>
      </c>
      <c r="H240" s="6"/>
      <c r="K240" s="38"/>
      <c r="M240" s="9"/>
    </row>
    <row r="241">
      <c r="B241" s="83"/>
      <c r="C241" s="6"/>
      <c r="D241" s="97"/>
      <c r="F241" s="1" t="s">
        <v>11</v>
      </c>
      <c r="G241" s="13">
        <f t="shared" si="12"/>
        <v>0</v>
      </c>
      <c r="H241" s="6"/>
      <c r="K241" s="38"/>
      <c r="M241" s="9"/>
    </row>
    <row r="242">
      <c r="B242" s="83"/>
      <c r="C242" s="6"/>
      <c r="D242" s="97"/>
      <c r="F242" s="1" t="s">
        <v>11</v>
      </c>
      <c r="G242" s="13">
        <f t="shared" si="12"/>
        <v>0</v>
      </c>
      <c r="H242" s="6"/>
      <c r="K242" s="38"/>
      <c r="M242" s="9"/>
    </row>
    <row r="243">
      <c r="B243" s="83"/>
      <c r="C243" s="6"/>
      <c r="D243" s="97"/>
      <c r="F243" s="1" t="s">
        <v>11</v>
      </c>
      <c r="G243" s="13">
        <f t="shared" si="12"/>
        <v>0</v>
      </c>
      <c r="H243" s="6"/>
      <c r="K243" s="38"/>
      <c r="M243" s="9"/>
    </row>
    <row r="244">
      <c r="B244" s="83"/>
      <c r="C244" s="6"/>
      <c r="D244" s="97"/>
      <c r="F244" s="1" t="s">
        <v>11</v>
      </c>
      <c r="G244" s="13">
        <f t="shared" si="12"/>
        <v>0</v>
      </c>
      <c r="H244" s="6"/>
      <c r="K244" s="38"/>
      <c r="M244" s="9"/>
    </row>
    <row r="245">
      <c r="B245" s="83"/>
      <c r="C245" s="6"/>
      <c r="D245" s="97"/>
      <c r="F245" s="1" t="s">
        <v>11</v>
      </c>
      <c r="G245" s="13">
        <f t="shared" si="12"/>
        <v>0</v>
      </c>
      <c r="H245" s="6"/>
      <c r="K245" s="38"/>
      <c r="M245" s="9"/>
    </row>
    <row r="246">
      <c r="B246" s="83"/>
      <c r="C246" s="6"/>
      <c r="D246" s="97"/>
      <c r="F246" s="1" t="s">
        <v>11</v>
      </c>
      <c r="G246" s="13">
        <f t="shared" si="12"/>
        <v>0</v>
      </c>
      <c r="H246" s="6"/>
      <c r="K246" s="38"/>
      <c r="M246" s="9"/>
    </row>
    <row r="247">
      <c r="B247" s="83"/>
      <c r="C247" s="6"/>
      <c r="D247" s="97"/>
      <c r="F247" s="1" t="s">
        <v>11</v>
      </c>
      <c r="G247" s="13">
        <f t="shared" si="12"/>
        <v>0</v>
      </c>
      <c r="H247" s="6"/>
      <c r="K247" s="38"/>
      <c r="M247" s="9"/>
    </row>
    <row r="248">
      <c r="B248" s="83"/>
      <c r="C248" s="6"/>
      <c r="D248" s="97"/>
      <c r="F248" s="1" t="s">
        <v>11</v>
      </c>
      <c r="G248" s="13">
        <f t="shared" si="12"/>
        <v>0</v>
      </c>
      <c r="H248" s="6"/>
      <c r="K248" s="38"/>
      <c r="M248" s="9"/>
    </row>
    <row r="249">
      <c r="B249" s="83"/>
      <c r="C249" s="6"/>
      <c r="D249" s="97"/>
      <c r="F249" s="1" t="s">
        <v>11</v>
      </c>
      <c r="G249" s="13">
        <f t="shared" si="12"/>
        <v>0</v>
      </c>
      <c r="H249" s="6"/>
      <c r="K249" s="38"/>
      <c r="M249" s="9"/>
    </row>
    <row r="250">
      <c r="B250" s="83"/>
      <c r="C250" s="6"/>
      <c r="D250" s="97"/>
      <c r="F250" s="1" t="s">
        <v>11</v>
      </c>
      <c r="G250" s="13">
        <f t="shared" si="12"/>
        <v>0</v>
      </c>
      <c r="H250" s="6"/>
      <c r="K250" s="38"/>
      <c r="M250" s="9"/>
    </row>
    <row r="251">
      <c r="B251" s="83"/>
      <c r="C251" s="6"/>
      <c r="D251" s="97"/>
      <c r="F251" s="1" t="s">
        <v>11</v>
      </c>
      <c r="G251" s="13">
        <f t="shared" si="12"/>
        <v>0</v>
      </c>
      <c r="H251" s="6"/>
      <c r="K251" s="38"/>
      <c r="M251" s="9"/>
    </row>
    <row r="252">
      <c r="B252" s="83"/>
      <c r="C252" s="6"/>
      <c r="D252" s="97"/>
      <c r="F252" s="1" t="s">
        <v>11</v>
      </c>
      <c r="G252" s="13">
        <f t="shared" si="12"/>
        <v>0</v>
      </c>
      <c r="H252" s="6"/>
      <c r="K252" s="38"/>
      <c r="M252" s="9"/>
    </row>
    <row r="253">
      <c r="B253" s="83"/>
      <c r="C253" s="6"/>
      <c r="D253" s="97"/>
      <c r="F253" s="1" t="s">
        <v>11</v>
      </c>
      <c r="G253" s="13">
        <f t="shared" si="12"/>
        <v>0</v>
      </c>
      <c r="H253" s="6"/>
      <c r="K253" s="38"/>
      <c r="M253" s="9"/>
    </row>
    <row r="254">
      <c r="B254" s="83"/>
      <c r="C254" s="6"/>
      <c r="D254" s="97"/>
      <c r="F254" s="1" t="s">
        <v>11</v>
      </c>
      <c r="G254" s="13">
        <f t="shared" si="12"/>
        <v>0</v>
      </c>
      <c r="H254" s="6"/>
      <c r="K254" s="38"/>
      <c r="M254" s="9"/>
    </row>
    <row r="255">
      <c r="B255" s="83"/>
      <c r="C255" s="6"/>
      <c r="D255" s="97"/>
      <c r="F255" s="1" t="s">
        <v>11</v>
      </c>
      <c r="G255" s="13">
        <f t="shared" si="12"/>
        <v>0</v>
      </c>
      <c r="H255" s="6"/>
      <c r="K255" s="38"/>
      <c r="M255" s="9"/>
    </row>
    <row r="256">
      <c r="B256" s="83"/>
      <c r="C256" s="6"/>
      <c r="D256" s="97"/>
      <c r="F256" s="1" t="s">
        <v>11</v>
      </c>
      <c r="G256" s="13">
        <f t="shared" si="12"/>
        <v>0</v>
      </c>
      <c r="H256" s="6"/>
      <c r="K256" s="38"/>
      <c r="M256" s="9"/>
    </row>
    <row r="257">
      <c r="B257" s="83"/>
      <c r="C257" s="6"/>
      <c r="D257" s="97"/>
      <c r="F257" s="1" t="s">
        <v>11</v>
      </c>
      <c r="G257" s="13">
        <f t="shared" si="12"/>
        <v>0</v>
      </c>
      <c r="H257" s="6"/>
      <c r="K257" s="38"/>
      <c r="M257" s="9"/>
    </row>
    <row r="258">
      <c r="B258" s="83"/>
      <c r="C258" s="6"/>
      <c r="D258" s="97"/>
      <c r="F258" s="1" t="s">
        <v>11</v>
      </c>
      <c r="G258" s="13">
        <f t="shared" si="12"/>
        <v>0</v>
      </c>
      <c r="H258" s="6"/>
      <c r="K258" s="38"/>
      <c r="M258" s="9"/>
    </row>
    <row r="259">
      <c r="B259" s="83"/>
      <c r="C259" s="6"/>
      <c r="D259" s="97"/>
      <c r="F259" s="1" t="s">
        <v>11</v>
      </c>
      <c r="G259" s="13">
        <f t="shared" si="12"/>
        <v>0</v>
      </c>
      <c r="H259" s="6"/>
      <c r="K259" s="38"/>
      <c r="M259" s="9"/>
    </row>
    <row r="260">
      <c r="B260" s="83"/>
      <c r="C260" s="6"/>
      <c r="D260" s="97"/>
      <c r="F260" s="1" t="s">
        <v>11</v>
      </c>
      <c r="G260" s="13">
        <f t="shared" si="12"/>
        <v>0</v>
      </c>
      <c r="H260" s="6"/>
      <c r="K260" s="38"/>
      <c r="M260" s="9"/>
    </row>
    <row r="261">
      <c r="B261" s="83"/>
      <c r="C261" s="6"/>
      <c r="D261" s="97"/>
      <c r="F261" s="1" t="s">
        <v>11</v>
      </c>
      <c r="G261" s="13">
        <f t="shared" si="12"/>
        <v>0</v>
      </c>
      <c r="H261" s="6"/>
      <c r="K261" s="38"/>
      <c r="M261" s="9"/>
    </row>
    <row r="262">
      <c r="B262" s="83"/>
      <c r="C262" s="6"/>
      <c r="D262" s="97"/>
      <c r="F262" s="1" t="s">
        <v>11</v>
      </c>
      <c r="G262" s="13">
        <f t="shared" si="12"/>
        <v>0</v>
      </c>
      <c r="H262" s="6"/>
      <c r="K262" s="38"/>
      <c r="M262" s="9"/>
    </row>
    <row r="263">
      <c r="B263" s="83"/>
      <c r="C263" s="6"/>
      <c r="D263" s="97"/>
      <c r="F263" s="1" t="s">
        <v>11</v>
      </c>
      <c r="G263" s="13">
        <f t="shared" si="12"/>
        <v>0</v>
      </c>
      <c r="H263" s="6"/>
      <c r="K263" s="38"/>
      <c r="M263" s="9"/>
    </row>
    <row r="264">
      <c r="B264" s="83"/>
      <c r="C264" s="6"/>
      <c r="D264" s="97"/>
      <c r="F264" s="1" t="s">
        <v>11</v>
      </c>
      <c r="G264" s="13">
        <f t="shared" si="12"/>
        <v>0</v>
      </c>
      <c r="H264" s="6"/>
      <c r="K264" s="38"/>
      <c r="M264" s="9"/>
    </row>
    <row r="265">
      <c r="B265" s="83"/>
      <c r="C265" s="6"/>
      <c r="D265" s="97"/>
      <c r="F265" s="1" t="s">
        <v>11</v>
      </c>
      <c r="G265" s="13">
        <f t="shared" si="12"/>
        <v>0</v>
      </c>
      <c r="H265" s="6"/>
      <c r="K265" s="38"/>
      <c r="M265" s="9"/>
    </row>
    <row r="266">
      <c r="B266" s="83"/>
      <c r="C266" s="6"/>
      <c r="D266" s="97"/>
      <c r="F266" s="1" t="s">
        <v>11</v>
      </c>
      <c r="G266" s="13">
        <f t="shared" si="12"/>
        <v>0</v>
      </c>
      <c r="H266" s="6"/>
      <c r="K266" s="38"/>
      <c r="M266" s="9"/>
    </row>
    <row r="267">
      <c r="B267" s="83"/>
      <c r="C267" s="6"/>
      <c r="D267" s="97"/>
      <c r="F267" s="1" t="s">
        <v>11</v>
      </c>
      <c r="G267" s="13">
        <f t="shared" si="12"/>
        <v>0</v>
      </c>
      <c r="H267" s="6"/>
      <c r="K267" s="38"/>
      <c r="M267" s="9"/>
    </row>
    <row r="268">
      <c r="B268" s="83"/>
      <c r="C268" s="6"/>
      <c r="D268" s="97"/>
      <c r="F268" s="1" t="s">
        <v>11</v>
      </c>
      <c r="G268" s="13">
        <f t="shared" si="12"/>
        <v>0</v>
      </c>
      <c r="H268" s="6"/>
      <c r="K268" s="38"/>
      <c r="M268" s="9"/>
    </row>
    <row r="269">
      <c r="B269" s="83"/>
      <c r="C269" s="6"/>
      <c r="D269" s="97"/>
      <c r="F269" s="1" t="s">
        <v>11</v>
      </c>
      <c r="G269" s="13">
        <f t="shared" si="12"/>
        <v>0</v>
      </c>
      <c r="H269" s="6"/>
      <c r="K269" s="38"/>
      <c r="M269" s="9"/>
    </row>
    <row r="270">
      <c r="B270" s="83"/>
      <c r="C270" s="6"/>
      <c r="D270" s="97"/>
      <c r="F270" s="1" t="s">
        <v>11</v>
      </c>
      <c r="G270" s="13">
        <f t="shared" si="12"/>
        <v>0</v>
      </c>
      <c r="H270" s="6"/>
      <c r="K270" s="38"/>
      <c r="M270" s="9"/>
    </row>
    <row r="271">
      <c r="B271" s="83"/>
      <c r="C271" s="6"/>
      <c r="D271" s="97"/>
      <c r="F271" s="1" t="s">
        <v>11</v>
      </c>
      <c r="G271" s="13">
        <f t="shared" si="12"/>
        <v>0</v>
      </c>
      <c r="H271" s="6"/>
      <c r="K271" s="38"/>
      <c r="M271" s="9"/>
    </row>
    <row r="272">
      <c r="B272" s="83"/>
      <c r="C272" s="6"/>
      <c r="D272" s="97"/>
      <c r="F272" s="1" t="s">
        <v>11</v>
      </c>
      <c r="G272" s="13">
        <f t="shared" si="12"/>
        <v>0</v>
      </c>
      <c r="H272" s="6"/>
      <c r="K272" s="38"/>
      <c r="M272" s="9"/>
    </row>
    <row r="273">
      <c r="B273" s="83"/>
      <c r="C273" s="6"/>
      <c r="D273" s="97"/>
      <c r="F273" s="1" t="s">
        <v>11</v>
      </c>
      <c r="G273" s="13">
        <f t="shared" si="12"/>
        <v>0</v>
      </c>
      <c r="H273" s="6"/>
      <c r="K273" s="38"/>
      <c r="M273" s="9"/>
    </row>
    <row r="274">
      <c r="B274" s="83"/>
      <c r="C274" s="6"/>
      <c r="D274" s="97"/>
      <c r="F274" s="1" t="s">
        <v>11</v>
      </c>
      <c r="G274" s="13">
        <f t="shared" si="12"/>
        <v>0</v>
      </c>
      <c r="H274" s="6"/>
      <c r="K274" s="38"/>
      <c r="M274" s="9"/>
    </row>
    <row r="275">
      <c r="B275" s="83"/>
      <c r="C275" s="6"/>
      <c r="D275" s="97"/>
      <c r="F275" s="1" t="s">
        <v>11</v>
      </c>
      <c r="G275" s="13">
        <f t="shared" si="12"/>
        <v>0</v>
      </c>
      <c r="H275" s="6"/>
      <c r="K275" s="38"/>
      <c r="M275" s="9"/>
    </row>
    <row r="276">
      <c r="B276" s="83"/>
      <c r="C276" s="6"/>
      <c r="D276" s="97"/>
      <c r="F276" s="1" t="s">
        <v>11</v>
      </c>
      <c r="G276" s="13">
        <f t="shared" si="12"/>
        <v>0</v>
      </c>
      <c r="H276" s="6"/>
      <c r="K276" s="38"/>
      <c r="M276" s="9"/>
    </row>
    <row r="277">
      <c r="B277" s="83"/>
      <c r="C277" s="6"/>
      <c r="D277" s="97"/>
      <c r="F277" s="1" t="s">
        <v>11</v>
      </c>
      <c r="G277" s="13">
        <f t="shared" si="12"/>
        <v>0</v>
      </c>
      <c r="H277" s="6"/>
      <c r="K277" s="38"/>
      <c r="M277" s="9"/>
    </row>
    <row r="278">
      <c r="B278" s="83"/>
      <c r="C278" s="6"/>
      <c r="D278" s="97"/>
      <c r="F278" s="1" t="s">
        <v>11</v>
      </c>
      <c r="G278" s="13">
        <f t="shared" si="12"/>
        <v>0</v>
      </c>
      <c r="H278" s="6"/>
      <c r="K278" s="38"/>
      <c r="M278" s="9"/>
    </row>
    <row r="279">
      <c r="B279" s="83"/>
      <c r="C279" s="6"/>
      <c r="D279" s="97"/>
      <c r="F279" s="1" t="s">
        <v>11</v>
      </c>
      <c r="G279" s="13">
        <f t="shared" si="12"/>
        <v>0</v>
      </c>
      <c r="H279" s="6"/>
      <c r="K279" s="38"/>
      <c r="M279" s="9"/>
    </row>
    <row r="280">
      <c r="B280" s="83"/>
      <c r="C280" s="6"/>
      <c r="D280" s="97"/>
      <c r="F280" s="1" t="s">
        <v>11</v>
      </c>
      <c r="G280" s="13">
        <f t="shared" si="12"/>
        <v>0</v>
      </c>
      <c r="H280" s="6"/>
      <c r="K280" s="38"/>
      <c r="M280" s="9"/>
    </row>
    <row r="281">
      <c r="B281" s="83"/>
      <c r="C281" s="6"/>
      <c r="D281" s="97"/>
      <c r="F281" s="1" t="s">
        <v>11</v>
      </c>
      <c r="G281" s="13">
        <f t="shared" si="12"/>
        <v>0</v>
      </c>
      <c r="H281" s="6"/>
      <c r="K281" s="38"/>
      <c r="M281" s="9"/>
    </row>
    <row r="282">
      <c r="B282" s="83"/>
      <c r="C282" s="6"/>
      <c r="D282" s="97"/>
      <c r="F282" s="1" t="s">
        <v>11</v>
      </c>
      <c r="G282" s="13">
        <f t="shared" si="12"/>
        <v>0</v>
      </c>
      <c r="H282" s="6"/>
      <c r="K282" s="38"/>
      <c r="M282" s="9"/>
    </row>
    <row r="283">
      <c r="B283" s="83"/>
      <c r="C283" s="6"/>
      <c r="D283" s="97"/>
      <c r="F283" s="1" t="s">
        <v>11</v>
      </c>
      <c r="G283" s="13">
        <f t="shared" si="12"/>
        <v>0</v>
      </c>
      <c r="H283" s="6"/>
      <c r="K283" s="38"/>
      <c r="M283" s="9"/>
    </row>
    <row r="284">
      <c r="B284" s="83"/>
      <c r="C284" s="6"/>
      <c r="D284" s="97"/>
      <c r="F284" s="1" t="s">
        <v>11</v>
      </c>
      <c r="G284" s="13">
        <f t="shared" si="12"/>
        <v>0</v>
      </c>
      <c r="H284" s="6"/>
      <c r="K284" s="38"/>
      <c r="M284" s="9"/>
    </row>
    <row r="285">
      <c r="B285" s="83"/>
      <c r="C285" s="6"/>
      <c r="D285" s="97"/>
      <c r="F285" s="1" t="s">
        <v>11</v>
      </c>
      <c r="G285" s="13">
        <f t="shared" si="12"/>
        <v>0</v>
      </c>
      <c r="H285" s="6"/>
      <c r="K285" s="38"/>
      <c r="M285" s="9"/>
    </row>
    <row r="286">
      <c r="B286" s="83"/>
      <c r="C286" s="6"/>
      <c r="D286" s="97"/>
      <c r="F286" s="1" t="s">
        <v>11</v>
      </c>
      <c r="G286" s="13">
        <f t="shared" si="12"/>
        <v>0</v>
      </c>
      <c r="H286" s="6"/>
      <c r="K286" s="38"/>
      <c r="M286" s="9"/>
    </row>
    <row r="287">
      <c r="B287" s="83"/>
      <c r="C287" s="6"/>
      <c r="D287" s="97"/>
      <c r="F287" s="1" t="s">
        <v>11</v>
      </c>
      <c r="G287" s="13">
        <f t="shared" si="12"/>
        <v>0</v>
      </c>
      <c r="H287" s="6"/>
      <c r="K287" s="38"/>
      <c r="M287" s="9"/>
    </row>
    <row r="288">
      <c r="B288" s="83"/>
      <c r="C288" s="6"/>
      <c r="D288" s="97"/>
      <c r="F288" s="1" t="s">
        <v>11</v>
      </c>
      <c r="G288" s="13">
        <f t="shared" si="12"/>
        <v>0</v>
      </c>
      <c r="H288" s="6"/>
      <c r="K288" s="38"/>
      <c r="M288" s="9"/>
    </row>
    <row r="289">
      <c r="B289" s="83"/>
      <c r="C289" s="6"/>
      <c r="D289" s="97"/>
      <c r="F289" s="1" t="s">
        <v>11</v>
      </c>
      <c r="G289" s="13">
        <f t="shared" si="12"/>
        <v>0</v>
      </c>
      <c r="H289" s="6"/>
      <c r="K289" s="38"/>
      <c r="M289" s="9"/>
    </row>
    <row r="290">
      <c r="B290" s="83"/>
      <c r="C290" s="6"/>
      <c r="D290" s="97"/>
      <c r="F290" s="1" t="s">
        <v>11</v>
      </c>
      <c r="G290" s="13">
        <f t="shared" si="12"/>
        <v>0</v>
      </c>
      <c r="H290" s="6"/>
      <c r="K290" s="38"/>
      <c r="M290" s="9"/>
    </row>
    <row r="291">
      <c r="B291" s="83"/>
      <c r="C291" s="6"/>
      <c r="D291" s="97"/>
      <c r="F291" s="1" t="s">
        <v>11</v>
      </c>
      <c r="G291" s="13">
        <f t="shared" si="12"/>
        <v>0</v>
      </c>
      <c r="H291" s="6"/>
      <c r="K291" s="38"/>
      <c r="M291" s="9"/>
    </row>
    <row r="292">
      <c r="B292" s="83"/>
      <c r="C292" s="6"/>
      <c r="D292" s="97"/>
      <c r="F292" s="1" t="s">
        <v>11</v>
      </c>
      <c r="G292" s="13">
        <f t="shared" si="12"/>
        <v>0</v>
      </c>
      <c r="H292" s="6"/>
      <c r="K292" s="38"/>
      <c r="M292" s="9"/>
    </row>
    <row r="293">
      <c r="B293" s="83"/>
      <c r="C293" s="6"/>
      <c r="D293" s="97"/>
      <c r="F293" s="1" t="s">
        <v>11</v>
      </c>
      <c r="G293" s="13">
        <f t="shared" si="12"/>
        <v>0</v>
      </c>
      <c r="H293" s="6"/>
      <c r="K293" s="38"/>
      <c r="M293" s="9"/>
    </row>
    <row r="294">
      <c r="B294" s="83"/>
      <c r="C294" s="6"/>
      <c r="D294" s="97"/>
      <c r="F294" s="1" t="s">
        <v>11</v>
      </c>
      <c r="G294" s="13">
        <f t="shared" si="12"/>
        <v>0</v>
      </c>
      <c r="H294" s="6"/>
      <c r="K294" s="38"/>
      <c r="M294" s="9"/>
    </row>
    <row r="295">
      <c r="B295" s="83"/>
      <c r="C295" s="6"/>
      <c r="D295" s="97"/>
      <c r="F295" s="1" t="s">
        <v>11</v>
      </c>
      <c r="G295" s="13">
        <f t="shared" si="12"/>
        <v>0</v>
      </c>
      <c r="H295" s="6"/>
      <c r="K295" s="38"/>
      <c r="M295" s="9"/>
    </row>
    <row r="296">
      <c r="B296" s="83"/>
      <c r="C296" s="6"/>
      <c r="D296" s="97"/>
      <c r="F296" s="1" t="s">
        <v>11</v>
      </c>
      <c r="G296" s="13">
        <f t="shared" si="12"/>
        <v>0</v>
      </c>
      <c r="H296" s="6"/>
      <c r="K296" s="38"/>
      <c r="M296" s="9"/>
    </row>
    <row r="297">
      <c r="B297" s="83"/>
      <c r="C297" s="6"/>
      <c r="D297" s="97"/>
      <c r="F297" s="1" t="s">
        <v>11</v>
      </c>
      <c r="G297" s="13">
        <f t="shared" si="12"/>
        <v>0</v>
      </c>
      <c r="H297" s="6"/>
      <c r="K297" s="38"/>
      <c r="M297" s="9"/>
    </row>
    <row r="298">
      <c r="B298" s="83"/>
      <c r="C298" s="6"/>
      <c r="D298" s="97"/>
      <c r="F298" s="1" t="s">
        <v>11</v>
      </c>
      <c r="G298" s="13">
        <f t="shared" si="12"/>
        <v>0</v>
      </c>
      <c r="H298" s="6"/>
      <c r="K298" s="38"/>
      <c r="M298" s="9"/>
    </row>
    <row r="299">
      <c r="B299" s="83"/>
      <c r="C299" s="6"/>
      <c r="D299" s="97"/>
      <c r="F299" s="1" t="s">
        <v>11</v>
      </c>
      <c r="G299" s="13">
        <f t="shared" si="12"/>
        <v>0</v>
      </c>
      <c r="H299" s="6"/>
      <c r="K299" s="38"/>
      <c r="M299" s="9"/>
    </row>
    <row r="300">
      <c r="B300" s="83"/>
      <c r="C300" s="6"/>
      <c r="D300" s="97"/>
      <c r="F300" s="1" t="s">
        <v>11</v>
      </c>
      <c r="G300" s="13">
        <f t="shared" si="12"/>
        <v>0</v>
      </c>
      <c r="H300" s="6"/>
      <c r="K300" s="38"/>
      <c r="M300" s="9"/>
    </row>
    <row r="301">
      <c r="B301" s="83"/>
      <c r="C301" s="6"/>
      <c r="D301" s="97"/>
      <c r="F301" s="1" t="s">
        <v>11</v>
      </c>
      <c r="G301" s="13">
        <f t="shared" si="12"/>
        <v>0</v>
      </c>
      <c r="H301" s="6"/>
      <c r="K301" s="38"/>
      <c r="M301" s="9"/>
    </row>
    <row r="302">
      <c r="B302" s="83"/>
      <c r="C302" s="6"/>
      <c r="D302" s="97"/>
      <c r="F302" s="1" t="s">
        <v>11</v>
      </c>
      <c r="G302" s="13">
        <f t="shared" si="12"/>
        <v>0</v>
      </c>
      <c r="H302" s="6"/>
      <c r="K302" s="38"/>
      <c r="M302" s="9"/>
    </row>
    <row r="303">
      <c r="B303" s="83"/>
      <c r="C303" s="6"/>
      <c r="D303" s="97"/>
      <c r="F303" s="1" t="s">
        <v>11</v>
      </c>
      <c r="G303" s="13">
        <f t="shared" si="12"/>
        <v>0</v>
      </c>
      <c r="H303" s="6"/>
      <c r="K303" s="38"/>
      <c r="M303" s="9"/>
    </row>
    <row r="304">
      <c r="B304" s="83"/>
      <c r="C304" s="6"/>
      <c r="D304" s="97"/>
      <c r="F304" s="1" t="s">
        <v>11</v>
      </c>
      <c r="G304" s="13">
        <f t="shared" si="12"/>
        <v>0</v>
      </c>
      <c r="H304" s="6"/>
      <c r="K304" s="38"/>
      <c r="M304" s="9"/>
    </row>
    <row r="305">
      <c r="B305" s="83"/>
      <c r="C305" s="6"/>
      <c r="D305" s="97"/>
      <c r="F305" s="1" t="s">
        <v>11</v>
      </c>
      <c r="G305" s="13">
        <f t="shared" si="12"/>
        <v>0</v>
      </c>
      <c r="H305" s="6"/>
      <c r="K305" s="38"/>
      <c r="M305" s="9"/>
    </row>
    <row r="306">
      <c r="B306" s="83"/>
      <c r="C306" s="6"/>
      <c r="D306" s="97"/>
      <c r="F306" s="1" t="s">
        <v>11</v>
      </c>
      <c r="G306" s="13">
        <f t="shared" si="12"/>
        <v>0</v>
      </c>
      <c r="H306" s="6"/>
      <c r="K306" s="38"/>
      <c r="M306" s="9"/>
    </row>
    <row r="307">
      <c r="B307" s="83"/>
      <c r="C307" s="6"/>
      <c r="D307" s="97"/>
      <c r="F307" s="1" t="s">
        <v>11</v>
      </c>
      <c r="G307" s="13">
        <f t="shared" si="12"/>
        <v>0</v>
      </c>
      <c r="H307" s="6"/>
      <c r="K307" s="38"/>
      <c r="M307" s="9"/>
    </row>
    <row r="308">
      <c r="B308" s="83"/>
      <c r="C308" s="6"/>
      <c r="D308" s="97"/>
      <c r="F308" s="1" t="s">
        <v>11</v>
      </c>
      <c r="G308" s="13">
        <f t="shared" si="12"/>
        <v>0</v>
      </c>
      <c r="H308" s="6"/>
      <c r="K308" s="38"/>
      <c r="M308" s="9"/>
    </row>
    <row r="309">
      <c r="B309" s="83"/>
      <c r="C309" s="6"/>
      <c r="D309" s="97"/>
      <c r="F309" s="1" t="s">
        <v>11</v>
      </c>
      <c r="G309" s="13">
        <f t="shared" si="12"/>
        <v>0</v>
      </c>
      <c r="H309" s="6"/>
      <c r="K309" s="38"/>
      <c r="M309" s="9"/>
    </row>
    <row r="310">
      <c r="B310" s="83"/>
      <c r="C310" s="6"/>
      <c r="D310" s="97"/>
      <c r="F310" s="1" t="s">
        <v>11</v>
      </c>
      <c r="G310" s="13">
        <f t="shared" si="12"/>
        <v>0</v>
      </c>
      <c r="H310" s="6"/>
      <c r="K310" s="38"/>
      <c r="M310" s="9"/>
    </row>
    <row r="311">
      <c r="B311" s="83"/>
      <c r="C311" s="6"/>
      <c r="D311" s="97"/>
      <c r="F311" s="1" t="s">
        <v>11</v>
      </c>
      <c r="G311" s="13">
        <f t="shared" si="12"/>
        <v>0</v>
      </c>
      <c r="H311" s="6"/>
      <c r="K311" s="38"/>
      <c r="M311" s="9"/>
    </row>
    <row r="312">
      <c r="B312" s="83"/>
      <c r="C312" s="6"/>
      <c r="D312" s="97"/>
      <c r="G312" s="13"/>
      <c r="H312" s="6"/>
      <c r="K312" s="38"/>
      <c r="M312" s="9"/>
    </row>
    <row r="313">
      <c r="B313" s="83"/>
      <c r="C313" s="6"/>
      <c r="D313" s="97"/>
      <c r="G313" s="13"/>
      <c r="H313" s="6"/>
      <c r="K313" s="38"/>
      <c r="M313" s="9"/>
    </row>
    <row r="314">
      <c r="B314" s="83"/>
      <c r="C314" s="6"/>
      <c r="D314" s="97"/>
      <c r="G314" s="13"/>
      <c r="H314" s="6"/>
      <c r="K314" s="38"/>
      <c r="M314" s="9"/>
    </row>
    <row r="315">
      <c r="B315" s="83"/>
      <c r="C315" s="6"/>
      <c r="D315" s="97"/>
      <c r="G315" s="13"/>
      <c r="H315" s="6"/>
      <c r="K315" s="38"/>
      <c r="M315" s="9"/>
    </row>
    <row r="316">
      <c r="B316" s="83"/>
      <c r="C316" s="6"/>
      <c r="D316" s="97"/>
      <c r="G316" s="13"/>
      <c r="H316" s="6"/>
      <c r="K316" s="38"/>
      <c r="M316" s="9"/>
    </row>
    <row r="317">
      <c r="B317" s="83"/>
      <c r="C317" s="6"/>
      <c r="D317" s="97"/>
      <c r="G317" s="13"/>
      <c r="H317" s="6"/>
      <c r="K317" s="38"/>
      <c r="M317" s="9"/>
    </row>
    <row r="318">
      <c r="B318" s="83"/>
      <c r="C318" s="6"/>
      <c r="D318" s="97"/>
      <c r="G318" s="13"/>
      <c r="H318" s="6"/>
      <c r="K318" s="38"/>
      <c r="M318" s="9"/>
    </row>
    <row r="319">
      <c r="B319" s="83"/>
      <c r="C319" s="6"/>
      <c r="D319" s="97"/>
      <c r="G319" s="13"/>
      <c r="H319" s="6"/>
      <c r="K319" s="38"/>
      <c r="M319" s="9"/>
    </row>
    <row r="320">
      <c r="B320" s="83"/>
      <c r="C320" s="6"/>
      <c r="D320" s="97"/>
      <c r="G320" s="13"/>
      <c r="H320" s="6"/>
      <c r="K320" s="38"/>
      <c r="M320" s="9"/>
    </row>
    <row r="321">
      <c r="B321" s="83"/>
      <c r="C321" s="6"/>
      <c r="D321" s="97"/>
      <c r="G321" s="13"/>
      <c r="H321" s="6"/>
      <c r="K321" s="38"/>
      <c r="M321" s="9"/>
    </row>
    <row r="322">
      <c r="B322" s="83"/>
      <c r="C322" s="6"/>
      <c r="D322" s="97"/>
      <c r="G322" s="13"/>
      <c r="H322" s="6"/>
      <c r="K322" s="38"/>
      <c r="M322" s="9"/>
    </row>
    <row r="323">
      <c r="B323" s="83"/>
      <c r="C323" s="6"/>
      <c r="D323" s="97"/>
      <c r="G323" s="13"/>
      <c r="H323" s="6"/>
      <c r="K323" s="38"/>
      <c r="M323" s="9"/>
    </row>
    <row r="324">
      <c r="B324" s="83"/>
      <c r="C324" s="6"/>
      <c r="D324" s="97"/>
      <c r="G324" s="13"/>
      <c r="H324" s="6"/>
      <c r="K324" s="38"/>
      <c r="M324" s="9"/>
    </row>
    <row r="325">
      <c r="B325" s="83"/>
      <c r="C325" s="6"/>
      <c r="D325" s="97"/>
      <c r="G325" s="13"/>
      <c r="H325" s="6"/>
      <c r="K325" s="38"/>
      <c r="M325" s="9"/>
    </row>
    <row r="326">
      <c r="B326" s="83"/>
      <c r="C326" s="6"/>
      <c r="D326" s="97"/>
      <c r="G326" s="13"/>
      <c r="H326" s="6"/>
      <c r="K326" s="38"/>
      <c r="M326" s="9"/>
    </row>
    <row r="327">
      <c r="B327" s="83"/>
      <c r="C327" s="6"/>
      <c r="D327" s="97"/>
      <c r="G327" s="13"/>
      <c r="H327" s="6"/>
      <c r="K327" s="38"/>
      <c r="M327" s="9"/>
    </row>
    <row r="328">
      <c r="B328" s="83"/>
      <c r="C328" s="6"/>
      <c r="D328" s="97"/>
      <c r="G328" s="13"/>
      <c r="H328" s="6"/>
      <c r="K328" s="38"/>
      <c r="M328" s="9"/>
    </row>
    <row r="329">
      <c r="B329" s="83"/>
      <c r="C329" s="6"/>
      <c r="D329" s="97"/>
      <c r="G329" s="13"/>
      <c r="H329" s="6"/>
      <c r="K329" s="38"/>
      <c r="M329" s="9"/>
    </row>
    <row r="330">
      <c r="B330" s="83"/>
      <c r="C330" s="6"/>
      <c r="D330" s="97"/>
      <c r="G330" s="13"/>
      <c r="H330" s="6"/>
      <c r="K330" s="38"/>
      <c r="M330" s="9"/>
    </row>
    <row r="331">
      <c r="B331" s="83"/>
      <c r="C331" s="6"/>
      <c r="D331" s="97"/>
      <c r="G331" s="13"/>
      <c r="H331" s="6"/>
      <c r="K331" s="38"/>
      <c r="M331" s="9"/>
    </row>
    <row r="332">
      <c r="B332" s="83"/>
      <c r="C332" s="6"/>
      <c r="D332" s="97"/>
      <c r="G332" s="13"/>
      <c r="H332" s="6"/>
      <c r="K332" s="38"/>
      <c r="M332" s="9"/>
    </row>
    <row r="333">
      <c r="B333" s="83"/>
      <c r="C333" s="6"/>
      <c r="D333" s="97"/>
      <c r="G333" s="13"/>
      <c r="H333" s="6"/>
      <c r="K333" s="38"/>
      <c r="M333" s="9"/>
    </row>
    <row r="334">
      <c r="B334" s="83"/>
      <c r="C334" s="6"/>
      <c r="D334" s="97"/>
      <c r="G334" s="13"/>
      <c r="H334" s="6"/>
      <c r="K334" s="38"/>
      <c r="M334" s="9"/>
    </row>
    <row r="335">
      <c r="B335" s="83"/>
      <c r="C335" s="6"/>
      <c r="D335" s="97"/>
      <c r="G335" s="13"/>
      <c r="H335" s="6"/>
      <c r="K335" s="38"/>
      <c r="M335" s="9"/>
    </row>
    <row r="336">
      <c r="B336" s="83"/>
      <c r="C336" s="6"/>
      <c r="D336" s="97"/>
      <c r="G336" s="13"/>
      <c r="H336" s="6"/>
      <c r="K336" s="38"/>
      <c r="M336" s="9"/>
    </row>
    <row r="337">
      <c r="B337" s="83"/>
      <c r="C337" s="6"/>
      <c r="D337" s="97"/>
      <c r="G337" s="13"/>
      <c r="H337" s="6"/>
      <c r="K337" s="38"/>
      <c r="M337" s="9"/>
    </row>
    <row r="338">
      <c r="B338" s="83"/>
      <c r="C338" s="6"/>
      <c r="D338" s="97"/>
      <c r="G338" s="13"/>
      <c r="H338" s="6"/>
      <c r="K338" s="38"/>
      <c r="M338" s="9"/>
    </row>
    <row r="339">
      <c r="B339" s="83"/>
      <c r="C339" s="6"/>
      <c r="D339" s="97"/>
      <c r="G339" s="13"/>
      <c r="H339" s="6"/>
      <c r="K339" s="38"/>
      <c r="M339" s="9"/>
    </row>
    <row r="340">
      <c r="B340" s="83"/>
      <c r="C340" s="6"/>
      <c r="D340" s="97"/>
      <c r="G340" s="13"/>
      <c r="H340" s="6"/>
      <c r="K340" s="38"/>
      <c r="M340" s="9"/>
    </row>
    <row r="341">
      <c r="B341" s="83"/>
      <c r="C341" s="6"/>
      <c r="D341" s="97"/>
      <c r="G341" s="13"/>
      <c r="H341" s="6"/>
      <c r="K341" s="38"/>
      <c r="M341" s="9"/>
    </row>
    <row r="342">
      <c r="B342" s="83"/>
      <c r="C342" s="6"/>
      <c r="D342" s="97"/>
      <c r="G342" s="13"/>
      <c r="H342" s="6"/>
      <c r="K342" s="38"/>
      <c r="M342" s="9"/>
    </row>
    <row r="343">
      <c r="B343" s="83"/>
      <c r="C343" s="6"/>
      <c r="D343" s="97"/>
      <c r="G343" s="13"/>
      <c r="H343" s="6"/>
      <c r="K343" s="38"/>
      <c r="M343" s="9"/>
    </row>
    <row r="344">
      <c r="B344" s="83"/>
      <c r="C344" s="6"/>
      <c r="D344" s="97"/>
      <c r="G344" s="13"/>
      <c r="H344" s="6"/>
      <c r="K344" s="38"/>
      <c r="M344" s="9"/>
    </row>
    <row r="345">
      <c r="B345" s="83"/>
      <c r="C345" s="6"/>
      <c r="D345" s="97"/>
      <c r="G345" s="13"/>
      <c r="H345" s="6"/>
      <c r="K345" s="38"/>
      <c r="M345" s="9"/>
    </row>
    <row r="346">
      <c r="B346" s="83"/>
      <c r="C346" s="6"/>
      <c r="D346" s="97"/>
      <c r="G346" s="13"/>
      <c r="H346" s="6"/>
      <c r="K346" s="38"/>
      <c r="M346" s="9"/>
    </row>
    <row r="347">
      <c r="B347" s="83"/>
      <c r="C347" s="6"/>
      <c r="D347" s="97"/>
      <c r="G347" s="13"/>
      <c r="H347" s="6"/>
      <c r="K347" s="38"/>
      <c r="M347" s="9"/>
    </row>
    <row r="348">
      <c r="B348" s="83"/>
      <c r="C348" s="6"/>
      <c r="D348" s="97"/>
      <c r="G348" s="13"/>
      <c r="H348" s="6"/>
      <c r="K348" s="38"/>
      <c r="M348" s="9"/>
    </row>
    <row r="349">
      <c r="B349" s="83"/>
      <c r="C349" s="6"/>
      <c r="D349" s="97"/>
      <c r="G349" s="13"/>
      <c r="H349" s="6"/>
      <c r="K349" s="38"/>
      <c r="M349" s="9"/>
    </row>
    <row r="350">
      <c r="B350" s="83"/>
      <c r="C350" s="6"/>
      <c r="D350" s="97"/>
      <c r="G350" s="13"/>
      <c r="H350" s="6"/>
      <c r="K350" s="38"/>
      <c r="M350" s="9"/>
    </row>
    <row r="351">
      <c r="B351" s="83"/>
      <c r="C351" s="6"/>
      <c r="D351" s="97"/>
      <c r="G351" s="13"/>
      <c r="H351" s="6"/>
      <c r="K351" s="38"/>
      <c r="M351" s="9"/>
    </row>
    <row r="352">
      <c r="B352" s="83"/>
      <c r="C352" s="6"/>
      <c r="D352" s="97"/>
      <c r="G352" s="13"/>
      <c r="H352" s="6"/>
      <c r="K352" s="38"/>
      <c r="M352" s="9"/>
    </row>
    <row r="353">
      <c r="B353" s="83"/>
      <c r="C353" s="6"/>
      <c r="D353" s="97"/>
      <c r="G353" s="13"/>
      <c r="H353" s="6"/>
      <c r="K353" s="38"/>
      <c r="M353" s="9"/>
    </row>
    <row r="354">
      <c r="B354" s="83"/>
      <c r="C354" s="6"/>
      <c r="D354" s="97"/>
      <c r="G354" s="13"/>
      <c r="H354" s="6"/>
      <c r="K354" s="38"/>
      <c r="M354" s="9"/>
    </row>
    <row r="355">
      <c r="B355" s="83"/>
      <c r="C355" s="6"/>
      <c r="D355" s="97"/>
      <c r="G355" s="13"/>
      <c r="H355" s="6"/>
      <c r="K355" s="38"/>
      <c r="M355" s="9"/>
    </row>
    <row r="356">
      <c r="B356" s="83"/>
      <c r="C356" s="6"/>
      <c r="D356" s="97"/>
      <c r="G356" s="13"/>
      <c r="H356" s="6"/>
      <c r="K356" s="38"/>
      <c r="M356" s="9"/>
    </row>
    <row r="357">
      <c r="B357" s="83"/>
      <c r="C357" s="6"/>
      <c r="D357" s="97"/>
      <c r="G357" s="13"/>
      <c r="H357" s="6"/>
      <c r="K357" s="38"/>
      <c r="M357" s="9"/>
    </row>
    <row r="358">
      <c r="B358" s="83"/>
      <c r="C358" s="6"/>
      <c r="D358" s="97"/>
      <c r="G358" s="13"/>
      <c r="H358" s="6"/>
      <c r="K358" s="38"/>
      <c r="M358" s="9"/>
    </row>
    <row r="359">
      <c r="B359" s="83"/>
      <c r="C359" s="6"/>
      <c r="D359" s="97"/>
      <c r="G359" s="13"/>
      <c r="H359" s="6"/>
      <c r="K359" s="38"/>
      <c r="M359" s="9"/>
    </row>
    <row r="360">
      <c r="B360" s="83"/>
      <c r="C360" s="6"/>
      <c r="D360" s="97"/>
      <c r="G360" s="13"/>
      <c r="H360" s="6"/>
      <c r="K360" s="38"/>
      <c r="M360" s="9"/>
    </row>
    <row r="361">
      <c r="B361" s="83"/>
      <c r="C361" s="6"/>
      <c r="D361" s="97"/>
      <c r="G361" s="13"/>
      <c r="H361" s="6"/>
      <c r="K361" s="38"/>
      <c r="M361" s="9"/>
    </row>
    <row r="362">
      <c r="B362" s="83"/>
      <c r="C362" s="6"/>
      <c r="D362" s="97"/>
      <c r="G362" s="13"/>
      <c r="H362" s="6"/>
      <c r="K362" s="38"/>
      <c r="M362" s="9"/>
    </row>
    <row r="363">
      <c r="B363" s="83"/>
      <c r="C363" s="6"/>
      <c r="D363" s="97"/>
      <c r="G363" s="13"/>
      <c r="H363" s="6"/>
      <c r="K363" s="38"/>
      <c r="M363" s="9"/>
    </row>
    <row r="364">
      <c r="B364" s="83"/>
      <c r="C364" s="6"/>
      <c r="D364" s="97"/>
      <c r="G364" s="13"/>
      <c r="H364" s="6"/>
      <c r="K364" s="38"/>
      <c r="M364" s="9"/>
    </row>
    <row r="365">
      <c r="B365" s="83"/>
      <c r="C365" s="6"/>
      <c r="D365" s="97"/>
      <c r="G365" s="13"/>
      <c r="H365" s="6"/>
      <c r="K365" s="38"/>
      <c r="M365" s="9"/>
    </row>
    <row r="366">
      <c r="B366" s="83"/>
      <c r="C366" s="6"/>
      <c r="D366" s="97"/>
      <c r="G366" s="13"/>
      <c r="H366" s="6"/>
      <c r="K366" s="38"/>
      <c r="M366" s="9"/>
    </row>
    <row r="367">
      <c r="B367" s="83"/>
      <c r="C367" s="6"/>
      <c r="D367" s="97"/>
      <c r="G367" s="13"/>
      <c r="H367" s="6"/>
      <c r="K367" s="38"/>
      <c r="M367" s="9"/>
    </row>
    <row r="368">
      <c r="B368" s="83"/>
      <c r="C368" s="6"/>
      <c r="D368" s="97"/>
      <c r="G368" s="13"/>
      <c r="H368" s="6"/>
      <c r="K368" s="38"/>
      <c r="M368" s="9"/>
    </row>
    <row r="369">
      <c r="B369" s="83"/>
      <c r="C369" s="6"/>
      <c r="D369" s="97"/>
      <c r="G369" s="13"/>
      <c r="H369" s="6"/>
      <c r="K369" s="38"/>
      <c r="M369" s="9"/>
    </row>
    <row r="370">
      <c r="B370" s="83"/>
      <c r="C370" s="6"/>
      <c r="D370" s="97"/>
      <c r="G370" s="13"/>
      <c r="H370" s="6"/>
      <c r="K370" s="38"/>
      <c r="M370" s="9"/>
    </row>
    <row r="371">
      <c r="B371" s="83"/>
      <c r="C371" s="6"/>
      <c r="D371" s="97"/>
      <c r="G371" s="13"/>
      <c r="H371" s="6"/>
      <c r="K371" s="38"/>
      <c r="M371" s="9"/>
    </row>
    <row r="372">
      <c r="B372" s="83"/>
      <c r="C372" s="6"/>
      <c r="D372" s="97"/>
      <c r="G372" s="13"/>
      <c r="H372" s="6"/>
      <c r="K372" s="38"/>
      <c r="M372" s="9"/>
    </row>
    <row r="373">
      <c r="B373" s="83"/>
      <c r="C373" s="6"/>
      <c r="D373" s="97"/>
      <c r="G373" s="13"/>
      <c r="H373" s="6"/>
      <c r="K373" s="38"/>
      <c r="M373" s="9"/>
    </row>
    <row r="374">
      <c r="B374" s="83"/>
      <c r="C374" s="6"/>
      <c r="D374" s="97"/>
      <c r="G374" s="13"/>
      <c r="H374" s="6"/>
      <c r="K374" s="38"/>
      <c r="M374" s="9"/>
    </row>
    <row r="375">
      <c r="B375" s="83"/>
      <c r="C375" s="6"/>
      <c r="D375" s="97"/>
      <c r="G375" s="13"/>
      <c r="H375" s="6"/>
      <c r="K375" s="38"/>
      <c r="M375" s="9"/>
    </row>
    <row r="376">
      <c r="B376" s="83"/>
      <c r="C376" s="6"/>
      <c r="D376" s="97"/>
      <c r="G376" s="13"/>
      <c r="H376" s="6"/>
      <c r="K376" s="38"/>
      <c r="M376" s="9"/>
    </row>
    <row r="377">
      <c r="B377" s="83"/>
      <c r="C377" s="6"/>
      <c r="D377" s="97"/>
      <c r="G377" s="13"/>
      <c r="H377" s="6"/>
      <c r="K377" s="38"/>
      <c r="M377" s="9"/>
    </row>
    <row r="378">
      <c r="B378" s="83"/>
      <c r="C378" s="6"/>
      <c r="D378" s="97"/>
      <c r="G378" s="13"/>
      <c r="H378" s="6"/>
      <c r="K378" s="38"/>
      <c r="M378" s="9"/>
    </row>
    <row r="379">
      <c r="B379" s="83"/>
      <c r="C379" s="6"/>
      <c r="D379" s="97"/>
      <c r="G379" s="13"/>
      <c r="H379" s="6"/>
      <c r="K379" s="38"/>
      <c r="M379" s="9"/>
    </row>
    <row r="380">
      <c r="B380" s="83"/>
      <c r="C380" s="6"/>
      <c r="D380" s="97"/>
      <c r="G380" s="13"/>
      <c r="H380" s="6"/>
      <c r="K380" s="38"/>
      <c r="M380" s="9"/>
    </row>
    <row r="381">
      <c r="B381" s="83"/>
      <c r="C381" s="6"/>
      <c r="D381" s="97"/>
      <c r="G381" s="13"/>
      <c r="H381" s="6"/>
      <c r="K381" s="38"/>
      <c r="M381" s="9"/>
    </row>
    <row r="382">
      <c r="B382" s="83"/>
      <c r="C382" s="6"/>
      <c r="D382" s="97"/>
      <c r="G382" s="13"/>
      <c r="H382" s="6"/>
      <c r="K382" s="38"/>
      <c r="M382" s="9"/>
    </row>
    <row r="383">
      <c r="B383" s="83"/>
      <c r="C383" s="6"/>
      <c r="D383" s="97"/>
      <c r="G383" s="13"/>
      <c r="H383" s="6"/>
      <c r="K383" s="38"/>
      <c r="M383" s="9"/>
    </row>
    <row r="384">
      <c r="B384" s="83"/>
      <c r="C384" s="6"/>
      <c r="D384" s="97"/>
      <c r="G384" s="13"/>
      <c r="H384" s="6"/>
      <c r="K384" s="38"/>
      <c r="M384" s="9"/>
    </row>
    <row r="385">
      <c r="B385" s="83"/>
      <c r="C385" s="6"/>
      <c r="D385" s="97"/>
      <c r="G385" s="13"/>
      <c r="H385" s="6"/>
      <c r="K385" s="38"/>
      <c r="M385" s="9"/>
    </row>
    <row r="386">
      <c r="B386" s="83"/>
      <c r="C386" s="6"/>
      <c r="D386" s="97"/>
      <c r="G386" s="13"/>
      <c r="H386" s="6"/>
      <c r="K386" s="38"/>
      <c r="M386" s="9"/>
    </row>
    <row r="387">
      <c r="B387" s="83"/>
      <c r="C387" s="6"/>
      <c r="D387" s="97"/>
      <c r="G387" s="13"/>
      <c r="H387" s="6"/>
      <c r="K387" s="38"/>
      <c r="M387" s="9"/>
    </row>
    <row r="388">
      <c r="B388" s="83"/>
      <c r="C388" s="6"/>
      <c r="D388" s="97"/>
      <c r="G388" s="13"/>
      <c r="H388" s="6"/>
      <c r="K388" s="38"/>
      <c r="M388" s="9"/>
    </row>
    <row r="389">
      <c r="B389" s="83"/>
      <c r="C389" s="6"/>
      <c r="D389" s="97"/>
      <c r="G389" s="13"/>
      <c r="H389" s="6"/>
      <c r="K389" s="38"/>
      <c r="M389" s="9"/>
    </row>
    <row r="390">
      <c r="B390" s="83"/>
      <c r="C390" s="6"/>
      <c r="D390" s="97"/>
      <c r="G390" s="13"/>
      <c r="H390" s="6"/>
      <c r="K390" s="38"/>
      <c r="M390" s="9"/>
    </row>
    <row r="391">
      <c r="B391" s="83"/>
      <c r="C391" s="6"/>
      <c r="D391" s="97"/>
      <c r="G391" s="13"/>
      <c r="H391" s="6"/>
      <c r="K391" s="38"/>
      <c r="M391" s="9"/>
    </row>
    <row r="392">
      <c r="B392" s="83"/>
      <c r="C392" s="6"/>
      <c r="D392" s="97"/>
      <c r="G392" s="13"/>
      <c r="H392" s="6"/>
      <c r="K392" s="38"/>
      <c r="M392" s="9"/>
    </row>
    <row r="393">
      <c r="B393" s="83"/>
      <c r="C393" s="6"/>
      <c r="D393" s="97"/>
      <c r="G393" s="13"/>
      <c r="H393" s="6"/>
      <c r="K393" s="38"/>
      <c r="M393" s="9"/>
    </row>
    <row r="394">
      <c r="B394" s="83"/>
      <c r="C394" s="6"/>
      <c r="D394" s="97"/>
      <c r="G394" s="13"/>
      <c r="H394" s="6"/>
      <c r="K394" s="38"/>
      <c r="M394" s="9"/>
    </row>
    <row r="395">
      <c r="B395" s="83"/>
      <c r="C395" s="6"/>
      <c r="D395" s="97"/>
      <c r="G395" s="13"/>
      <c r="H395" s="6"/>
      <c r="K395" s="38"/>
      <c r="M395" s="9"/>
    </row>
    <row r="396">
      <c r="B396" s="83"/>
      <c r="C396" s="6"/>
      <c r="D396" s="97"/>
      <c r="G396" s="13"/>
      <c r="H396" s="6"/>
      <c r="K396" s="38"/>
      <c r="M396" s="9"/>
    </row>
    <row r="397">
      <c r="B397" s="83"/>
      <c r="C397" s="6"/>
      <c r="D397" s="97"/>
      <c r="G397" s="13"/>
      <c r="H397" s="6"/>
      <c r="K397" s="38"/>
      <c r="M397" s="9"/>
    </row>
    <row r="398">
      <c r="B398" s="83"/>
      <c r="C398" s="6"/>
      <c r="D398" s="97"/>
      <c r="G398" s="13"/>
      <c r="H398" s="6"/>
      <c r="K398" s="38"/>
      <c r="M398" s="9"/>
    </row>
    <row r="399">
      <c r="B399" s="83"/>
      <c r="C399" s="6"/>
      <c r="D399" s="97"/>
      <c r="G399" s="13"/>
      <c r="H399" s="6"/>
      <c r="K399" s="38"/>
      <c r="M399" s="9"/>
    </row>
    <row r="400">
      <c r="B400" s="83"/>
      <c r="C400" s="6"/>
      <c r="D400" s="97"/>
      <c r="G400" s="13"/>
      <c r="H400" s="6"/>
      <c r="K400" s="38"/>
      <c r="M400" s="9"/>
    </row>
    <row r="401">
      <c r="B401" s="83"/>
      <c r="C401" s="6"/>
      <c r="D401" s="97"/>
      <c r="G401" s="13"/>
      <c r="H401" s="6"/>
      <c r="K401" s="38"/>
      <c r="M401" s="9"/>
    </row>
    <row r="402">
      <c r="B402" s="83"/>
      <c r="C402" s="6"/>
      <c r="D402" s="97"/>
      <c r="G402" s="13"/>
      <c r="H402" s="6"/>
      <c r="K402" s="38"/>
      <c r="M402" s="9"/>
    </row>
    <row r="403">
      <c r="B403" s="83"/>
      <c r="C403" s="6"/>
      <c r="D403" s="97"/>
      <c r="G403" s="13"/>
      <c r="H403" s="6"/>
      <c r="K403" s="38"/>
      <c r="M403" s="9"/>
    </row>
    <row r="404">
      <c r="B404" s="83"/>
      <c r="C404" s="6"/>
      <c r="D404" s="97"/>
      <c r="G404" s="13"/>
      <c r="H404" s="6"/>
      <c r="K404" s="38"/>
      <c r="M404" s="9"/>
    </row>
    <row r="405">
      <c r="B405" s="83"/>
      <c r="C405" s="6"/>
      <c r="D405" s="97"/>
      <c r="G405" s="13"/>
      <c r="H405" s="6"/>
      <c r="K405" s="38"/>
      <c r="M405" s="9"/>
    </row>
    <row r="406">
      <c r="B406" s="83"/>
      <c r="C406" s="6"/>
      <c r="D406" s="97"/>
      <c r="G406" s="13"/>
      <c r="H406" s="6"/>
      <c r="K406" s="38"/>
      <c r="M406" s="9"/>
    </row>
    <row r="407">
      <c r="B407" s="83"/>
      <c r="C407" s="6"/>
      <c r="D407" s="97"/>
      <c r="G407" s="13"/>
      <c r="H407" s="6"/>
      <c r="K407" s="38"/>
      <c r="M407" s="9"/>
    </row>
    <row r="408">
      <c r="B408" s="83"/>
      <c r="C408" s="6"/>
      <c r="D408" s="97"/>
      <c r="G408" s="13"/>
      <c r="H408" s="6"/>
      <c r="K408" s="38"/>
      <c r="M408" s="9"/>
    </row>
    <row r="409">
      <c r="B409" s="83"/>
      <c r="C409" s="6"/>
      <c r="D409" s="97"/>
      <c r="G409" s="13"/>
      <c r="H409" s="6"/>
      <c r="K409" s="38"/>
      <c r="M409" s="9"/>
    </row>
    <row r="410">
      <c r="B410" s="83"/>
      <c r="C410" s="6"/>
      <c r="D410" s="97"/>
      <c r="G410" s="13"/>
      <c r="H410" s="6"/>
      <c r="K410" s="38"/>
      <c r="M410" s="9"/>
    </row>
    <row r="411">
      <c r="B411" s="83"/>
      <c r="C411" s="6"/>
      <c r="D411" s="97"/>
      <c r="G411" s="13"/>
      <c r="H411" s="6"/>
      <c r="K411" s="38"/>
      <c r="M411" s="9"/>
    </row>
    <row r="412">
      <c r="B412" s="83"/>
      <c r="C412" s="6"/>
      <c r="D412" s="97"/>
      <c r="G412" s="13"/>
      <c r="H412" s="6"/>
      <c r="K412" s="38"/>
      <c r="M412" s="9"/>
    </row>
    <row r="413">
      <c r="B413" s="83"/>
      <c r="C413" s="6"/>
      <c r="D413" s="97"/>
      <c r="G413" s="13"/>
      <c r="H413" s="6"/>
      <c r="K413" s="38"/>
      <c r="M413" s="9"/>
    </row>
    <row r="414">
      <c r="B414" s="83"/>
      <c r="C414" s="6"/>
      <c r="D414" s="97"/>
      <c r="G414" s="13"/>
      <c r="H414" s="6"/>
      <c r="K414" s="38"/>
      <c r="M414" s="9"/>
    </row>
    <row r="415">
      <c r="B415" s="83"/>
      <c r="C415" s="6"/>
      <c r="D415" s="97"/>
      <c r="G415" s="13"/>
      <c r="H415" s="6"/>
      <c r="K415" s="38"/>
      <c r="M415" s="9"/>
    </row>
    <row r="416">
      <c r="B416" s="83"/>
      <c r="C416" s="6"/>
      <c r="D416" s="97"/>
      <c r="G416" s="13"/>
      <c r="H416" s="6"/>
      <c r="K416" s="38"/>
      <c r="M416" s="9"/>
    </row>
    <row r="417">
      <c r="B417" s="83"/>
      <c r="C417" s="6"/>
      <c r="D417" s="97"/>
      <c r="G417" s="13"/>
      <c r="H417" s="6"/>
      <c r="K417" s="38"/>
      <c r="M417" s="9"/>
    </row>
    <row r="418">
      <c r="B418" s="83"/>
      <c r="C418" s="6"/>
      <c r="D418" s="97"/>
      <c r="G418" s="13"/>
      <c r="H418" s="6"/>
      <c r="K418" s="38"/>
      <c r="M418" s="9"/>
    </row>
    <row r="419">
      <c r="B419" s="83"/>
      <c r="C419" s="6"/>
      <c r="D419" s="97"/>
      <c r="G419" s="13"/>
      <c r="H419" s="6"/>
      <c r="K419" s="38"/>
      <c r="M419" s="9"/>
    </row>
    <row r="420">
      <c r="B420" s="83"/>
      <c r="C420" s="6"/>
      <c r="D420" s="97"/>
      <c r="G420" s="13"/>
      <c r="H420" s="6"/>
      <c r="K420" s="38"/>
      <c r="M420" s="9"/>
    </row>
    <row r="421">
      <c r="B421" s="83"/>
      <c r="C421" s="6"/>
      <c r="D421" s="97"/>
      <c r="G421" s="13"/>
      <c r="H421" s="6"/>
      <c r="K421" s="38"/>
      <c r="M421" s="9"/>
    </row>
    <row r="422">
      <c r="B422" s="83"/>
      <c r="C422" s="6"/>
      <c r="D422" s="97"/>
      <c r="G422" s="13"/>
      <c r="H422" s="6"/>
      <c r="K422" s="38"/>
      <c r="M422" s="9"/>
    </row>
    <row r="423">
      <c r="B423" s="83"/>
      <c r="C423" s="6"/>
      <c r="D423" s="97"/>
      <c r="G423" s="13"/>
      <c r="H423" s="6"/>
      <c r="K423" s="38"/>
      <c r="M423" s="9"/>
    </row>
    <row r="424">
      <c r="B424" s="83"/>
      <c r="C424" s="6"/>
      <c r="D424" s="97"/>
      <c r="G424" s="13"/>
      <c r="H424" s="6"/>
      <c r="K424" s="38"/>
      <c r="M424" s="9"/>
    </row>
    <row r="425">
      <c r="B425" s="83"/>
      <c r="C425" s="6"/>
      <c r="D425" s="97"/>
      <c r="G425" s="13"/>
      <c r="H425" s="6"/>
      <c r="K425" s="38"/>
      <c r="M425" s="9"/>
    </row>
    <row r="426">
      <c r="B426" s="83"/>
      <c r="C426" s="6"/>
      <c r="D426" s="97"/>
      <c r="G426" s="13"/>
      <c r="H426" s="6"/>
      <c r="K426" s="38"/>
      <c r="M426" s="9"/>
    </row>
    <row r="427">
      <c r="B427" s="83"/>
      <c r="C427" s="6"/>
      <c r="D427" s="97"/>
      <c r="G427" s="13"/>
      <c r="H427" s="6"/>
      <c r="K427" s="38"/>
      <c r="M427" s="9"/>
    </row>
    <row r="428">
      <c r="B428" s="83"/>
      <c r="C428" s="6"/>
      <c r="D428" s="97"/>
      <c r="G428" s="13"/>
      <c r="H428" s="6"/>
      <c r="K428" s="38"/>
      <c r="M428" s="9"/>
    </row>
    <row r="429">
      <c r="B429" s="83"/>
      <c r="C429" s="6"/>
      <c r="D429" s="97"/>
      <c r="G429" s="13"/>
      <c r="H429" s="6"/>
      <c r="K429" s="38"/>
      <c r="M429" s="9"/>
    </row>
    <row r="430">
      <c r="B430" s="83"/>
      <c r="C430" s="6"/>
      <c r="D430" s="97"/>
      <c r="G430" s="13"/>
      <c r="H430" s="6"/>
      <c r="K430" s="38"/>
      <c r="M430" s="9"/>
    </row>
    <row r="431">
      <c r="B431" s="83"/>
      <c r="C431" s="6"/>
      <c r="D431" s="97"/>
      <c r="G431" s="13"/>
      <c r="H431" s="6"/>
      <c r="K431" s="38"/>
      <c r="M431" s="9"/>
    </row>
    <row r="432">
      <c r="B432" s="83"/>
      <c r="C432" s="6"/>
      <c r="D432" s="97"/>
      <c r="G432" s="13"/>
      <c r="H432" s="6"/>
      <c r="K432" s="38"/>
      <c r="M432" s="9"/>
    </row>
    <row r="433">
      <c r="B433" s="83"/>
      <c r="C433" s="6"/>
      <c r="D433" s="97"/>
      <c r="G433" s="13"/>
      <c r="H433" s="6"/>
      <c r="K433" s="38"/>
      <c r="M433" s="9"/>
    </row>
    <row r="434">
      <c r="B434" s="83"/>
      <c r="C434" s="6"/>
      <c r="D434" s="97"/>
      <c r="G434" s="13"/>
      <c r="H434" s="6"/>
      <c r="K434" s="38"/>
      <c r="M434" s="9"/>
    </row>
    <row r="435">
      <c r="B435" s="83"/>
      <c r="C435" s="6"/>
      <c r="D435" s="97"/>
      <c r="G435" s="13"/>
      <c r="H435" s="6"/>
      <c r="K435" s="38"/>
      <c r="M435" s="9"/>
    </row>
    <row r="436">
      <c r="B436" s="83"/>
      <c r="C436" s="6"/>
      <c r="D436" s="97"/>
      <c r="G436" s="13"/>
      <c r="H436" s="6"/>
      <c r="K436" s="38"/>
      <c r="M436" s="9"/>
    </row>
    <row r="437">
      <c r="B437" s="83"/>
      <c r="C437" s="6"/>
      <c r="D437" s="97"/>
      <c r="G437" s="13"/>
      <c r="H437" s="6"/>
      <c r="K437" s="38"/>
      <c r="M437" s="9"/>
    </row>
    <row r="438">
      <c r="B438" s="83"/>
      <c r="C438" s="6"/>
      <c r="D438" s="97"/>
      <c r="G438" s="13"/>
      <c r="H438" s="6"/>
      <c r="K438" s="38"/>
      <c r="M438" s="9"/>
    </row>
    <row r="439">
      <c r="B439" s="83"/>
      <c r="C439" s="6"/>
      <c r="D439" s="97"/>
      <c r="G439" s="13"/>
      <c r="H439" s="6"/>
      <c r="K439" s="38"/>
      <c r="M439" s="9"/>
    </row>
    <row r="440">
      <c r="B440" s="83"/>
      <c r="C440" s="6"/>
      <c r="D440" s="97"/>
      <c r="G440" s="13"/>
      <c r="H440" s="6"/>
      <c r="K440" s="38"/>
      <c r="M440" s="9"/>
    </row>
    <row r="441">
      <c r="B441" s="83"/>
      <c r="C441" s="6"/>
      <c r="D441" s="97"/>
      <c r="G441" s="13"/>
      <c r="H441" s="6"/>
      <c r="K441" s="38"/>
      <c r="M441" s="9"/>
    </row>
    <row r="442">
      <c r="B442" s="83"/>
      <c r="C442" s="6"/>
      <c r="D442" s="97"/>
      <c r="G442" s="13"/>
      <c r="H442" s="6"/>
      <c r="K442" s="38"/>
      <c r="M442" s="9"/>
    </row>
    <row r="443">
      <c r="B443" s="83"/>
      <c r="C443" s="6"/>
      <c r="D443" s="97"/>
      <c r="G443" s="13"/>
      <c r="H443" s="6"/>
      <c r="K443" s="38"/>
      <c r="M443" s="9"/>
    </row>
    <row r="444">
      <c r="B444" s="83"/>
      <c r="C444" s="6"/>
      <c r="D444" s="97"/>
      <c r="G444" s="13"/>
      <c r="H444" s="6"/>
      <c r="K444" s="38"/>
      <c r="M444" s="9"/>
    </row>
    <row r="445">
      <c r="B445" s="83"/>
      <c r="C445" s="6"/>
      <c r="D445" s="97"/>
      <c r="G445" s="13"/>
      <c r="H445" s="6"/>
      <c r="K445" s="38"/>
      <c r="M445" s="9"/>
    </row>
    <row r="446">
      <c r="B446" s="83"/>
      <c r="C446" s="6"/>
      <c r="D446" s="97"/>
      <c r="G446" s="13"/>
      <c r="H446" s="6"/>
      <c r="K446" s="38"/>
      <c r="M446" s="9"/>
    </row>
    <row r="447">
      <c r="B447" s="83"/>
      <c r="C447" s="6"/>
      <c r="D447" s="97"/>
      <c r="G447" s="13"/>
      <c r="H447" s="6"/>
      <c r="K447" s="38"/>
      <c r="M447" s="9"/>
    </row>
    <row r="448">
      <c r="B448" s="83"/>
      <c r="C448" s="6"/>
      <c r="D448" s="97"/>
      <c r="G448" s="13"/>
      <c r="H448" s="6"/>
      <c r="K448" s="38"/>
      <c r="M448" s="9"/>
    </row>
    <row r="449">
      <c r="B449" s="83"/>
      <c r="C449" s="6"/>
      <c r="D449" s="97"/>
      <c r="G449" s="13"/>
      <c r="H449" s="6"/>
      <c r="K449" s="38"/>
      <c r="M449" s="9"/>
    </row>
    <row r="450">
      <c r="B450" s="83"/>
      <c r="C450" s="6"/>
      <c r="D450" s="97"/>
      <c r="G450" s="13"/>
      <c r="H450" s="6"/>
      <c r="K450" s="38"/>
      <c r="M450" s="9"/>
    </row>
    <row r="451">
      <c r="B451" s="83"/>
      <c r="C451" s="6"/>
      <c r="D451" s="97"/>
      <c r="G451" s="13"/>
      <c r="H451" s="6"/>
      <c r="K451" s="38"/>
      <c r="M451" s="9"/>
    </row>
    <row r="452">
      <c r="B452" s="83"/>
      <c r="C452" s="6"/>
      <c r="D452" s="97"/>
      <c r="G452" s="13"/>
      <c r="H452" s="6"/>
      <c r="K452" s="38"/>
      <c r="M452" s="9"/>
    </row>
    <row r="453">
      <c r="B453" s="83"/>
      <c r="C453" s="6"/>
      <c r="D453" s="97"/>
      <c r="G453" s="13"/>
      <c r="H453" s="6"/>
      <c r="K453" s="38"/>
      <c r="M453" s="9"/>
    </row>
    <row r="454">
      <c r="B454" s="83"/>
      <c r="C454" s="6"/>
      <c r="D454" s="97"/>
      <c r="G454" s="13"/>
      <c r="H454" s="6"/>
      <c r="K454" s="38"/>
      <c r="M454" s="9"/>
    </row>
    <row r="455">
      <c r="B455" s="83"/>
      <c r="C455" s="6"/>
      <c r="D455" s="97"/>
      <c r="G455" s="13"/>
      <c r="H455" s="6"/>
      <c r="K455" s="38"/>
      <c r="M455" s="9"/>
    </row>
    <row r="456">
      <c r="B456" s="83"/>
      <c r="C456" s="6"/>
      <c r="D456" s="97"/>
      <c r="G456" s="13"/>
      <c r="H456" s="6"/>
      <c r="K456" s="38"/>
      <c r="M456" s="9"/>
    </row>
    <row r="457">
      <c r="B457" s="83"/>
      <c r="C457" s="6"/>
      <c r="D457" s="97"/>
      <c r="G457" s="13"/>
      <c r="H457" s="6"/>
      <c r="K457" s="38"/>
      <c r="M457" s="9"/>
    </row>
    <row r="458">
      <c r="B458" s="83"/>
      <c r="C458" s="6"/>
      <c r="D458" s="97"/>
      <c r="G458" s="13"/>
      <c r="H458" s="6"/>
      <c r="K458" s="38"/>
      <c r="M458" s="9"/>
    </row>
    <row r="459">
      <c r="B459" s="83"/>
      <c r="C459" s="6"/>
      <c r="D459" s="97"/>
      <c r="G459" s="13"/>
      <c r="H459" s="6"/>
      <c r="K459" s="38"/>
      <c r="M459" s="9"/>
    </row>
    <row r="460">
      <c r="B460" s="83"/>
      <c r="C460" s="6"/>
      <c r="D460" s="97"/>
      <c r="G460" s="13"/>
      <c r="H460" s="6"/>
      <c r="K460" s="38"/>
      <c r="M460" s="9"/>
    </row>
    <row r="461">
      <c r="B461" s="83"/>
      <c r="C461" s="6"/>
      <c r="D461" s="97"/>
      <c r="G461" s="13"/>
      <c r="H461" s="6"/>
      <c r="K461" s="38"/>
      <c r="M461" s="9"/>
    </row>
    <row r="462">
      <c r="B462" s="83"/>
      <c r="C462" s="6"/>
      <c r="D462" s="97"/>
      <c r="G462" s="13"/>
      <c r="H462" s="6"/>
      <c r="K462" s="38"/>
      <c r="M462" s="9"/>
    </row>
    <row r="463">
      <c r="B463" s="83"/>
      <c r="C463" s="6"/>
      <c r="D463" s="97"/>
      <c r="G463" s="13"/>
      <c r="H463" s="6"/>
      <c r="K463" s="38"/>
      <c r="M463" s="9"/>
    </row>
    <row r="464">
      <c r="B464" s="83"/>
      <c r="C464" s="6"/>
      <c r="D464" s="97"/>
      <c r="G464" s="13"/>
      <c r="H464" s="6"/>
      <c r="K464" s="38"/>
      <c r="M464" s="9"/>
    </row>
    <row r="465">
      <c r="B465" s="83"/>
      <c r="C465" s="6"/>
      <c r="D465" s="97"/>
      <c r="G465" s="13"/>
      <c r="H465" s="6"/>
      <c r="K465" s="38"/>
      <c r="M465" s="9"/>
    </row>
    <row r="466">
      <c r="B466" s="83"/>
      <c r="C466" s="6"/>
      <c r="D466" s="97"/>
      <c r="G466" s="13"/>
      <c r="H466" s="6"/>
      <c r="K466" s="38"/>
      <c r="M466" s="9"/>
    </row>
    <row r="467">
      <c r="B467" s="83"/>
      <c r="C467" s="6"/>
      <c r="D467" s="97"/>
      <c r="G467" s="13"/>
      <c r="H467" s="6"/>
      <c r="K467" s="38"/>
      <c r="M467" s="9"/>
    </row>
    <row r="468">
      <c r="B468" s="83"/>
      <c r="C468" s="6"/>
      <c r="D468" s="97"/>
      <c r="G468" s="13"/>
      <c r="H468" s="6"/>
      <c r="K468" s="38"/>
      <c r="M468" s="9"/>
    </row>
    <row r="469">
      <c r="B469" s="83"/>
      <c r="C469" s="6"/>
      <c r="D469" s="97"/>
      <c r="G469" s="13"/>
      <c r="H469" s="6"/>
      <c r="K469" s="38"/>
      <c r="M469" s="9"/>
    </row>
    <row r="470">
      <c r="B470" s="83"/>
      <c r="C470" s="6"/>
      <c r="D470" s="97"/>
      <c r="G470" s="13"/>
      <c r="H470" s="6"/>
      <c r="K470" s="38"/>
      <c r="M470" s="9"/>
    </row>
    <row r="471">
      <c r="B471" s="83"/>
      <c r="C471" s="6"/>
      <c r="D471" s="97"/>
      <c r="G471" s="13"/>
      <c r="H471" s="6"/>
      <c r="K471" s="38"/>
      <c r="M471" s="9"/>
    </row>
    <row r="472">
      <c r="B472" s="83"/>
      <c r="C472" s="6"/>
      <c r="D472" s="97"/>
      <c r="G472" s="13"/>
      <c r="H472" s="6"/>
      <c r="K472" s="38"/>
      <c r="M472" s="9"/>
    </row>
    <row r="473">
      <c r="B473" s="83"/>
      <c r="C473" s="6"/>
      <c r="D473" s="97"/>
      <c r="G473" s="13"/>
      <c r="H473" s="6"/>
      <c r="K473" s="38"/>
      <c r="M473" s="9"/>
    </row>
    <row r="474">
      <c r="B474" s="83"/>
      <c r="C474" s="6"/>
      <c r="D474" s="97"/>
      <c r="G474" s="13"/>
      <c r="H474" s="6"/>
      <c r="K474" s="38"/>
      <c r="M474" s="9"/>
    </row>
    <row r="475">
      <c r="B475" s="83"/>
      <c r="C475" s="6"/>
      <c r="D475" s="97"/>
      <c r="G475" s="13"/>
      <c r="H475" s="6"/>
      <c r="K475" s="38"/>
      <c r="M475" s="9"/>
    </row>
    <row r="476">
      <c r="B476" s="83"/>
      <c r="C476" s="6"/>
      <c r="D476" s="97"/>
      <c r="G476" s="13"/>
      <c r="H476" s="6"/>
      <c r="K476" s="38"/>
      <c r="M476" s="9"/>
    </row>
    <row r="477">
      <c r="B477" s="83"/>
      <c r="C477" s="6"/>
      <c r="D477" s="97"/>
      <c r="G477" s="13"/>
      <c r="H477" s="6"/>
      <c r="K477" s="38"/>
      <c r="M477" s="9"/>
    </row>
    <row r="478">
      <c r="B478" s="83"/>
      <c r="C478" s="6"/>
      <c r="D478" s="97"/>
      <c r="G478" s="13"/>
      <c r="H478" s="6"/>
      <c r="K478" s="38"/>
      <c r="M478" s="9"/>
    </row>
    <row r="479">
      <c r="B479" s="83"/>
      <c r="C479" s="6"/>
      <c r="D479" s="97"/>
      <c r="G479" s="13"/>
      <c r="H479" s="6"/>
      <c r="K479" s="38"/>
      <c r="M479" s="9"/>
    </row>
    <row r="480">
      <c r="B480" s="83"/>
      <c r="C480" s="6"/>
      <c r="D480" s="97"/>
      <c r="G480" s="13"/>
      <c r="H480" s="6"/>
      <c r="K480" s="38"/>
      <c r="M480" s="9"/>
    </row>
    <row r="481">
      <c r="B481" s="83"/>
      <c r="C481" s="6"/>
      <c r="D481" s="97"/>
      <c r="G481" s="13"/>
      <c r="H481" s="6"/>
      <c r="K481" s="38"/>
      <c r="M481" s="9"/>
    </row>
    <row r="482">
      <c r="B482" s="83"/>
      <c r="C482" s="6"/>
      <c r="D482" s="97"/>
      <c r="G482" s="13"/>
      <c r="H482" s="6"/>
      <c r="K482" s="38"/>
      <c r="M482" s="9"/>
    </row>
    <row r="483">
      <c r="B483" s="83"/>
      <c r="C483" s="6"/>
      <c r="D483" s="97"/>
      <c r="G483" s="13"/>
      <c r="H483" s="6"/>
      <c r="K483" s="38"/>
      <c r="M483" s="9"/>
    </row>
    <row r="484">
      <c r="B484" s="83"/>
      <c r="C484" s="6"/>
      <c r="D484" s="97"/>
      <c r="G484" s="13"/>
      <c r="H484" s="6"/>
      <c r="K484" s="38"/>
      <c r="M484" s="9"/>
    </row>
    <row r="485">
      <c r="B485" s="83"/>
      <c r="C485" s="6"/>
      <c r="D485" s="97"/>
      <c r="G485" s="13"/>
      <c r="H485" s="6"/>
      <c r="K485" s="38"/>
      <c r="M485" s="9"/>
    </row>
    <row r="486">
      <c r="B486" s="83"/>
      <c r="C486" s="6"/>
      <c r="D486" s="97"/>
      <c r="G486" s="13"/>
      <c r="H486" s="6"/>
      <c r="K486" s="38"/>
      <c r="M486" s="9"/>
    </row>
    <row r="487">
      <c r="B487" s="83"/>
      <c r="C487" s="6"/>
      <c r="D487" s="97"/>
      <c r="G487" s="13"/>
      <c r="H487" s="6"/>
      <c r="K487" s="38"/>
      <c r="M487" s="9"/>
    </row>
    <row r="488">
      <c r="B488" s="83"/>
      <c r="C488" s="6"/>
      <c r="D488" s="97"/>
      <c r="G488" s="13"/>
      <c r="H488" s="6"/>
      <c r="K488" s="38"/>
      <c r="M488" s="9"/>
    </row>
    <row r="489">
      <c r="B489" s="83"/>
      <c r="C489" s="6"/>
      <c r="D489" s="97"/>
      <c r="G489" s="13"/>
      <c r="H489" s="6"/>
      <c r="K489" s="38"/>
      <c r="M489" s="9"/>
    </row>
    <row r="490">
      <c r="B490" s="83"/>
      <c r="C490" s="6"/>
      <c r="D490" s="97"/>
      <c r="G490" s="13"/>
      <c r="H490" s="6"/>
      <c r="K490" s="38"/>
      <c r="M490" s="9"/>
    </row>
    <row r="491">
      <c r="B491" s="83"/>
      <c r="C491" s="6"/>
      <c r="D491" s="97"/>
      <c r="G491" s="13"/>
      <c r="H491" s="6"/>
      <c r="K491" s="38"/>
      <c r="M491" s="9"/>
    </row>
    <row r="492">
      <c r="B492" s="83"/>
      <c r="C492" s="6"/>
      <c r="D492" s="97"/>
      <c r="G492" s="13"/>
      <c r="H492" s="6"/>
      <c r="K492" s="38"/>
      <c r="M492" s="9"/>
    </row>
    <row r="493">
      <c r="B493" s="83"/>
      <c r="C493" s="6"/>
      <c r="D493" s="97"/>
      <c r="G493" s="13"/>
      <c r="H493" s="6"/>
      <c r="K493" s="38"/>
      <c r="M493" s="9"/>
    </row>
    <row r="494">
      <c r="B494" s="83"/>
      <c r="C494" s="6"/>
      <c r="D494" s="97"/>
      <c r="G494" s="13"/>
      <c r="H494" s="6"/>
      <c r="K494" s="38"/>
      <c r="M494" s="9"/>
    </row>
    <row r="495">
      <c r="B495" s="83"/>
      <c r="C495" s="6"/>
      <c r="D495" s="97"/>
      <c r="G495" s="13"/>
      <c r="H495" s="6"/>
      <c r="K495" s="38"/>
      <c r="M495" s="9"/>
    </row>
    <row r="496">
      <c r="B496" s="83"/>
      <c r="C496" s="6"/>
      <c r="D496" s="97"/>
      <c r="G496" s="13"/>
      <c r="H496" s="6"/>
      <c r="K496" s="38"/>
      <c r="M496" s="9"/>
    </row>
    <row r="497">
      <c r="B497" s="83"/>
      <c r="C497" s="6"/>
      <c r="D497" s="97"/>
      <c r="G497" s="13"/>
      <c r="H497" s="6"/>
      <c r="K497" s="38"/>
      <c r="M497" s="9"/>
    </row>
    <row r="498">
      <c r="B498" s="83"/>
      <c r="C498" s="6"/>
      <c r="D498" s="97"/>
      <c r="G498" s="13"/>
      <c r="H498" s="6"/>
      <c r="K498" s="38"/>
      <c r="M498" s="9"/>
    </row>
    <row r="499">
      <c r="B499" s="83"/>
      <c r="C499" s="6"/>
      <c r="D499" s="97"/>
      <c r="G499" s="13"/>
      <c r="H499" s="6"/>
      <c r="K499" s="38"/>
      <c r="M499" s="9"/>
    </row>
    <row r="500">
      <c r="B500" s="83"/>
      <c r="C500" s="6"/>
      <c r="D500" s="97"/>
      <c r="G500" s="13"/>
      <c r="H500" s="6"/>
      <c r="K500" s="38"/>
      <c r="M500" s="9"/>
    </row>
    <row r="501">
      <c r="B501" s="83"/>
      <c r="C501" s="6"/>
      <c r="D501" s="97"/>
      <c r="G501" s="13"/>
      <c r="H501" s="6"/>
      <c r="K501" s="38"/>
      <c r="M501" s="9"/>
    </row>
    <row r="502">
      <c r="B502" s="83"/>
      <c r="C502" s="6"/>
      <c r="D502" s="97"/>
      <c r="G502" s="13"/>
      <c r="H502" s="6"/>
      <c r="K502" s="38"/>
      <c r="M502" s="9"/>
    </row>
    <row r="503">
      <c r="B503" s="83"/>
      <c r="C503" s="6"/>
      <c r="D503" s="97"/>
      <c r="G503" s="13"/>
      <c r="H503" s="6"/>
      <c r="K503" s="38"/>
      <c r="M503" s="9"/>
    </row>
    <row r="504">
      <c r="B504" s="83"/>
      <c r="C504" s="6"/>
      <c r="D504" s="97"/>
      <c r="G504" s="13"/>
      <c r="H504" s="6"/>
      <c r="K504" s="38"/>
      <c r="M504" s="9"/>
    </row>
    <row r="505">
      <c r="B505" s="83"/>
      <c r="C505" s="6"/>
      <c r="D505" s="97"/>
      <c r="G505" s="13"/>
      <c r="H505" s="6"/>
      <c r="K505" s="38"/>
      <c r="M505" s="9"/>
    </row>
    <row r="506">
      <c r="B506" s="83"/>
      <c r="C506" s="6"/>
      <c r="D506" s="97"/>
      <c r="G506" s="13"/>
      <c r="H506" s="6"/>
      <c r="K506" s="38"/>
      <c r="M506" s="9"/>
    </row>
    <row r="507">
      <c r="B507" s="83"/>
      <c r="C507" s="6"/>
      <c r="D507" s="97"/>
      <c r="G507" s="13"/>
      <c r="H507" s="6"/>
      <c r="K507" s="38"/>
      <c r="M507" s="9"/>
    </row>
    <row r="508">
      <c r="B508" s="83"/>
      <c r="C508" s="6"/>
      <c r="D508" s="97"/>
      <c r="G508" s="13"/>
      <c r="H508" s="6"/>
      <c r="K508" s="38"/>
      <c r="M508" s="9"/>
    </row>
    <row r="509">
      <c r="B509" s="83"/>
      <c r="C509" s="6"/>
      <c r="D509" s="97"/>
      <c r="G509" s="13"/>
      <c r="H509" s="6"/>
      <c r="K509" s="38"/>
      <c r="M509" s="9"/>
    </row>
    <row r="510">
      <c r="B510" s="83"/>
      <c r="C510" s="6"/>
      <c r="D510" s="97"/>
      <c r="G510" s="13"/>
      <c r="H510" s="6"/>
      <c r="K510" s="38"/>
      <c r="M510" s="9"/>
    </row>
    <row r="511">
      <c r="B511" s="83"/>
      <c r="C511" s="6"/>
      <c r="D511" s="97"/>
      <c r="G511" s="13"/>
      <c r="H511" s="6"/>
      <c r="K511" s="38"/>
      <c r="M511" s="9"/>
    </row>
    <row r="512">
      <c r="B512" s="83"/>
      <c r="C512" s="6"/>
      <c r="D512" s="97"/>
      <c r="G512" s="13"/>
      <c r="H512" s="6"/>
      <c r="K512" s="38"/>
      <c r="M512" s="9"/>
    </row>
    <row r="513">
      <c r="B513" s="83"/>
      <c r="C513" s="6"/>
      <c r="D513" s="97"/>
      <c r="G513" s="13"/>
      <c r="H513" s="6"/>
      <c r="K513" s="38"/>
      <c r="M513" s="9"/>
    </row>
    <row r="514">
      <c r="B514" s="83"/>
      <c r="C514" s="6"/>
      <c r="D514" s="97"/>
      <c r="G514" s="13"/>
      <c r="H514" s="6"/>
      <c r="K514" s="38"/>
      <c r="M514" s="9"/>
    </row>
    <row r="515">
      <c r="B515" s="83"/>
      <c r="C515" s="6"/>
      <c r="D515" s="97"/>
      <c r="G515" s="13"/>
      <c r="H515" s="6"/>
      <c r="K515" s="38"/>
      <c r="M515" s="9"/>
    </row>
    <row r="516">
      <c r="B516" s="83"/>
      <c r="C516" s="6"/>
      <c r="D516" s="97"/>
      <c r="G516" s="13"/>
      <c r="H516" s="6"/>
      <c r="K516" s="38"/>
      <c r="M516" s="9"/>
    </row>
    <row r="517">
      <c r="B517" s="83"/>
      <c r="C517" s="6"/>
      <c r="D517" s="97"/>
      <c r="G517" s="13"/>
      <c r="H517" s="6"/>
      <c r="K517" s="38"/>
      <c r="M517" s="9"/>
    </row>
    <row r="518">
      <c r="B518" s="83"/>
      <c r="C518" s="6"/>
      <c r="D518" s="97"/>
      <c r="G518" s="13"/>
      <c r="H518" s="6"/>
      <c r="K518" s="38"/>
      <c r="M518" s="9"/>
    </row>
    <row r="519">
      <c r="B519" s="83"/>
      <c r="C519" s="6"/>
      <c r="D519" s="97"/>
      <c r="G519" s="13"/>
      <c r="H519" s="6"/>
      <c r="K519" s="38"/>
      <c r="M519" s="9"/>
    </row>
    <row r="520">
      <c r="B520" s="83"/>
      <c r="C520" s="6"/>
      <c r="D520" s="97"/>
      <c r="G520" s="13"/>
      <c r="H520" s="6"/>
      <c r="K520" s="38"/>
      <c r="M520" s="9"/>
    </row>
    <row r="521">
      <c r="B521" s="83"/>
      <c r="C521" s="6"/>
      <c r="D521" s="97"/>
      <c r="G521" s="13"/>
      <c r="H521" s="6"/>
      <c r="K521" s="38"/>
      <c r="M521" s="9"/>
    </row>
    <row r="522">
      <c r="B522" s="83"/>
      <c r="C522" s="6"/>
      <c r="D522" s="97"/>
      <c r="G522" s="13"/>
      <c r="H522" s="6"/>
      <c r="K522" s="38"/>
      <c r="M522" s="9"/>
    </row>
    <row r="523">
      <c r="B523" s="83"/>
      <c r="C523" s="6"/>
      <c r="D523" s="97"/>
      <c r="G523" s="13"/>
      <c r="H523" s="6"/>
      <c r="K523" s="38"/>
      <c r="M523" s="9"/>
    </row>
    <row r="524">
      <c r="B524" s="83"/>
      <c r="C524" s="6"/>
      <c r="D524" s="97"/>
      <c r="G524" s="13"/>
      <c r="H524" s="6"/>
      <c r="K524" s="38"/>
      <c r="M524" s="9"/>
    </row>
    <row r="525">
      <c r="B525" s="83"/>
      <c r="C525" s="6"/>
      <c r="D525" s="97"/>
      <c r="G525" s="13"/>
      <c r="H525" s="6"/>
      <c r="K525" s="38"/>
      <c r="M525" s="9"/>
    </row>
    <row r="526">
      <c r="B526" s="83"/>
      <c r="C526" s="6"/>
      <c r="D526" s="97"/>
      <c r="G526" s="13"/>
      <c r="H526" s="6"/>
      <c r="K526" s="38"/>
      <c r="M526" s="9"/>
    </row>
    <row r="527">
      <c r="B527" s="83"/>
      <c r="C527" s="6"/>
      <c r="D527" s="97"/>
      <c r="G527" s="13"/>
      <c r="H527" s="6"/>
      <c r="K527" s="38"/>
      <c r="M527" s="9"/>
    </row>
    <row r="528">
      <c r="B528" s="83"/>
      <c r="C528" s="6"/>
      <c r="D528" s="97"/>
      <c r="G528" s="13"/>
      <c r="H528" s="6"/>
      <c r="K528" s="38"/>
      <c r="M528" s="9"/>
    </row>
    <row r="529">
      <c r="B529" s="83"/>
      <c r="C529" s="6"/>
      <c r="D529" s="97"/>
      <c r="G529" s="13"/>
      <c r="H529" s="6"/>
      <c r="K529" s="38"/>
      <c r="M529" s="9"/>
    </row>
    <row r="530">
      <c r="B530" s="83"/>
      <c r="C530" s="6"/>
      <c r="D530" s="97"/>
      <c r="G530" s="13"/>
      <c r="H530" s="6"/>
      <c r="K530" s="38"/>
      <c r="M530" s="9"/>
    </row>
    <row r="531">
      <c r="B531" s="83"/>
      <c r="C531" s="6"/>
      <c r="D531" s="97"/>
      <c r="G531" s="13"/>
      <c r="H531" s="6"/>
      <c r="K531" s="38"/>
      <c r="M531" s="9"/>
    </row>
    <row r="532">
      <c r="B532" s="83"/>
      <c r="C532" s="6"/>
      <c r="D532" s="97"/>
      <c r="G532" s="13"/>
      <c r="H532" s="6"/>
      <c r="K532" s="38"/>
      <c r="M532" s="9"/>
    </row>
    <row r="533">
      <c r="B533" s="83"/>
      <c r="C533" s="6"/>
      <c r="D533" s="97"/>
      <c r="G533" s="13"/>
      <c r="H533" s="6"/>
      <c r="K533" s="38"/>
      <c r="M533" s="9"/>
    </row>
    <row r="534">
      <c r="B534" s="83"/>
      <c r="C534" s="6"/>
      <c r="D534" s="97"/>
      <c r="G534" s="13"/>
      <c r="H534" s="6"/>
      <c r="K534" s="38"/>
      <c r="M534" s="9"/>
    </row>
    <row r="535">
      <c r="B535" s="83"/>
      <c r="C535" s="6"/>
      <c r="D535" s="97"/>
      <c r="G535" s="13"/>
      <c r="H535" s="6"/>
      <c r="K535" s="38"/>
      <c r="M535" s="9"/>
    </row>
    <row r="536">
      <c r="B536" s="83"/>
      <c r="C536" s="6"/>
      <c r="D536" s="97"/>
      <c r="G536" s="13"/>
      <c r="H536" s="6"/>
      <c r="K536" s="38"/>
      <c r="M536" s="9"/>
    </row>
    <row r="537">
      <c r="B537" s="83"/>
      <c r="C537" s="6"/>
      <c r="D537" s="97"/>
      <c r="G537" s="13"/>
      <c r="H537" s="6"/>
      <c r="K537" s="38"/>
      <c r="M537" s="9"/>
    </row>
    <row r="538">
      <c r="B538" s="83"/>
      <c r="C538" s="6"/>
      <c r="D538" s="97"/>
      <c r="G538" s="13"/>
      <c r="H538" s="6"/>
      <c r="K538" s="38"/>
      <c r="M538" s="9"/>
    </row>
    <row r="539">
      <c r="B539" s="83"/>
      <c r="C539" s="6"/>
      <c r="D539" s="97"/>
      <c r="G539" s="13"/>
      <c r="H539" s="6"/>
      <c r="K539" s="38"/>
      <c r="M539" s="9"/>
    </row>
    <row r="540">
      <c r="B540" s="83"/>
      <c r="C540" s="6"/>
      <c r="D540" s="97"/>
      <c r="G540" s="13"/>
      <c r="H540" s="6"/>
      <c r="K540" s="38"/>
      <c r="M540" s="9"/>
    </row>
    <row r="541">
      <c r="B541" s="83"/>
      <c r="C541" s="6"/>
      <c r="D541" s="97"/>
      <c r="G541" s="13"/>
      <c r="H541" s="6"/>
      <c r="K541" s="38"/>
      <c r="M541" s="9"/>
    </row>
    <row r="542">
      <c r="B542" s="83"/>
      <c r="C542" s="6"/>
      <c r="D542" s="97"/>
      <c r="G542" s="13"/>
      <c r="H542" s="6"/>
      <c r="K542" s="38"/>
      <c r="M542" s="9"/>
    </row>
    <row r="543">
      <c r="B543" s="83"/>
      <c r="C543" s="6"/>
      <c r="D543" s="97"/>
      <c r="G543" s="13"/>
      <c r="H543" s="6"/>
      <c r="K543" s="38"/>
      <c r="M543" s="9"/>
    </row>
    <row r="544">
      <c r="B544" s="83"/>
      <c r="C544" s="6"/>
      <c r="D544" s="97"/>
      <c r="G544" s="13"/>
      <c r="H544" s="6"/>
      <c r="K544" s="38"/>
      <c r="M544" s="9"/>
    </row>
    <row r="545">
      <c r="B545" s="83"/>
      <c r="C545" s="6"/>
      <c r="D545" s="97"/>
      <c r="G545" s="13"/>
      <c r="H545" s="6"/>
      <c r="K545" s="38"/>
      <c r="M545" s="9"/>
    </row>
    <row r="546">
      <c r="B546" s="83"/>
      <c r="C546" s="6"/>
      <c r="D546" s="97"/>
      <c r="G546" s="13"/>
      <c r="H546" s="6"/>
      <c r="K546" s="38"/>
      <c r="M546" s="9"/>
    </row>
    <row r="547">
      <c r="B547" s="83"/>
      <c r="C547" s="6"/>
      <c r="D547" s="97"/>
      <c r="G547" s="13"/>
      <c r="H547" s="6"/>
      <c r="K547" s="38"/>
      <c r="M547" s="9"/>
    </row>
    <row r="548">
      <c r="B548" s="83"/>
      <c r="C548" s="6"/>
      <c r="D548" s="97"/>
      <c r="G548" s="13"/>
      <c r="H548" s="6"/>
      <c r="K548" s="38"/>
      <c r="M548" s="9"/>
    </row>
    <row r="549">
      <c r="B549" s="83"/>
      <c r="C549" s="6"/>
      <c r="D549" s="97"/>
      <c r="G549" s="13"/>
      <c r="H549" s="6"/>
      <c r="K549" s="38"/>
      <c r="M549" s="9"/>
    </row>
    <row r="550">
      <c r="B550" s="83"/>
      <c r="C550" s="6"/>
      <c r="D550" s="97"/>
      <c r="G550" s="13"/>
      <c r="H550" s="6"/>
      <c r="K550" s="38"/>
      <c r="M550" s="9"/>
    </row>
    <row r="551">
      <c r="B551" s="83"/>
      <c r="C551" s="6"/>
      <c r="D551" s="97"/>
      <c r="G551" s="13"/>
      <c r="H551" s="6"/>
      <c r="K551" s="38"/>
      <c r="M551" s="9"/>
    </row>
    <row r="552">
      <c r="B552" s="83"/>
      <c r="C552" s="6"/>
      <c r="D552" s="97"/>
      <c r="G552" s="13"/>
      <c r="H552" s="6"/>
      <c r="K552" s="38"/>
      <c r="M552" s="9"/>
    </row>
    <row r="553">
      <c r="B553" s="83"/>
      <c r="C553" s="6"/>
      <c r="D553" s="97"/>
      <c r="G553" s="13"/>
      <c r="H553" s="6"/>
      <c r="K553" s="38"/>
      <c r="M553" s="9"/>
    </row>
    <row r="554">
      <c r="B554" s="83"/>
      <c r="C554" s="6"/>
      <c r="D554" s="97"/>
      <c r="G554" s="13"/>
      <c r="H554" s="6"/>
      <c r="K554" s="38"/>
      <c r="M554" s="9"/>
    </row>
    <row r="555">
      <c r="B555" s="83"/>
      <c r="C555" s="6"/>
      <c r="D555" s="97"/>
      <c r="G555" s="13"/>
      <c r="H555" s="6"/>
      <c r="K555" s="38"/>
      <c r="M555" s="9"/>
    </row>
    <row r="556">
      <c r="B556" s="83"/>
      <c r="C556" s="6"/>
      <c r="D556" s="97"/>
      <c r="G556" s="13"/>
      <c r="H556" s="6"/>
      <c r="K556" s="38"/>
      <c r="M556" s="9"/>
    </row>
    <row r="557">
      <c r="B557" s="83"/>
      <c r="C557" s="6"/>
      <c r="D557" s="97"/>
      <c r="G557" s="13"/>
      <c r="H557" s="6"/>
      <c r="K557" s="38"/>
      <c r="M557" s="9"/>
    </row>
    <row r="558">
      <c r="B558" s="83"/>
      <c r="C558" s="6"/>
      <c r="D558" s="97"/>
      <c r="G558" s="13"/>
      <c r="H558" s="6"/>
      <c r="K558" s="38"/>
      <c r="M558" s="9"/>
    </row>
    <row r="559">
      <c r="B559" s="83"/>
      <c r="C559" s="6"/>
      <c r="D559" s="97"/>
      <c r="G559" s="13"/>
      <c r="H559" s="6"/>
      <c r="K559" s="38"/>
      <c r="M559" s="9"/>
    </row>
    <row r="560">
      <c r="B560" s="83"/>
      <c r="C560" s="6"/>
      <c r="D560" s="97"/>
      <c r="G560" s="13"/>
      <c r="H560" s="6"/>
      <c r="K560" s="38"/>
      <c r="M560" s="9"/>
    </row>
    <row r="561">
      <c r="B561" s="83"/>
      <c r="C561" s="6"/>
      <c r="D561" s="97"/>
      <c r="G561" s="13"/>
      <c r="H561" s="6"/>
      <c r="K561" s="38"/>
      <c r="M561" s="9"/>
    </row>
    <row r="562">
      <c r="B562" s="83"/>
      <c r="C562" s="6"/>
      <c r="D562" s="97"/>
      <c r="G562" s="13"/>
      <c r="H562" s="6"/>
      <c r="K562" s="38"/>
      <c r="M562" s="9"/>
    </row>
    <row r="563">
      <c r="B563" s="83"/>
      <c r="C563" s="6"/>
      <c r="D563" s="97"/>
      <c r="G563" s="13"/>
      <c r="H563" s="6"/>
      <c r="K563" s="38"/>
      <c r="M563" s="9"/>
    </row>
    <row r="564">
      <c r="B564" s="83"/>
      <c r="C564" s="6"/>
      <c r="D564" s="97"/>
      <c r="G564" s="13"/>
      <c r="H564" s="6"/>
      <c r="K564" s="38"/>
      <c r="M564" s="9"/>
    </row>
    <row r="565">
      <c r="B565" s="83"/>
      <c r="C565" s="6"/>
      <c r="D565" s="97"/>
      <c r="G565" s="13"/>
      <c r="H565" s="6"/>
      <c r="K565" s="38"/>
      <c r="M565" s="9"/>
    </row>
    <row r="566">
      <c r="B566" s="83"/>
      <c r="C566" s="6"/>
      <c r="D566" s="97"/>
      <c r="G566" s="13"/>
      <c r="H566" s="6"/>
      <c r="K566" s="38"/>
      <c r="M566" s="9"/>
    </row>
    <row r="567">
      <c r="B567" s="83"/>
      <c r="C567" s="6"/>
      <c r="D567" s="97"/>
      <c r="G567" s="13"/>
      <c r="H567" s="6"/>
      <c r="K567" s="38"/>
      <c r="M567" s="9"/>
    </row>
    <row r="568">
      <c r="B568" s="83"/>
      <c r="C568" s="6"/>
      <c r="D568" s="97"/>
      <c r="G568" s="13"/>
      <c r="H568" s="6"/>
      <c r="K568" s="38"/>
      <c r="M568" s="9"/>
    </row>
    <row r="569">
      <c r="B569" s="83"/>
      <c r="C569" s="6"/>
      <c r="D569" s="97"/>
      <c r="G569" s="13"/>
      <c r="H569" s="6"/>
      <c r="K569" s="38"/>
      <c r="M569" s="9"/>
    </row>
    <row r="570">
      <c r="B570" s="83"/>
      <c r="C570" s="6"/>
      <c r="D570" s="97"/>
      <c r="G570" s="13"/>
      <c r="H570" s="6"/>
      <c r="K570" s="38"/>
      <c r="M570" s="9"/>
    </row>
    <row r="571">
      <c r="B571" s="83"/>
      <c r="C571" s="6"/>
      <c r="D571" s="97"/>
      <c r="G571" s="13"/>
      <c r="H571" s="6"/>
      <c r="K571" s="38"/>
      <c r="M571" s="9"/>
    </row>
    <row r="572">
      <c r="B572" s="83"/>
      <c r="C572" s="6"/>
      <c r="D572" s="97"/>
      <c r="G572" s="13"/>
      <c r="H572" s="6"/>
      <c r="K572" s="38"/>
      <c r="M572" s="9"/>
    </row>
    <row r="573">
      <c r="B573" s="83"/>
      <c r="C573" s="6"/>
      <c r="D573" s="97"/>
      <c r="G573" s="13"/>
      <c r="H573" s="6"/>
      <c r="K573" s="38"/>
      <c r="M573" s="9"/>
    </row>
    <row r="574">
      <c r="B574" s="83"/>
      <c r="C574" s="6"/>
      <c r="D574" s="97"/>
      <c r="G574" s="13"/>
      <c r="H574" s="6"/>
      <c r="K574" s="38"/>
      <c r="M574" s="9"/>
    </row>
    <row r="575">
      <c r="B575" s="83"/>
      <c r="C575" s="6"/>
      <c r="D575" s="97"/>
      <c r="G575" s="13"/>
      <c r="H575" s="6"/>
      <c r="K575" s="38"/>
      <c r="M575" s="9"/>
    </row>
    <row r="576">
      <c r="B576" s="83"/>
      <c r="C576" s="6"/>
      <c r="D576" s="97"/>
      <c r="G576" s="13"/>
      <c r="H576" s="6"/>
      <c r="K576" s="38"/>
      <c r="M576" s="9"/>
    </row>
    <row r="577">
      <c r="B577" s="83"/>
      <c r="C577" s="6"/>
      <c r="D577" s="97"/>
      <c r="G577" s="13"/>
      <c r="H577" s="6"/>
      <c r="K577" s="38"/>
      <c r="M577" s="9"/>
    </row>
    <row r="578">
      <c r="B578" s="83"/>
      <c r="C578" s="6"/>
      <c r="D578" s="97"/>
      <c r="G578" s="13"/>
      <c r="H578" s="6"/>
      <c r="K578" s="38"/>
      <c r="M578" s="9"/>
    </row>
    <row r="579">
      <c r="B579" s="83"/>
      <c r="C579" s="6"/>
      <c r="D579" s="97"/>
      <c r="G579" s="13"/>
      <c r="H579" s="6"/>
      <c r="K579" s="38"/>
      <c r="M579" s="9"/>
    </row>
    <row r="580">
      <c r="B580" s="83"/>
      <c r="C580" s="6"/>
      <c r="D580" s="97"/>
      <c r="G580" s="13"/>
      <c r="H580" s="6"/>
      <c r="K580" s="38"/>
      <c r="M580" s="9"/>
    </row>
    <row r="581">
      <c r="B581" s="83"/>
      <c r="C581" s="6"/>
      <c r="D581" s="97"/>
      <c r="G581" s="13"/>
      <c r="H581" s="6"/>
      <c r="K581" s="38"/>
      <c r="M581" s="9"/>
    </row>
    <row r="582">
      <c r="B582" s="83"/>
      <c r="C582" s="6"/>
      <c r="D582" s="97"/>
      <c r="G582" s="13"/>
      <c r="H582" s="6"/>
      <c r="K582" s="38"/>
      <c r="M582" s="9"/>
    </row>
    <row r="583">
      <c r="B583" s="83"/>
      <c r="C583" s="6"/>
      <c r="D583" s="97"/>
      <c r="G583" s="13"/>
      <c r="H583" s="6"/>
      <c r="K583" s="38"/>
      <c r="M583" s="9"/>
    </row>
    <row r="584">
      <c r="B584" s="83"/>
      <c r="C584" s="6"/>
      <c r="D584" s="97"/>
      <c r="G584" s="13"/>
      <c r="H584" s="6"/>
      <c r="K584" s="38"/>
      <c r="M584" s="9"/>
    </row>
    <row r="585">
      <c r="B585" s="83"/>
      <c r="C585" s="6"/>
      <c r="D585" s="97"/>
      <c r="G585" s="13"/>
      <c r="H585" s="6"/>
      <c r="K585" s="38"/>
      <c r="M585" s="9"/>
    </row>
    <row r="586">
      <c r="B586" s="83"/>
      <c r="C586" s="6"/>
      <c r="D586" s="97"/>
      <c r="G586" s="13"/>
      <c r="H586" s="6"/>
      <c r="K586" s="38"/>
      <c r="M586" s="9"/>
    </row>
    <row r="587">
      <c r="B587" s="83"/>
      <c r="C587" s="6"/>
      <c r="D587" s="97"/>
      <c r="G587" s="13"/>
      <c r="H587" s="6"/>
      <c r="K587" s="38"/>
      <c r="M587" s="9"/>
    </row>
    <row r="588">
      <c r="B588" s="83"/>
      <c r="C588" s="6"/>
      <c r="D588" s="97"/>
      <c r="G588" s="13"/>
      <c r="H588" s="6"/>
      <c r="K588" s="38"/>
      <c r="M588" s="9"/>
    </row>
    <row r="589">
      <c r="B589" s="83"/>
      <c r="C589" s="6"/>
      <c r="D589" s="97"/>
      <c r="G589" s="13"/>
      <c r="H589" s="6"/>
      <c r="K589" s="38"/>
      <c r="M589" s="9"/>
    </row>
    <row r="590">
      <c r="B590" s="83"/>
      <c r="C590" s="6"/>
      <c r="D590" s="97"/>
      <c r="G590" s="13"/>
      <c r="H590" s="6"/>
      <c r="K590" s="38"/>
      <c r="M590" s="9"/>
    </row>
    <row r="591">
      <c r="B591" s="83"/>
      <c r="C591" s="6"/>
      <c r="D591" s="97"/>
      <c r="G591" s="13"/>
      <c r="H591" s="6"/>
      <c r="K591" s="38"/>
      <c r="M591" s="9"/>
    </row>
    <row r="592">
      <c r="B592" s="83"/>
      <c r="C592" s="6"/>
      <c r="D592" s="97"/>
      <c r="G592" s="13"/>
      <c r="H592" s="6"/>
      <c r="K592" s="38"/>
      <c r="M592" s="9"/>
    </row>
    <row r="593">
      <c r="B593" s="83"/>
      <c r="C593" s="6"/>
      <c r="D593" s="97"/>
      <c r="G593" s="13"/>
      <c r="H593" s="6"/>
      <c r="K593" s="38"/>
      <c r="M593" s="9"/>
    </row>
    <row r="594">
      <c r="B594" s="83"/>
      <c r="C594" s="6"/>
      <c r="D594" s="97"/>
      <c r="G594" s="13"/>
      <c r="H594" s="6"/>
      <c r="K594" s="38"/>
      <c r="M594" s="9"/>
    </row>
    <row r="595">
      <c r="B595" s="83"/>
      <c r="C595" s="6"/>
      <c r="D595" s="97"/>
      <c r="G595" s="13"/>
      <c r="H595" s="6"/>
      <c r="K595" s="38"/>
      <c r="M595" s="9"/>
    </row>
    <row r="596">
      <c r="B596" s="83"/>
      <c r="C596" s="6"/>
      <c r="D596" s="97"/>
      <c r="G596" s="13"/>
      <c r="H596" s="6"/>
      <c r="K596" s="38"/>
      <c r="M596" s="9"/>
    </row>
    <row r="597">
      <c r="B597" s="83"/>
      <c r="C597" s="6"/>
      <c r="D597" s="97"/>
      <c r="G597" s="13"/>
      <c r="H597" s="6"/>
      <c r="K597" s="38"/>
      <c r="M597" s="9"/>
    </row>
    <row r="598">
      <c r="B598" s="83"/>
      <c r="C598" s="6"/>
      <c r="D598" s="97"/>
      <c r="G598" s="13"/>
      <c r="H598" s="6"/>
      <c r="K598" s="38"/>
      <c r="M598" s="9"/>
    </row>
    <row r="599">
      <c r="B599" s="83"/>
      <c r="C599" s="6"/>
      <c r="D599" s="97"/>
      <c r="G599" s="13"/>
      <c r="H599" s="6"/>
      <c r="K599" s="38"/>
      <c r="M599" s="9"/>
    </row>
    <row r="600">
      <c r="B600" s="83"/>
      <c r="C600" s="6"/>
      <c r="D600" s="97"/>
      <c r="G600" s="13"/>
      <c r="H600" s="6"/>
      <c r="K600" s="38"/>
      <c r="M600" s="9"/>
    </row>
    <row r="601">
      <c r="B601" s="83"/>
      <c r="C601" s="6"/>
      <c r="D601" s="97"/>
      <c r="G601" s="13"/>
      <c r="H601" s="6"/>
      <c r="K601" s="38"/>
      <c r="M601" s="9"/>
    </row>
    <row r="602">
      <c r="B602" s="83"/>
      <c r="C602" s="6"/>
      <c r="D602" s="97"/>
      <c r="G602" s="13"/>
      <c r="H602" s="6"/>
      <c r="K602" s="38"/>
      <c r="M602" s="9"/>
    </row>
    <row r="603">
      <c r="B603" s="83"/>
      <c r="C603" s="6"/>
      <c r="D603" s="97"/>
      <c r="G603" s="13"/>
      <c r="H603" s="6"/>
      <c r="K603" s="38"/>
      <c r="M603" s="9"/>
    </row>
    <row r="604">
      <c r="B604" s="83"/>
      <c r="C604" s="6"/>
      <c r="D604" s="97"/>
      <c r="G604" s="13"/>
      <c r="H604" s="6"/>
      <c r="K604" s="38"/>
      <c r="M604" s="9"/>
    </row>
    <row r="605">
      <c r="B605" s="83"/>
      <c r="C605" s="6"/>
      <c r="D605" s="97"/>
      <c r="G605" s="13"/>
      <c r="H605" s="6"/>
      <c r="K605" s="38"/>
      <c r="M605" s="9"/>
    </row>
    <row r="606">
      <c r="B606" s="83"/>
      <c r="C606" s="6"/>
      <c r="D606" s="97"/>
      <c r="G606" s="13"/>
      <c r="H606" s="6"/>
      <c r="K606" s="38"/>
      <c r="M606" s="9"/>
    </row>
    <row r="607">
      <c r="B607" s="83"/>
      <c r="C607" s="6"/>
      <c r="D607" s="97"/>
      <c r="G607" s="13"/>
      <c r="H607" s="6"/>
      <c r="K607" s="38"/>
      <c r="M607" s="9"/>
    </row>
    <row r="608">
      <c r="B608" s="83"/>
      <c r="C608" s="6"/>
      <c r="D608" s="97"/>
      <c r="G608" s="13"/>
      <c r="H608" s="6"/>
      <c r="K608" s="38"/>
      <c r="M608" s="9"/>
    </row>
    <row r="609">
      <c r="B609" s="83"/>
      <c r="C609" s="6"/>
      <c r="D609" s="97"/>
      <c r="G609" s="13"/>
      <c r="H609" s="6"/>
      <c r="K609" s="38"/>
      <c r="M609" s="9"/>
    </row>
    <row r="610">
      <c r="B610" s="83"/>
      <c r="C610" s="6"/>
      <c r="D610" s="97"/>
      <c r="G610" s="13"/>
      <c r="H610" s="6"/>
      <c r="K610" s="38"/>
      <c r="M610" s="9"/>
    </row>
    <row r="611">
      <c r="B611" s="83"/>
      <c r="C611" s="6"/>
      <c r="D611" s="97"/>
      <c r="G611" s="13"/>
      <c r="H611" s="6"/>
      <c r="K611" s="38"/>
      <c r="M611" s="9"/>
    </row>
    <row r="612">
      <c r="B612" s="83"/>
      <c r="C612" s="6"/>
      <c r="D612" s="97"/>
      <c r="G612" s="13"/>
      <c r="H612" s="6"/>
      <c r="K612" s="38"/>
      <c r="M612" s="9"/>
    </row>
    <row r="613">
      <c r="B613" s="83"/>
      <c r="C613" s="6"/>
      <c r="D613" s="97"/>
      <c r="G613" s="13"/>
      <c r="H613" s="6"/>
      <c r="K613" s="38"/>
      <c r="M613" s="9"/>
    </row>
    <row r="614">
      <c r="B614" s="83"/>
      <c r="C614" s="6"/>
      <c r="D614" s="97"/>
      <c r="G614" s="13"/>
      <c r="H614" s="6"/>
      <c r="K614" s="38"/>
      <c r="M614" s="9"/>
    </row>
    <row r="615">
      <c r="B615" s="83"/>
      <c r="C615" s="6"/>
      <c r="D615" s="97"/>
      <c r="G615" s="13"/>
      <c r="H615" s="6"/>
      <c r="K615" s="38"/>
      <c r="M615" s="9"/>
    </row>
    <row r="616">
      <c r="B616" s="83"/>
      <c r="C616" s="6"/>
      <c r="D616" s="97"/>
      <c r="G616" s="13"/>
      <c r="H616" s="6"/>
      <c r="K616" s="38"/>
      <c r="M616" s="9"/>
    </row>
    <row r="617">
      <c r="B617" s="83"/>
      <c r="C617" s="6"/>
      <c r="D617" s="97"/>
      <c r="G617" s="13"/>
      <c r="H617" s="6"/>
      <c r="K617" s="38"/>
      <c r="M617" s="9"/>
    </row>
    <row r="618">
      <c r="B618" s="83"/>
      <c r="C618" s="6"/>
      <c r="D618" s="97"/>
      <c r="G618" s="13"/>
      <c r="H618" s="6"/>
      <c r="K618" s="38"/>
      <c r="M618" s="9"/>
    </row>
    <row r="619">
      <c r="B619" s="83"/>
      <c r="C619" s="6"/>
      <c r="D619" s="97"/>
      <c r="G619" s="13"/>
      <c r="H619" s="6"/>
      <c r="K619" s="38"/>
      <c r="M619" s="9"/>
    </row>
    <row r="620">
      <c r="B620" s="83"/>
      <c r="C620" s="6"/>
      <c r="D620" s="97"/>
      <c r="G620" s="13"/>
      <c r="H620" s="6"/>
      <c r="K620" s="38"/>
      <c r="M620" s="9"/>
    </row>
    <row r="621">
      <c r="B621" s="83"/>
      <c r="C621" s="6"/>
      <c r="D621" s="97"/>
      <c r="G621" s="13"/>
      <c r="H621" s="6"/>
      <c r="K621" s="38"/>
      <c r="M621" s="9"/>
    </row>
    <row r="622">
      <c r="B622" s="83"/>
      <c r="C622" s="6"/>
      <c r="D622" s="97"/>
      <c r="G622" s="13"/>
      <c r="H622" s="6"/>
      <c r="K622" s="38"/>
      <c r="M622" s="9"/>
    </row>
    <row r="623">
      <c r="B623" s="83"/>
      <c r="C623" s="6"/>
      <c r="D623" s="97"/>
      <c r="G623" s="13"/>
      <c r="H623" s="6"/>
      <c r="K623" s="38"/>
      <c r="M623" s="9"/>
    </row>
    <row r="624">
      <c r="B624" s="83"/>
      <c r="C624" s="6"/>
      <c r="D624" s="97"/>
      <c r="G624" s="13"/>
      <c r="H624" s="6"/>
      <c r="K624" s="38"/>
      <c r="M624" s="9"/>
    </row>
    <row r="625">
      <c r="B625" s="83"/>
      <c r="C625" s="6"/>
      <c r="D625" s="97"/>
      <c r="G625" s="13"/>
      <c r="H625" s="6"/>
      <c r="K625" s="38"/>
      <c r="M625" s="9"/>
    </row>
    <row r="626">
      <c r="B626" s="83"/>
      <c r="C626" s="6"/>
      <c r="D626" s="97"/>
      <c r="G626" s="13"/>
      <c r="H626" s="6"/>
      <c r="K626" s="38"/>
      <c r="M626" s="9"/>
    </row>
    <row r="627">
      <c r="B627" s="83"/>
      <c r="C627" s="6"/>
      <c r="D627" s="97"/>
      <c r="G627" s="13"/>
      <c r="H627" s="6"/>
      <c r="K627" s="38"/>
      <c r="M627" s="9"/>
    </row>
    <row r="628">
      <c r="B628" s="83"/>
      <c r="C628" s="6"/>
      <c r="D628" s="97"/>
      <c r="G628" s="13"/>
      <c r="H628" s="6"/>
      <c r="K628" s="38"/>
      <c r="M628" s="9"/>
    </row>
    <row r="629">
      <c r="B629" s="83"/>
      <c r="C629" s="6"/>
      <c r="D629" s="97"/>
      <c r="G629" s="13"/>
      <c r="H629" s="6"/>
      <c r="K629" s="38"/>
      <c r="M629" s="9"/>
    </row>
    <row r="630">
      <c r="B630" s="83"/>
      <c r="C630" s="6"/>
      <c r="D630" s="97"/>
      <c r="G630" s="13"/>
      <c r="H630" s="6"/>
      <c r="K630" s="38"/>
      <c r="M630" s="9"/>
    </row>
    <row r="631">
      <c r="B631" s="83"/>
      <c r="C631" s="6"/>
      <c r="D631" s="97"/>
      <c r="G631" s="13"/>
      <c r="H631" s="6"/>
      <c r="K631" s="38"/>
      <c r="M631" s="9"/>
    </row>
    <row r="632">
      <c r="B632" s="83"/>
      <c r="C632" s="6"/>
      <c r="D632" s="97"/>
      <c r="G632" s="13"/>
      <c r="H632" s="6"/>
      <c r="K632" s="38"/>
      <c r="M632" s="9"/>
    </row>
    <row r="633">
      <c r="B633" s="83"/>
      <c r="C633" s="6"/>
      <c r="D633" s="97"/>
      <c r="G633" s="13"/>
      <c r="H633" s="6"/>
      <c r="K633" s="38"/>
      <c r="M633" s="9"/>
    </row>
    <row r="634">
      <c r="B634" s="83"/>
      <c r="C634" s="6"/>
      <c r="D634" s="97"/>
      <c r="G634" s="13"/>
      <c r="H634" s="6"/>
      <c r="K634" s="38"/>
      <c r="M634" s="9"/>
    </row>
    <row r="635">
      <c r="B635" s="83"/>
      <c r="C635" s="6"/>
      <c r="D635" s="97"/>
      <c r="G635" s="13"/>
      <c r="H635" s="6"/>
      <c r="K635" s="38"/>
      <c r="M635" s="9"/>
    </row>
    <row r="636">
      <c r="B636" s="83"/>
      <c r="C636" s="6"/>
      <c r="D636" s="97"/>
      <c r="G636" s="13"/>
      <c r="H636" s="6"/>
      <c r="K636" s="38"/>
      <c r="M636" s="9"/>
    </row>
    <row r="637">
      <c r="B637" s="83"/>
      <c r="C637" s="6"/>
      <c r="D637" s="97"/>
      <c r="G637" s="13"/>
      <c r="H637" s="6"/>
      <c r="K637" s="38"/>
      <c r="M637" s="9"/>
    </row>
    <row r="638">
      <c r="B638" s="83"/>
      <c r="C638" s="6"/>
      <c r="D638" s="97"/>
      <c r="G638" s="13"/>
      <c r="H638" s="6"/>
      <c r="K638" s="38"/>
      <c r="M638" s="9"/>
    </row>
    <row r="639">
      <c r="B639" s="83"/>
      <c r="C639" s="6"/>
      <c r="D639" s="97"/>
      <c r="G639" s="13"/>
      <c r="H639" s="6"/>
      <c r="K639" s="38"/>
      <c r="M639" s="9"/>
    </row>
    <row r="640">
      <c r="B640" s="83"/>
      <c r="C640" s="6"/>
      <c r="D640" s="97"/>
      <c r="G640" s="13"/>
      <c r="H640" s="6"/>
      <c r="K640" s="38"/>
      <c r="M640" s="9"/>
    </row>
    <row r="641">
      <c r="B641" s="83"/>
      <c r="C641" s="6"/>
      <c r="D641" s="97"/>
      <c r="G641" s="13"/>
      <c r="H641" s="6"/>
      <c r="K641" s="38"/>
      <c r="M641" s="9"/>
    </row>
    <row r="642">
      <c r="B642" s="83"/>
      <c r="C642" s="6"/>
      <c r="D642" s="97"/>
      <c r="G642" s="13"/>
      <c r="H642" s="6"/>
      <c r="K642" s="38"/>
      <c r="M642" s="9"/>
    </row>
    <row r="643">
      <c r="B643" s="83"/>
      <c r="C643" s="6"/>
      <c r="D643" s="97"/>
      <c r="G643" s="13"/>
      <c r="H643" s="6"/>
      <c r="K643" s="38"/>
      <c r="M643" s="9"/>
    </row>
    <row r="644">
      <c r="B644" s="83"/>
      <c r="C644" s="6"/>
      <c r="D644" s="97"/>
      <c r="G644" s="13"/>
      <c r="H644" s="6"/>
      <c r="K644" s="38"/>
      <c r="M644" s="9"/>
    </row>
    <row r="645">
      <c r="B645" s="83"/>
      <c r="C645" s="6"/>
      <c r="D645" s="97"/>
      <c r="G645" s="13"/>
      <c r="H645" s="6"/>
      <c r="K645" s="38"/>
      <c r="M645" s="9"/>
    </row>
    <row r="646">
      <c r="B646" s="83"/>
      <c r="C646" s="6"/>
      <c r="D646" s="97"/>
      <c r="G646" s="13"/>
      <c r="H646" s="6"/>
      <c r="K646" s="38"/>
      <c r="M646" s="9"/>
    </row>
    <row r="647">
      <c r="B647" s="83"/>
      <c r="C647" s="6"/>
      <c r="D647" s="97"/>
      <c r="G647" s="13"/>
      <c r="H647" s="6"/>
      <c r="K647" s="38"/>
      <c r="M647" s="9"/>
    </row>
    <row r="648">
      <c r="B648" s="83"/>
      <c r="C648" s="6"/>
      <c r="D648" s="97"/>
      <c r="G648" s="13"/>
      <c r="H648" s="6"/>
      <c r="K648" s="38"/>
      <c r="M648" s="9"/>
    </row>
    <row r="649">
      <c r="B649" s="83"/>
      <c r="C649" s="6"/>
      <c r="D649" s="97"/>
      <c r="G649" s="13"/>
      <c r="H649" s="6"/>
      <c r="K649" s="38"/>
      <c r="M649" s="9"/>
    </row>
    <row r="650">
      <c r="B650" s="83"/>
      <c r="C650" s="6"/>
      <c r="D650" s="97"/>
      <c r="G650" s="13"/>
      <c r="H650" s="6"/>
      <c r="K650" s="38"/>
      <c r="M650" s="9"/>
    </row>
    <row r="651">
      <c r="B651" s="83"/>
      <c r="C651" s="6"/>
      <c r="D651" s="97"/>
      <c r="G651" s="13"/>
      <c r="H651" s="6"/>
      <c r="K651" s="38"/>
      <c r="M651" s="9"/>
    </row>
    <row r="652">
      <c r="B652" s="83"/>
      <c r="C652" s="6"/>
      <c r="D652" s="97"/>
      <c r="G652" s="13"/>
      <c r="H652" s="6"/>
      <c r="K652" s="38"/>
      <c r="M652" s="9"/>
    </row>
    <row r="653">
      <c r="B653" s="83"/>
      <c r="C653" s="6"/>
      <c r="D653" s="97"/>
      <c r="G653" s="13"/>
      <c r="H653" s="6"/>
      <c r="K653" s="38"/>
      <c r="M653" s="9"/>
    </row>
    <row r="654">
      <c r="B654" s="83"/>
      <c r="C654" s="6"/>
      <c r="D654" s="97"/>
      <c r="G654" s="13"/>
      <c r="H654" s="6"/>
      <c r="K654" s="38"/>
      <c r="M654" s="9"/>
    </row>
    <row r="655">
      <c r="B655" s="83"/>
      <c r="C655" s="6"/>
      <c r="D655" s="97"/>
      <c r="G655" s="13"/>
      <c r="H655" s="6"/>
      <c r="K655" s="38"/>
      <c r="M655" s="9"/>
    </row>
    <row r="656">
      <c r="B656" s="83"/>
      <c r="C656" s="6"/>
      <c r="D656" s="97"/>
      <c r="G656" s="13"/>
      <c r="H656" s="6"/>
      <c r="K656" s="38"/>
      <c r="M656" s="9"/>
    </row>
    <row r="657">
      <c r="B657" s="83"/>
      <c r="C657" s="6"/>
      <c r="D657" s="97"/>
      <c r="G657" s="13"/>
      <c r="H657" s="6"/>
      <c r="K657" s="38"/>
      <c r="M657" s="9"/>
    </row>
    <row r="658">
      <c r="B658" s="83"/>
      <c r="C658" s="6"/>
      <c r="D658" s="97"/>
      <c r="G658" s="13"/>
      <c r="H658" s="6"/>
      <c r="K658" s="38"/>
      <c r="M658" s="9"/>
    </row>
    <row r="659">
      <c r="B659" s="83"/>
      <c r="C659" s="6"/>
      <c r="D659" s="97"/>
      <c r="G659" s="13"/>
      <c r="H659" s="6"/>
      <c r="K659" s="38"/>
      <c r="M659" s="9"/>
    </row>
    <row r="660">
      <c r="B660" s="83"/>
      <c r="C660" s="6"/>
      <c r="D660" s="97"/>
      <c r="G660" s="13"/>
      <c r="H660" s="6"/>
      <c r="K660" s="38"/>
      <c r="M660" s="9"/>
    </row>
    <row r="661">
      <c r="B661" s="83"/>
      <c r="C661" s="6"/>
      <c r="D661" s="97"/>
      <c r="G661" s="13"/>
      <c r="H661" s="6"/>
      <c r="K661" s="38"/>
      <c r="M661" s="9"/>
    </row>
    <row r="662">
      <c r="B662" s="83"/>
      <c r="C662" s="6"/>
      <c r="D662" s="97"/>
      <c r="G662" s="13"/>
      <c r="H662" s="6"/>
      <c r="K662" s="38"/>
      <c r="M662" s="9"/>
    </row>
    <row r="663">
      <c r="B663" s="83"/>
      <c r="C663" s="6"/>
      <c r="D663" s="97"/>
      <c r="G663" s="13"/>
      <c r="H663" s="6"/>
      <c r="K663" s="38"/>
      <c r="M663" s="9"/>
    </row>
    <row r="664">
      <c r="B664" s="83"/>
      <c r="C664" s="6"/>
      <c r="D664" s="97"/>
      <c r="G664" s="13"/>
      <c r="H664" s="6"/>
      <c r="K664" s="38"/>
      <c r="M664" s="9"/>
    </row>
    <row r="665">
      <c r="B665" s="83"/>
      <c r="C665" s="6"/>
      <c r="D665" s="97"/>
      <c r="G665" s="13"/>
      <c r="H665" s="6"/>
      <c r="K665" s="38"/>
      <c r="M665" s="9"/>
    </row>
    <row r="666">
      <c r="B666" s="83"/>
      <c r="C666" s="6"/>
      <c r="D666" s="97"/>
      <c r="G666" s="13"/>
      <c r="H666" s="6"/>
      <c r="K666" s="38"/>
      <c r="M666" s="9"/>
    </row>
    <row r="667">
      <c r="B667" s="83"/>
      <c r="C667" s="6"/>
      <c r="D667" s="97"/>
      <c r="G667" s="13"/>
      <c r="H667" s="6"/>
      <c r="K667" s="38"/>
      <c r="M667" s="9"/>
    </row>
    <row r="668">
      <c r="B668" s="83"/>
      <c r="C668" s="6"/>
      <c r="D668" s="97"/>
      <c r="G668" s="13"/>
      <c r="H668" s="6"/>
      <c r="K668" s="38"/>
      <c r="M668" s="9"/>
    </row>
    <row r="669">
      <c r="B669" s="83"/>
      <c r="C669" s="6"/>
      <c r="D669" s="97"/>
      <c r="G669" s="13"/>
      <c r="H669" s="6"/>
      <c r="K669" s="38"/>
      <c r="M669" s="9"/>
    </row>
    <row r="670">
      <c r="B670" s="83"/>
      <c r="C670" s="6"/>
      <c r="D670" s="97"/>
      <c r="G670" s="13"/>
      <c r="H670" s="6"/>
      <c r="K670" s="38"/>
      <c r="M670" s="9"/>
    </row>
    <row r="671">
      <c r="B671" s="83"/>
      <c r="C671" s="6"/>
      <c r="D671" s="97"/>
      <c r="G671" s="13"/>
      <c r="H671" s="6"/>
      <c r="K671" s="38"/>
      <c r="M671" s="9"/>
    </row>
    <row r="672">
      <c r="B672" s="83"/>
      <c r="C672" s="6"/>
      <c r="D672" s="97"/>
      <c r="G672" s="13"/>
      <c r="H672" s="6"/>
      <c r="K672" s="38"/>
      <c r="M672" s="9"/>
    </row>
    <row r="673">
      <c r="B673" s="83"/>
      <c r="C673" s="6"/>
      <c r="D673" s="97"/>
      <c r="G673" s="13"/>
      <c r="H673" s="6"/>
      <c r="K673" s="38"/>
      <c r="M673" s="9"/>
    </row>
    <row r="674">
      <c r="B674" s="83"/>
      <c r="C674" s="6"/>
      <c r="D674" s="97"/>
      <c r="G674" s="13"/>
      <c r="H674" s="6"/>
      <c r="K674" s="38"/>
      <c r="M674" s="9"/>
    </row>
    <row r="675">
      <c r="B675" s="83"/>
      <c r="C675" s="6"/>
      <c r="D675" s="97"/>
      <c r="G675" s="13"/>
      <c r="H675" s="6"/>
      <c r="K675" s="38"/>
      <c r="M675" s="9"/>
    </row>
    <row r="676">
      <c r="B676" s="83"/>
      <c r="C676" s="6"/>
      <c r="D676" s="97"/>
      <c r="G676" s="13"/>
      <c r="H676" s="6"/>
      <c r="K676" s="38"/>
      <c r="M676" s="9"/>
    </row>
    <row r="677">
      <c r="B677" s="83"/>
      <c r="C677" s="6"/>
      <c r="D677" s="97"/>
      <c r="G677" s="13"/>
      <c r="H677" s="6"/>
      <c r="K677" s="38"/>
      <c r="M677" s="9"/>
    </row>
    <row r="678">
      <c r="B678" s="83"/>
      <c r="C678" s="6"/>
      <c r="D678" s="97"/>
      <c r="G678" s="13"/>
      <c r="H678" s="6"/>
      <c r="K678" s="38"/>
      <c r="M678" s="9"/>
    </row>
    <row r="679">
      <c r="B679" s="83"/>
      <c r="C679" s="6"/>
      <c r="D679" s="97"/>
      <c r="G679" s="13"/>
      <c r="H679" s="6"/>
      <c r="K679" s="38"/>
      <c r="M679" s="9"/>
    </row>
    <row r="680">
      <c r="B680" s="83"/>
      <c r="C680" s="6"/>
      <c r="D680" s="97"/>
      <c r="G680" s="13"/>
      <c r="H680" s="6"/>
      <c r="K680" s="38"/>
      <c r="M680" s="9"/>
    </row>
    <row r="681">
      <c r="B681" s="83"/>
      <c r="C681" s="6"/>
      <c r="D681" s="97"/>
      <c r="G681" s="13"/>
      <c r="H681" s="6"/>
      <c r="K681" s="38"/>
      <c r="M681" s="9"/>
    </row>
    <row r="682">
      <c r="B682" s="83"/>
      <c r="C682" s="6"/>
      <c r="D682" s="97"/>
      <c r="G682" s="13"/>
      <c r="H682" s="6"/>
      <c r="K682" s="38"/>
      <c r="M682" s="9"/>
    </row>
    <row r="683">
      <c r="B683" s="83"/>
      <c r="C683" s="6"/>
      <c r="D683" s="97"/>
      <c r="G683" s="13"/>
      <c r="H683" s="6"/>
      <c r="K683" s="38"/>
      <c r="M683" s="9"/>
    </row>
    <row r="684">
      <c r="B684" s="83"/>
      <c r="C684" s="6"/>
      <c r="D684" s="97"/>
      <c r="G684" s="13"/>
      <c r="H684" s="6"/>
      <c r="K684" s="38"/>
      <c r="M684" s="9"/>
    </row>
    <row r="685">
      <c r="B685" s="83"/>
      <c r="C685" s="6"/>
      <c r="D685" s="97"/>
      <c r="G685" s="13"/>
      <c r="H685" s="6"/>
      <c r="K685" s="38"/>
      <c r="M685" s="9"/>
    </row>
    <row r="686">
      <c r="B686" s="83"/>
      <c r="C686" s="6"/>
      <c r="D686" s="97"/>
      <c r="G686" s="13"/>
      <c r="H686" s="6"/>
      <c r="K686" s="38"/>
      <c r="M686" s="9"/>
    </row>
    <row r="687">
      <c r="B687" s="83"/>
      <c r="C687" s="6"/>
      <c r="D687" s="97"/>
      <c r="G687" s="13"/>
      <c r="H687" s="6"/>
      <c r="K687" s="38"/>
      <c r="M687" s="9"/>
    </row>
    <row r="688">
      <c r="B688" s="83"/>
      <c r="C688" s="6"/>
      <c r="D688" s="97"/>
      <c r="G688" s="13"/>
      <c r="H688" s="6"/>
      <c r="K688" s="38"/>
      <c r="M688" s="9"/>
    </row>
    <row r="689">
      <c r="B689" s="83"/>
      <c r="C689" s="6"/>
      <c r="D689" s="97"/>
      <c r="G689" s="13"/>
      <c r="H689" s="6"/>
      <c r="K689" s="38"/>
      <c r="M689" s="9"/>
    </row>
    <row r="690">
      <c r="B690" s="83"/>
      <c r="C690" s="6"/>
      <c r="D690" s="97"/>
      <c r="G690" s="13"/>
      <c r="H690" s="6"/>
      <c r="K690" s="38"/>
      <c r="M690" s="9"/>
    </row>
    <row r="691">
      <c r="B691" s="83"/>
      <c r="C691" s="6"/>
      <c r="D691" s="97"/>
      <c r="G691" s="13"/>
      <c r="H691" s="6"/>
      <c r="K691" s="38"/>
      <c r="M691" s="9"/>
    </row>
    <row r="692">
      <c r="B692" s="83"/>
      <c r="C692" s="6"/>
      <c r="D692" s="97"/>
      <c r="G692" s="13"/>
      <c r="H692" s="6"/>
      <c r="K692" s="38"/>
      <c r="M692" s="9"/>
    </row>
    <row r="693">
      <c r="B693" s="83"/>
      <c r="C693" s="6"/>
      <c r="D693" s="97"/>
      <c r="G693" s="13"/>
      <c r="H693" s="6"/>
      <c r="K693" s="38"/>
      <c r="M693" s="9"/>
    </row>
    <row r="694">
      <c r="B694" s="83"/>
      <c r="C694" s="6"/>
      <c r="D694" s="97"/>
      <c r="G694" s="13"/>
      <c r="H694" s="6"/>
      <c r="K694" s="38"/>
      <c r="M694" s="9"/>
    </row>
    <row r="695">
      <c r="B695" s="83"/>
      <c r="C695" s="6"/>
      <c r="D695" s="97"/>
      <c r="G695" s="13"/>
      <c r="H695" s="6"/>
      <c r="K695" s="38"/>
      <c r="M695" s="9"/>
    </row>
    <row r="696">
      <c r="B696" s="83"/>
      <c r="C696" s="6"/>
      <c r="D696" s="97"/>
      <c r="G696" s="13"/>
      <c r="H696" s="6"/>
      <c r="K696" s="38"/>
      <c r="M696" s="9"/>
    </row>
    <row r="697">
      <c r="B697" s="83"/>
      <c r="C697" s="6"/>
      <c r="D697" s="97"/>
      <c r="G697" s="13"/>
      <c r="H697" s="6"/>
      <c r="K697" s="38"/>
      <c r="M697" s="9"/>
    </row>
    <row r="698">
      <c r="B698" s="83"/>
      <c r="C698" s="6"/>
      <c r="D698" s="97"/>
      <c r="G698" s="13"/>
      <c r="H698" s="6"/>
      <c r="K698" s="38"/>
      <c r="M698" s="9"/>
    </row>
    <row r="699">
      <c r="B699" s="83"/>
      <c r="C699" s="6"/>
      <c r="D699" s="97"/>
      <c r="G699" s="13"/>
      <c r="H699" s="6"/>
      <c r="K699" s="38"/>
      <c r="M699" s="9"/>
    </row>
    <row r="700">
      <c r="B700" s="83"/>
      <c r="C700" s="6"/>
      <c r="D700" s="97"/>
      <c r="G700" s="13"/>
      <c r="H700" s="6"/>
      <c r="K700" s="38"/>
      <c r="M700" s="9"/>
    </row>
    <row r="701">
      <c r="B701" s="83"/>
      <c r="C701" s="6"/>
      <c r="D701" s="97"/>
      <c r="G701" s="13"/>
      <c r="H701" s="6"/>
      <c r="K701" s="38"/>
      <c r="M701" s="9"/>
    </row>
    <row r="702">
      <c r="B702" s="83"/>
      <c r="C702" s="6"/>
      <c r="D702" s="97"/>
      <c r="G702" s="13"/>
      <c r="H702" s="6"/>
      <c r="K702" s="38"/>
      <c r="M702" s="9"/>
    </row>
    <row r="703">
      <c r="B703" s="83"/>
      <c r="C703" s="6"/>
      <c r="D703" s="97"/>
      <c r="G703" s="13"/>
      <c r="H703" s="6"/>
      <c r="K703" s="38"/>
      <c r="M703" s="9"/>
    </row>
    <row r="704">
      <c r="B704" s="83"/>
      <c r="C704" s="6"/>
      <c r="D704" s="97"/>
      <c r="G704" s="13"/>
      <c r="H704" s="6"/>
      <c r="K704" s="38"/>
      <c r="M704" s="9"/>
    </row>
    <row r="705">
      <c r="B705" s="83"/>
      <c r="C705" s="6"/>
      <c r="D705" s="97"/>
      <c r="G705" s="13"/>
      <c r="H705" s="6"/>
      <c r="K705" s="38"/>
      <c r="M705" s="9"/>
    </row>
    <row r="706">
      <c r="B706" s="83"/>
      <c r="C706" s="6"/>
      <c r="D706" s="97"/>
      <c r="G706" s="13"/>
      <c r="H706" s="6"/>
      <c r="K706" s="38"/>
      <c r="M706" s="9"/>
    </row>
    <row r="707">
      <c r="B707" s="83"/>
      <c r="C707" s="6"/>
      <c r="D707" s="97"/>
      <c r="G707" s="13"/>
      <c r="H707" s="6"/>
      <c r="K707" s="38"/>
      <c r="M707" s="9"/>
    </row>
    <row r="708">
      <c r="B708" s="83"/>
      <c r="C708" s="6"/>
      <c r="D708" s="97"/>
      <c r="G708" s="13"/>
      <c r="H708" s="6"/>
      <c r="K708" s="38"/>
      <c r="M708" s="9"/>
    </row>
    <row r="709">
      <c r="B709" s="83"/>
      <c r="C709" s="6"/>
      <c r="D709" s="97"/>
      <c r="G709" s="13"/>
      <c r="H709" s="6"/>
      <c r="K709" s="38"/>
      <c r="M709" s="9"/>
    </row>
    <row r="710">
      <c r="B710" s="83"/>
      <c r="C710" s="6"/>
      <c r="D710" s="97"/>
      <c r="G710" s="13"/>
      <c r="H710" s="6"/>
      <c r="K710" s="38"/>
      <c r="M710" s="9"/>
    </row>
    <row r="711">
      <c r="B711" s="83"/>
      <c r="C711" s="6"/>
      <c r="D711" s="97"/>
      <c r="G711" s="13"/>
      <c r="H711" s="6"/>
      <c r="K711" s="38"/>
      <c r="M711" s="9"/>
    </row>
    <row r="712">
      <c r="B712" s="83"/>
      <c r="C712" s="6"/>
      <c r="D712" s="97"/>
      <c r="G712" s="13"/>
      <c r="H712" s="6"/>
      <c r="K712" s="38"/>
      <c r="M712" s="9"/>
    </row>
    <row r="713">
      <c r="B713" s="83"/>
      <c r="C713" s="6"/>
      <c r="D713" s="97"/>
      <c r="G713" s="13"/>
      <c r="H713" s="6"/>
      <c r="K713" s="38"/>
      <c r="M713" s="9"/>
    </row>
    <row r="714">
      <c r="B714" s="83"/>
      <c r="C714" s="6"/>
      <c r="D714" s="97"/>
      <c r="G714" s="13"/>
      <c r="H714" s="6"/>
      <c r="K714" s="38"/>
      <c r="M714" s="9"/>
    </row>
    <row r="715">
      <c r="B715" s="83"/>
      <c r="C715" s="6"/>
      <c r="D715" s="97"/>
      <c r="G715" s="13"/>
      <c r="H715" s="6"/>
      <c r="K715" s="38"/>
      <c r="M715" s="9"/>
    </row>
    <row r="716">
      <c r="B716" s="83"/>
      <c r="C716" s="6"/>
      <c r="D716" s="97"/>
      <c r="G716" s="13"/>
      <c r="H716" s="6"/>
      <c r="K716" s="38"/>
      <c r="M716" s="9"/>
    </row>
    <row r="717">
      <c r="B717" s="83"/>
      <c r="C717" s="6"/>
      <c r="D717" s="97"/>
      <c r="G717" s="13"/>
      <c r="H717" s="6"/>
      <c r="K717" s="38"/>
      <c r="M717" s="9"/>
    </row>
    <row r="718">
      <c r="B718" s="83"/>
      <c r="C718" s="6"/>
      <c r="D718" s="97"/>
      <c r="G718" s="13"/>
      <c r="H718" s="6"/>
      <c r="K718" s="38"/>
      <c r="M718" s="9"/>
    </row>
    <row r="719">
      <c r="B719" s="83"/>
      <c r="C719" s="6"/>
      <c r="D719" s="97"/>
      <c r="G719" s="13"/>
      <c r="H719" s="6"/>
      <c r="K719" s="38"/>
      <c r="M719" s="9"/>
    </row>
    <row r="720">
      <c r="B720" s="83"/>
      <c r="C720" s="6"/>
      <c r="D720" s="97"/>
      <c r="G720" s="13"/>
      <c r="H720" s="6"/>
      <c r="K720" s="38"/>
      <c r="M720" s="9"/>
    </row>
    <row r="721">
      <c r="B721" s="83"/>
      <c r="C721" s="6"/>
      <c r="D721" s="97"/>
      <c r="G721" s="13"/>
      <c r="H721" s="6"/>
      <c r="K721" s="38"/>
      <c r="M721" s="9"/>
    </row>
    <row r="722">
      <c r="B722" s="83"/>
      <c r="C722" s="6"/>
      <c r="D722" s="97"/>
      <c r="G722" s="13"/>
      <c r="H722" s="6"/>
      <c r="K722" s="38"/>
      <c r="M722" s="9"/>
    </row>
    <row r="723">
      <c r="B723" s="83"/>
      <c r="C723" s="6"/>
      <c r="D723" s="97"/>
      <c r="G723" s="13"/>
      <c r="H723" s="6"/>
      <c r="K723" s="38"/>
      <c r="M723" s="9"/>
    </row>
    <row r="724">
      <c r="B724" s="83"/>
      <c r="C724" s="6"/>
      <c r="D724" s="97"/>
      <c r="G724" s="13"/>
      <c r="H724" s="6"/>
      <c r="K724" s="38"/>
      <c r="M724" s="9"/>
    </row>
    <row r="725">
      <c r="B725" s="83"/>
      <c r="C725" s="6"/>
      <c r="D725" s="97"/>
      <c r="G725" s="13"/>
      <c r="H725" s="6"/>
      <c r="K725" s="38"/>
      <c r="M725" s="9"/>
    </row>
    <row r="726">
      <c r="B726" s="83"/>
      <c r="C726" s="6"/>
      <c r="D726" s="97"/>
      <c r="G726" s="13"/>
      <c r="H726" s="6"/>
      <c r="K726" s="38"/>
      <c r="M726" s="9"/>
    </row>
    <row r="727">
      <c r="B727" s="83"/>
      <c r="C727" s="6"/>
      <c r="D727" s="97"/>
      <c r="G727" s="13"/>
      <c r="H727" s="6"/>
      <c r="K727" s="38"/>
      <c r="M727" s="9"/>
    </row>
    <row r="728">
      <c r="B728" s="83"/>
      <c r="C728" s="6"/>
      <c r="D728" s="97"/>
      <c r="G728" s="13"/>
      <c r="H728" s="6"/>
      <c r="K728" s="38"/>
      <c r="M728" s="9"/>
    </row>
    <row r="729">
      <c r="B729" s="83"/>
      <c r="C729" s="6"/>
      <c r="D729" s="97"/>
      <c r="G729" s="13"/>
      <c r="H729" s="6"/>
      <c r="K729" s="38"/>
      <c r="M729" s="9"/>
    </row>
    <row r="730">
      <c r="B730" s="83"/>
      <c r="C730" s="6"/>
      <c r="D730" s="97"/>
      <c r="G730" s="13"/>
      <c r="H730" s="6"/>
      <c r="K730" s="38"/>
      <c r="M730" s="9"/>
    </row>
    <row r="731">
      <c r="B731" s="83"/>
      <c r="C731" s="6"/>
      <c r="D731" s="97"/>
      <c r="G731" s="13"/>
      <c r="H731" s="6"/>
      <c r="K731" s="38"/>
      <c r="M731" s="9"/>
    </row>
    <row r="732">
      <c r="B732" s="83"/>
      <c r="C732" s="6"/>
      <c r="D732" s="97"/>
      <c r="G732" s="13"/>
      <c r="H732" s="6"/>
      <c r="K732" s="38"/>
      <c r="M732" s="9"/>
    </row>
    <row r="733">
      <c r="B733" s="83"/>
      <c r="C733" s="6"/>
      <c r="D733" s="97"/>
      <c r="G733" s="13"/>
      <c r="H733" s="6"/>
      <c r="K733" s="38"/>
      <c r="M733" s="9"/>
    </row>
    <row r="734">
      <c r="B734" s="83"/>
      <c r="C734" s="6"/>
      <c r="D734" s="97"/>
      <c r="G734" s="13"/>
      <c r="H734" s="6"/>
      <c r="K734" s="38"/>
      <c r="M734" s="9"/>
    </row>
    <row r="735">
      <c r="B735" s="83"/>
      <c r="C735" s="6"/>
      <c r="D735" s="97"/>
      <c r="G735" s="13"/>
      <c r="H735" s="6"/>
      <c r="K735" s="38"/>
      <c r="M735" s="9"/>
    </row>
    <row r="736">
      <c r="B736" s="83"/>
      <c r="C736" s="6"/>
      <c r="D736" s="97"/>
      <c r="G736" s="13"/>
      <c r="H736" s="6"/>
      <c r="K736" s="38"/>
      <c r="M736" s="9"/>
    </row>
    <row r="737">
      <c r="B737" s="83"/>
      <c r="C737" s="6"/>
      <c r="D737" s="97"/>
      <c r="G737" s="13"/>
      <c r="H737" s="6"/>
      <c r="K737" s="38"/>
      <c r="M737" s="9"/>
    </row>
    <row r="738">
      <c r="B738" s="83"/>
      <c r="C738" s="6"/>
      <c r="D738" s="97"/>
      <c r="G738" s="13"/>
      <c r="H738" s="6"/>
      <c r="K738" s="38"/>
      <c r="M738" s="9"/>
    </row>
    <row r="739">
      <c r="B739" s="83"/>
      <c r="C739" s="6"/>
      <c r="D739" s="97"/>
      <c r="G739" s="13"/>
      <c r="H739" s="6"/>
      <c r="K739" s="38"/>
      <c r="M739" s="9"/>
    </row>
    <row r="740">
      <c r="B740" s="83"/>
      <c r="C740" s="6"/>
      <c r="D740" s="97"/>
      <c r="G740" s="13"/>
      <c r="H740" s="6"/>
      <c r="K740" s="38"/>
      <c r="M740" s="9"/>
    </row>
    <row r="741">
      <c r="B741" s="83"/>
      <c r="C741" s="6"/>
      <c r="D741" s="97"/>
      <c r="G741" s="13"/>
      <c r="H741" s="6"/>
      <c r="K741" s="38"/>
      <c r="M741" s="9"/>
    </row>
    <row r="742">
      <c r="B742" s="83"/>
      <c r="C742" s="6"/>
      <c r="D742" s="97"/>
      <c r="G742" s="13"/>
      <c r="H742" s="6"/>
      <c r="K742" s="38"/>
      <c r="M742" s="9"/>
    </row>
    <row r="743">
      <c r="B743" s="83"/>
      <c r="C743" s="6"/>
      <c r="D743" s="97"/>
      <c r="G743" s="13"/>
      <c r="H743" s="6"/>
      <c r="K743" s="38"/>
      <c r="M743" s="9"/>
    </row>
    <row r="744">
      <c r="B744" s="83"/>
      <c r="C744" s="6"/>
      <c r="D744" s="97"/>
      <c r="G744" s="13"/>
      <c r="H744" s="6"/>
      <c r="K744" s="38"/>
      <c r="M744" s="9"/>
    </row>
    <row r="745">
      <c r="B745" s="83"/>
      <c r="C745" s="6"/>
      <c r="D745" s="97"/>
      <c r="G745" s="13"/>
      <c r="H745" s="6"/>
      <c r="K745" s="38"/>
      <c r="M745" s="9"/>
    </row>
    <row r="746">
      <c r="B746" s="83"/>
      <c r="C746" s="6"/>
      <c r="D746" s="97"/>
      <c r="G746" s="13"/>
      <c r="H746" s="6"/>
      <c r="K746" s="38"/>
      <c r="M746" s="9"/>
    </row>
    <row r="747">
      <c r="B747" s="83"/>
      <c r="C747" s="6"/>
      <c r="D747" s="97"/>
      <c r="G747" s="13"/>
      <c r="H747" s="6"/>
      <c r="K747" s="38"/>
      <c r="M747" s="9"/>
    </row>
    <row r="748">
      <c r="B748" s="83"/>
      <c r="C748" s="6"/>
      <c r="D748" s="97"/>
      <c r="G748" s="13"/>
      <c r="H748" s="6"/>
      <c r="K748" s="38"/>
      <c r="M748" s="9"/>
    </row>
    <row r="749">
      <c r="B749" s="83"/>
      <c r="C749" s="6"/>
      <c r="D749" s="97"/>
      <c r="G749" s="13"/>
      <c r="H749" s="6"/>
      <c r="K749" s="38"/>
      <c r="M749" s="9"/>
    </row>
    <row r="750">
      <c r="B750" s="83"/>
      <c r="C750" s="6"/>
      <c r="D750" s="97"/>
      <c r="G750" s="13"/>
      <c r="H750" s="6"/>
      <c r="K750" s="38"/>
      <c r="M750" s="9"/>
    </row>
    <row r="751">
      <c r="B751" s="83"/>
      <c r="C751" s="6"/>
      <c r="D751" s="97"/>
      <c r="G751" s="13"/>
      <c r="H751" s="6"/>
      <c r="K751" s="38"/>
      <c r="M751" s="9"/>
    </row>
    <row r="752">
      <c r="B752" s="83"/>
      <c r="C752" s="6"/>
      <c r="D752" s="97"/>
      <c r="G752" s="13"/>
      <c r="H752" s="6"/>
      <c r="K752" s="38"/>
      <c r="M752" s="9"/>
    </row>
    <row r="753">
      <c r="B753" s="83"/>
      <c r="C753" s="6"/>
      <c r="D753" s="97"/>
      <c r="G753" s="13"/>
      <c r="H753" s="6"/>
      <c r="K753" s="38"/>
      <c r="M753" s="9"/>
    </row>
    <row r="754">
      <c r="B754" s="83"/>
      <c r="C754" s="6"/>
      <c r="D754" s="97"/>
      <c r="G754" s="13"/>
      <c r="H754" s="6"/>
      <c r="K754" s="38"/>
      <c r="M754" s="9"/>
    </row>
    <row r="755">
      <c r="B755" s="83"/>
      <c r="C755" s="6"/>
      <c r="D755" s="97"/>
      <c r="G755" s="13"/>
      <c r="H755" s="6"/>
      <c r="K755" s="38"/>
      <c r="M755" s="9"/>
    </row>
    <row r="756">
      <c r="B756" s="83"/>
      <c r="C756" s="6"/>
      <c r="D756" s="97"/>
      <c r="G756" s="13"/>
      <c r="H756" s="6"/>
      <c r="K756" s="38"/>
      <c r="M756" s="9"/>
    </row>
    <row r="757">
      <c r="B757" s="83"/>
      <c r="C757" s="6"/>
      <c r="D757" s="97"/>
      <c r="G757" s="13"/>
      <c r="H757" s="6"/>
      <c r="K757" s="38"/>
      <c r="M757" s="9"/>
    </row>
    <row r="758">
      <c r="B758" s="83"/>
      <c r="C758" s="6"/>
      <c r="D758" s="97"/>
      <c r="G758" s="13"/>
      <c r="H758" s="6"/>
      <c r="K758" s="38"/>
      <c r="M758" s="9"/>
    </row>
    <row r="759">
      <c r="B759" s="83"/>
      <c r="C759" s="6"/>
      <c r="D759" s="97"/>
      <c r="G759" s="13"/>
      <c r="H759" s="6"/>
      <c r="K759" s="38"/>
      <c r="M759" s="9"/>
    </row>
    <row r="760">
      <c r="B760" s="83"/>
      <c r="C760" s="6"/>
      <c r="D760" s="97"/>
      <c r="G760" s="13"/>
      <c r="H760" s="6"/>
      <c r="K760" s="38"/>
      <c r="M760" s="9"/>
    </row>
    <row r="761">
      <c r="B761" s="83"/>
      <c r="C761" s="6"/>
      <c r="D761" s="97"/>
      <c r="G761" s="13"/>
      <c r="H761" s="6"/>
      <c r="K761" s="38"/>
      <c r="M761" s="9"/>
    </row>
    <row r="762">
      <c r="B762" s="83"/>
      <c r="C762" s="6"/>
      <c r="D762" s="97"/>
      <c r="G762" s="13"/>
      <c r="H762" s="6"/>
      <c r="K762" s="38"/>
      <c r="M762" s="9"/>
    </row>
    <row r="763">
      <c r="B763" s="83"/>
      <c r="C763" s="6"/>
      <c r="D763" s="97"/>
      <c r="G763" s="13"/>
      <c r="H763" s="6"/>
      <c r="K763" s="38"/>
      <c r="M763" s="9"/>
    </row>
    <row r="764">
      <c r="B764" s="83"/>
      <c r="C764" s="6"/>
      <c r="D764" s="97"/>
      <c r="G764" s="13"/>
      <c r="H764" s="6"/>
      <c r="K764" s="38"/>
      <c r="M764" s="9"/>
    </row>
    <row r="765">
      <c r="B765" s="83"/>
      <c r="C765" s="6"/>
      <c r="D765" s="97"/>
      <c r="G765" s="13"/>
      <c r="H765" s="6"/>
      <c r="K765" s="38"/>
      <c r="M765" s="9"/>
    </row>
    <row r="766">
      <c r="B766" s="83"/>
      <c r="C766" s="6"/>
      <c r="D766" s="97"/>
      <c r="G766" s="13"/>
      <c r="H766" s="6"/>
      <c r="K766" s="38"/>
      <c r="M766" s="9"/>
    </row>
    <row r="767">
      <c r="B767" s="83"/>
      <c r="C767" s="6"/>
      <c r="D767" s="97"/>
      <c r="G767" s="13"/>
      <c r="H767" s="6"/>
      <c r="K767" s="38"/>
      <c r="M767" s="9"/>
    </row>
    <row r="768">
      <c r="B768" s="83"/>
      <c r="C768" s="6"/>
      <c r="D768" s="97"/>
      <c r="G768" s="13"/>
      <c r="H768" s="6"/>
      <c r="K768" s="38"/>
      <c r="M768" s="9"/>
    </row>
    <row r="769">
      <c r="B769" s="83"/>
      <c r="C769" s="6"/>
      <c r="D769" s="97"/>
      <c r="G769" s="13"/>
      <c r="H769" s="6"/>
      <c r="K769" s="38"/>
      <c r="M769" s="9"/>
    </row>
    <row r="770">
      <c r="B770" s="83"/>
      <c r="C770" s="6"/>
      <c r="D770" s="97"/>
      <c r="G770" s="13"/>
      <c r="H770" s="6"/>
      <c r="K770" s="38"/>
      <c r="M770" s="9"/>
    </row>
    <row r="771">
      <c r="B771" s="83"/>
      <c r="C771" s="6"/>
      <c r="D771" s="97"/>
      <c r="G771" s="13"/>
      <c r="H771" s="6"/>
      <c r="K771" s="38"/>
      <c r="M771" s="9"/>
    </row>
    <row r="772">
      <c r="B772" s="83"/>
      <c r="C772" s="6"/>
      <c r="D772" s="97"/>
      <c r="G772" s="13"/>
      <c r="H772" s="6"/>
      <c r="K772" s="38"/>
      <c r="M772" s="9"/>
    </row>
    <row r="773">
      <c r="B773" s="83"/>
      <c r="C773" s="6"/>
      <c r="D773" s="97"/>
      <c r="G773" s="13"/>
      <c r="H773" s="6"/>
      <c r="K773" s="38"/>
      <c r="M773" s="9"/>
    </row>
    <row r="774">
      <c r="B774" s="83"/>
      <c r="C774" s="6"/>
      <c r="D774" s="97"/>
      <c r="G774" s="13"/>
      <c r="H774" s="6"/>
      <c r="K774" s="38"/>
      <c r="M774" s="9"/>
    </row>
    <row r="775">
      <c r="B775" s="83"/>
      <c r="C775" s="6"/>
      <c r="D775" s="97"/>
      <c r="G775" s="13"/>
      <c r="H775" s="6"/>
      <c r="K775" s="38"/>
      <c r="M775" s="9"/>
    </row>
    <row r="776">
      <c r="B776" s="83"/>
      <c r="C776" s="6"/>
      <c r="D776" s="97"/>
      <c r="G776" s="13"/>
      <c r="H776" s="6"/>
      <c r="K776" s="38"/>
      <c r="M776" s="9"/>
    </row>
    <row r="777">
      <c r="B777" s="83"/>
      <c r="C777" s="6"/>
      <c r="D777" s="97"/>
      <c r="G777" s="13"/>
      <c r="H777" s="6"/>
      <c r="K777" s="38"/>
      <c r="M777" s="9"/>
    </row>
    <row r="778">
      <c r="B778" s="83"/>
      <c r="C778" s="6"/>
      <c r="D778" s="97"/>
      <c r="G778" s="13"/>
      <c r="H778" s="6"/>
      <c r="K778" s="38"/>
      <c r="M778" s="9"/>
    </row>
    <row r="779">
      <c r="B779" s="83"/>
      <c r="C779" s="6"/>
      <c r="D779" s="97"/>
      <c r="G779" s="13"/>
      <c r="H779" s="6"/>
      <c r="K779" s="38"/>
      <c r="M779" s="9"/>
    </row>
    <row r="780">
      <c r="B780" s="83"/>
      <c r="C780" s="6"/>
      <c r="D780" s="97"/>
      <c r="G780" s="13"/>
      <c r="H780" s="6"/>
      <c r="K780" s="38"/>
      <c r="M780" s="9"/>
    </row>
    <row r="781">
      <c r="B781" s="83"/>
      <c r="C781" s="6"/>
      <c r="D781" s="97"/>
      <c r="G781" s="13"/>
      <c r="H781" s="6"/>
      <c r="K781" s="38"/>
      <c r="M781" s="9"/>
    </row>
    <row r="782">
      <c r="B782" s="83"/>
      <c r="C782" s="6"/>
      <c r="D782" s="97"/>
      <c r="G782" s="13"/>
      <c r="H782" s="6"/>
      <c r="K782" s="38"/>
      <c r="M782" s="9"/>
    </row>
    <row r="783">
      <c r="B783" s="83"/>
      <c r="C783" s="6"/>
      <c r="D783" s="97"/>
      <c r="G783" s="13"/>
      <c r="H783" s="6"/>
      <c r="K783" s="38"/>
      <c r="M783" s="9"/>
    </row>
    <row r="784">
      <c r="B784" s="83"/>
      <c r="C784" s="6"/>
      <c r="D784" s="97"/>
      <c r="G784" s="13"/>
      <c r="H784" s="6"/>
      <c r="K784" s="38"/>
      <c r="M784" s="9"/>
    </row>
    <row r="785">
      <c r="B785" s="83"/>
      <c r="C785" s="6"/>
      <c r="D785" s="97"/>
      <c r="G785" s="13"/>
      <c r="H785" s="6"/>
      <c r="K785" s="38"/>
      <c r="M785" s="9"/>
    </row>
    <row r="786">
      <c r="B786" s="83"/>
      <c r="C786" s="6"/>
      <c r="D786" s="97"/>
      <c r="G786" s="13"/>
      <c r="H786" s="6"/>
      <c r="K786" s="38"/>
      <c r="M786" s="9"/>
    </row>
    <row r="787">
      <c r="B787" s="83"/>
      <c r="C787" s="6"/>
      <c r="D787" s="97"/>
      <c r="G787" s="13"/>
      <c r="H787" s="6"/>
      <c r="K787" s="38"/>
      <c r="M787" s="9"/>
    </row>
    <row r="788">
      <c r="B788" s="83"/>
      <c r="C788" s="6"/>
      <c r="D788" s="97"/>
      <c r="G788" s="13"/>
      <c r="H788" s="6"/>
      <c r="K788" s="38"/>
      <c r="M788" s="9"/>
    </row>
    <row r="789">
      <c r="B789" s="83"/>
      <c r="C789" s="6"/>
      <c r="D789" s="97"/>
      <c r="G789" s="13"/>
      <c r="H789" s="6"/>
      <c r="K789" s="38"/>
      <c r="M789" s="9"/>
    </row>
    <row r="790">
      <c r="B790" s="83"/>
      <c r="C790" s="6"/>
      <c r="D790" s="97"/>
      <c r="G790" s="13"/>
      <c r="H790" s="6"/>
      <c r="K790" s="38"/>
      <c r="M790" s="9"/>
    </row>
    <row r="791">
      <c r="B791" s="83"/>
      <c r="C791" s="6"/>
      <c r="D791" s="97"/>
      <c r="G791" s="13"/>
      <c r="H791" s="6"/>
      <c r="K791" s="38"/>
      <c r="M791" s="9"/>
    </row>
    <row r="792">
      <c r="B792" s="83"/>
      <c r="C792" s="6"/>
      <c r="D792" s="97"/>
      <c r="G792" s="13"/>
      <c r="H792" s="6"/>
      <c r="K792" s="38"/>
      <c r="M792" s="9"/>
    </row>
    <row r="793">
      <c r="B793" s="83"/>
      <c r="C793" s="6"/>
      <c r="D793" s="97"/>
      <c r="G793" s="13"/>
      <c r="H793" s="6"/>
      <c r="K793" s="38"/>
      <c r="M793" s="9"/>
    </row>
    <row r="794">
      <c r="B794" s="83"/>
      <c r="C794" s="6"/>
      <c r="D794" s="97"/>
      <c r="G794" s="13"/>
      <c r="H794" s="6"/>
      <c r="K794" s="38"/>
      <c r="M794" s="9"/>
    </row>
    <row r="795">
      <c r="B795" s="83"/>
      <c r="C795" s="6"/>
      <c r="D795" s="97"/>
      <c r="G795" s="13"/>
      <c r="H795" s="6"/>
      <c r="K795" s="38"/>
      <c r="M795" s="9"/>
    </row>
    <row r="796">
      <c r="B796" s="83"/>
      <c r="C796" s="6"/>
      <c r="D796" s="97"/>
      <c r="G796" s="13"/>
      <c r="H796" s="6"/>
      <c r="K796" s="38"/>
      <c r="M796" s="9"/>
    </row>
    <row r="797">
      <c r="B797" s="83"/>
      <c r="C797" s="6"/>
      <c r="D797" s="97"/>
      <c r="G797" s="13"/>
      <c r="H797" s="6"/>
      <c r="K797" s="38"/>
      <c r="M797" s="9"/>
    </row>
    <row r="798">
      <c r="B798" s="83"/>
      <c r="C798" s="6"/>
      <c r="D798" s="97"/>
      <c r="G798" s="13"/>
      <c r="H798" s="6"/>
      <c r="K798" s="38"/>
      <c r="M798" s="9"/>
    </row>
    <row r="799">
      <c r="B799" s="83"/>
      <c r="C799" s="6"/>
      <c r="D799" s="97"/>
      <c r="G799" s="13"/>
      <c r="H799" s="6"/>
      <c r="K799" s="38"/>
      <c r="M799" s="9"/>
    </row>
    <row r="800">
      <c r="B800" s="83"/>
      <c r="C800" s="6"/>
      <c r="D800" s="97"/>
      <c r="G800" s="13"/>
      <c r="H800" s="6"/>
      <c r="K800" s="38"/>
      <c r="M800" s="9"/>
    </row>
    <row r="801">
      <c r="B801" s="83"/>
      <c r="C801" s="6"/>
      <c r="D801" s="97"/>
      <c r="G801" s="13"/>
      <c r="H801" s="6"/>
      <c r="K801" s="38"/>
      <c r="M801" s="9"/>
    </row>
    <row r="802">
      <c r="B802" s="83"/>
      <c r="C802" s="6"/>
      <c r="D802" s="97"/>
      <c r="G802" s="13"/>
      <c r="H802" s="6"/>
      <c r="K802" s="38"/>
      <c r="M802" s="9"/>
    </row>
    <row r="803">
      <c r="B803" s="83"/>
      <c r="C803" s="6"/>
      <c r="D803" s="97"/>
      <c r="G803" s="13"/>
      <c r="H803" s="6"/>
      <c r="K803" s="38"/>
      <c r="M803" s="9"/>
    </row>
    <row r="804">
      <c r="B804" s="83"/>
      <c r="C804" s="6"/>
      <c r="D804" s="97"/>
      <c r="G804" s="13"/>
      <c r="H804" s="6"/>
      <c r="K804" s="38"/>
      <c r="M804" s="9"/>
    </row>
    <row r="805">
      <c r="B805" s="83"/>
      <c r="C805" s="6"/>
      <c r="D805" s="97"/>
      <c r="G805" s="13"/>
      <c r="H805" s="6"/>
      <c r="K805" s="38"/>
      <c r="M805" s="9"/>
    </row>
    <row r="806">
      <c r="B806" s="83"/>
      <c r="C806" s="6"/>
      <c r="D806" s="97"/>
      <c r="G806" s="13"/>
      <c r="H806" s="6"/>
      <c r="K806" s="38"/>
      <c r="M806" s="9"/>
    </row>
    <row r="807">
      <c r="B807" s="83"/>
      <c r="C807" s="6"/>
      <c r="D807" s="97"/>
      <c r="G807" s="13"/>
      <c r="H807" s="6"/>
      <c r="K807" s="38"/>
      <c r="M807" s="9"/>
    </row>
    <row r="808">
      <c r="B808" s="83"/>
      <c r="C808" s="6"/>
      <c r="D808" s="97"/>
      <c r="G808" s="13"/>
      <c r="H808" s="6"/>
      <c r="K808" s="38"/>
      <c r="M808" s="9"/>
    </row>
    <row r="809">
      <c r="B809" s="83"/>
      <c r="C809" s="6"/>
      <c r="D809" s="97"/>
      <c r="G809" s="13"/>
      <c r="H809" s="6"/>
      <c r="K809" s="38"/>
      <c r="M809" s="9"/>
    </row>
    <row r="810">
      <c r="B810" s="83"/>
      <c r="C810" s="6"/>
      <c r="D810" s="97"/>
      <c r="G810" s="13"/>
      <c r="H810" s="6"/>
      <c r="K810" s="38"/>
      <c r="M810" s="9"/>
    </row>
    <row r="811">
      <c r="B811" s="83"/>
      <c r="C811" s="6"/>
      <c r="D811" s="97"/>
      <c r="G811" s="13"/>
      <c r="H811" s="6"/>
      <c r="K811" s="38"/>
      <c r="M811" s="9"/>
    </row>
    <row r="812">
      <c r="B812" s="83"/>
      <c r="C812" s="6"/>
      <c r="D812" s="97"/>
      <c r="G812" s="13"/>
      <c r="H812" s="6"/>
      <c r="K812" s="38"/>
      <c r="M812" s="9"/>
    </row>
    <row r="813">
      <c r="B813" s="83"/>
      <c r="C813" s="6"/>
      <c r="D813" s="97"/>
      <c r="G813" s="13"/>
      <c r="H813" s="6"/>
      <c r="K813" s="38"/>
      <c r="M813" s="9"/>
    </row>
    <row r="814">
      <c r="B814" s="83"/>
      <c r="C814" s="6"/>
      <c r="D814" s="97"/>
      <c r="G814" s="13"/>
      <c r="H814" s="6"/>
      <c r="K814" s="38"/>
      <c r="M814" s="9"/>
    </row>
    <row r="815">
      <c r="B815" s="83"/>
      <c r="C815" s="6"/>
      <c r="D815" s="97"/>
      <c r="G815" s="13"/>
      <c r="H815" s="6"/>
      <c r="K815" s="38"/>
      <c r="M815" s="9"/>
    </row>
    <row r="816">
      <c r="B816" s="83"/>
      <c r="C816" s="6"/>
      <c r="D816" s="97"/>
      <c r="G816" s="13"/>
      <c r="H816" s="6"/>
      <c r="K816" s="38"/>
      <c r="M816" s="9"/>
    </row>
    <row r="817">
      <c r="B817" s="83"/>
      <c r="C817" s="6"/>
      <c r="D817" s="97"/>
      <c r="G817" s="13"/>
      <c r="H817" s="6"/>
      <c r="K817" s="38"/>
      <c r="M817" s="9"/>
    </row>
    <row r="818">
      <c r="B818" s="83"/>
      <c r="C818" s="6"/>
      <c r="D818" s="97"/>
      <c r="G818" s="13"/>
      <c r="H818" s="6"/>
      <c r="K818" s="38"/>
      <c r="M818" s="9"/>
    </row>
    <row r="819">
      <c r="B819" s="83"/>
      <c r="C819" s="6"/>
      <c r="D819" s="97"/>
      <c r="G819" s="13"/>
      <c r="H819" s="6"/>
      <c r="K819" s="38"/>
      <c r="M819" s="9"/>
    </row>
    <row r="820">
      <c r="B820" s="83"/>
      <c r="C820" s="6"/>
      <c r="D820" s="97"/>
      <c r="G820" s="13"/>
      <c r="H820" s="6"/>
      <c r="K820" s="38"/>
      <c r="M820" s="9"/>
    </row>
    <row r="821">
      <c r="B821" s="83"/>
      <c r="C821" s="6"/>
      <c r="D821" s="97"/>
      <c r="G821" s="13"/>
      <c r="H821" s="6"/>
      <c r="K821" s="38"/>
      <c r="M821" s="9"/>
    </row>
    <row r="822">
      <c r="B822" s="83"/>
      <c r="C822" s="6"/>
      <c r="D822" s="97"/>
      <c r="G822" s="13"/>
      <c r="H822" s="6"/>
      <c r="K822" s="38"/>
      <c r="M822" s="9"/>
    </row>
    <row r="823">
      <c r="B823" s="83"/>
      <c r="C823" s="6"/>
      <c r="D823" s="97"/>
      <c r="G823" s="13"/>
      <c r="H823" s="6"/>
      <c r="K823" s="38"/>
      <c r="M823" s="9"/>
    </row>
    <row r="824">
      <c r="B824" s="83"/>
      <c r="C824" s="6"/>
      <c r="D824" s="97"/>
      <c r="G824" s="13"/>
      <c r="H824" s="6"/>
      <c r="K824" s="38"/>
      <c r="M824" s="9"/>
    </row>
    <row r="825">
      <c r="B825" s="83"/>
      <c r="C825" s="6"/>
      <c r="D825" s="97"/>
      <c r="G825" s="13"/>
      <c r="H825" s="6"/>
      <c r="K825" s="38"/>
      <c r="M825" s="9"/>
    </row>
    <row r="826">
      <c r="B826" s="83"/>
      <c r="C826" s="6"/>
      <c r="D826" s="97"/>
      <c r="G826" s="13"/>
      <c r="H826" s="6"/>
      <c r="K826" s="38"/>
      <c r="M826" s="9"/>
    </row>
    <row r="827">
      <c r="B827" s="83"/>
      <c r="C827" s="6"/>
      <c r="D827" s="97"/>
      <c r="G827" s="13"/>
      <c r="H827" s="6"/>
      <c r="K827" s="38"/>
      <c r="M827" s="9"/>
    </row>
    <row r="828">
      <c r="B828" s="83"/>
      <c r="C828" s="6"/>
      <c r="D828" s="97"/>
      <c r="G828" s="13"/>
      <c r="H828" s="6"/>
      <c r="K828" s="38"/>
      <c r="M828" s="9"/>
    </row>
    <row r="829">
      <c r="B829" s="83"/>
      <c r="C829" s="6"/>
      <c r="D829" s="97"/>
      <c r="G829" s="13"/>
      <c r="H829" s="6"/>
      <c r="K829" s="38"/>
      <c r="M829" s="9"/>
    </row>
    <row r="830">
      <c r="B830" s="83"/>
      <c r="C830" s="6"/>
      <c r="D830" s="97"/>
      <c r="G830" s="13"/>
      <c r="H830" s="6"/>
      <c r="K830" s="38"/>
      <c r="M830" s="9"/>
    </row>
    <row r="831">
      <c r="B831" s="83"/>
      <c r="C831" s="6"/>
      <c r="D831" s="97"/>
      <c r="G831" s="13"/>
      <c r="H831" s="6"/>
      <c r="K831" s="38"/>
      <c r="M831" s="9"/>
    </row>
    <row r="832">
      <c r="B832" s="83"/>
      <c r="C832" s="6"/>
      <c r="D832" s="97"/>
      <c r="G832" s="13"/>
      <c r="H832" s="6"/>
      <c r="K832" s="38"/>
      <c r="M832" s="9"/>
    </row>
    <row r="833">
      <c r="B833" s="83"/>
      <c r="C833" s="6"/>
      <c r="D833" s="97"/>
      <c r="G833" s="13"/>
      <c r="H833" s="6"/>
      <c r="K833" s="38"/>
      <c r="M833" s="9"/>
    </row>
    <row r="834">
      <c r="B834" s="83"/>
      <c r="C834" s="6"/>
      <c r="D834" s="97"/>
      <c r="G834" s="13"/>
      <c r="H834" s="6"/>
      <c r="K834" s="38"/>
      <c r="M834" s="9"/>
    </row>
    <row r="835">
      <c r="B835" s="83"/>
      <c r="C835" s="6"/>
      <c r="D835" s="97"/>
      <c r="G835" s="13"/>
      <c r="H835" s="6"/>
      <c r="K835" s="38"/>
      <c r="M835" s="9"/>
    </row>
    <row r="836">
      <c r="B836" s="83"/>
      <c r="C836" s="6"/>
      <c r="D836" s="97"/>
      <c r="G836" s="13"/>
      <c r="H836" s="6"/>
      <c r="K836" s="38"/>
      <c r="M836" s="9"/>
    </row>
    <row r="837">
      <c r="B837" s="83"/>
      <c r="C837" s="6"/>
      <c r="D837" s="97"/>
      <c r="G837" s="13"/>
      <c r="H837" s="6"/>
      <c r="K837" s="38"/>
      <c r="M837" s="9"/>
    </row>
    <row r="838">
      <c r="B838" s="83"/>
      <c r="C838" s="6"/>
      <c r="D838" s="97"/>
      <c r="G838" s="13"/>
      <c r="H838" s="6"/>
      <c r="K838" s="38"/>
      <c r="M838" s="9"/>
    </row>
    <row r="839">
      <c r="B839" s="83"/>
      <c r="C839" s="6"/>
      <c r="D839" s="97"/>
      <c r="G839" s="13"/>
      <c r="H839" s="6"/>
      <c r="K839" s="38"/>
      <c r="M839" s="9"/>
    </row>
    <row r="840">
      <c r="B840" s="83"/>
      <c r="C840" s="6"/>
      <c r="D840" s="97"/>
      <c r="G840" s="13"/>
      <c r="H840" s="6"/>
      <c r="K840" s="38"/>
      <c r="M840" s="9"/>
    </row>
    <row r="841">
      <c r="B841" s="83"/>
      <c r="C841" s="6"/>
      <c r="D841" s="97"/>
      <c r="G841" s="13"/>
      <c r="H841" s="6"/>
      <c r="K841" s="38"/>
      <c r="M841" s="9"/>
    </row>
    <row r="842">
      <c r="B842" s="83"/>
      <c r="C842" s="6"/>
      <c r="D842" s="97"/>
      <c r="G842" s="13"/>
      <c r="H842" s="6"/>
      <c r="K842" s="38"/>
      <c r="M842" s="9"/>
    </row>
    <row r="843">
      <c r="B843" s="83"/>
      <c r="C843" s="6"/>
      <c r="D843" s="97"/>
      <c r="G843" s="13"/>
      <c r="H843" s="6"/>
      <c r="K843" s="38"/>
      <c r="M843" s="9"/>
    </row>
    <row r="844">
      <c r="B844" s="83"/>
      <c r="C844" s="6"/>
      <c r="D844" s="97"/>
      <c r="G844" s="13"/>
      <c r="H844" s="6"/>
      <c r="K844" s="38"/>
      <c r="M844" s="9"/>
    </row>
    <row r="845">
      <c r="B845" s="83"/>
      <c r="C845" s="6"/>
      <c r="D845" s="97"/>
      <c r="G845" s="13"/>
      <c r="H845" s="6"/>
      <c r="K845" s="38"/>
      <c r="M845" s="9"/>
    </row>
    <row r="846">
      <c r="B846" s="83"/>
      <c r="C846" s="6"/>
      <c r="D846" s="97"/>
      <c r="G846" s="13"/>
      <c r="H846" s="6"/>
      <c r="K846" s="38"/>
      <c r="M846" s="9"/>
    </row>
    <row r="847">
      <c r="B847" s="83"/>
      <c r="C847" s="6"/>
      <c r="D847" s="97"/>
      <c r="G847" s="13"/>
      <c r="H847" s="6"/>
      <c r="K847" s="38"/>
      <c r="M847" s="9"/>
    </row>
    <row r="848">
      <c r="B848" s="83"/>
      <c r="C848" s="6"/>
      <c r="D848" s="97"/>
      <c r="G848" s="13"/>
      <c r="H848" s="6"/>
      <c r="K848" s="38"/>
      <c r="M848" s="9"/>
    </row>
    <row r="849">
      <c r="B849" s="83"/>
      <c r="C849" s="6"/>
      <c r="D849" s="97"/>
      <c r="G849" s="13"/>
      <c r="H849" s="6"/>
      <c r="K849" s="38"/>
      <c r="M849" s="9"/>
    </row>
    <row r="850">
      <c r="B850" s="83"/>
      <c r="C850" s="6"/>
      <c r="D850" s="97"/>
      <c r="G850" s="13"/>
      <c r="H850" s="6"/>
      <c r="K850" s="38"/>
      <c r="M850" s="9"/>
    </row>
    <row r="851">
      <c r="B851" s="83"/>
      <c r="C851" s="6"/>
      <c r="D851" s="97"/>
      <c r="G851" s="13"/>
      <c r="H851" s="6"/>
      <c r="K851" s="38"/>
      <c r="M851" s="9"/>
    </row>
    <row r="852">
      <c r="B852" s="83"/>
      <c r="C852" s="6"/>
      <c r="D852" s="97"/>
      <c r="G852" s="13"/>
      <c r="H852" s="6"/>
      <c r="K852" s="38"/>
      <c r="M852" s="9"/>
    </row>
    <row r="853">
      <c r="B853" s="83"/>
      <c r="C853" s="6"/>
      <c r="D853" s="97"/>
      <c r="G853" s="13"/>
      <c r="H853" s="6"/>
      <c r="K853" s="38"/>
      <c r="M853" s="9"/>
    </row>
    <row r="854">
      <c r="B854" s="83"/>
      <c r="C854" s="6"/>
      <c r="D854" s="97"/>
      <c r="G854" s="13"/>
      <c r="H854" s="6"/>
      <c r="K854" s="38"/>
      <c r="M854" s="9"/>
    </row>
    <row r="855">
      <c r="B855" s="83"/>
      <c r="C855" s="6"/>
      <c r="D855" s="97"/>
      <c r="G855" s="13"/>
      <c r="H855" s="6"/>
      <c r="K855" s="38"/>
      <c r="M855" s="9"/>
    </row>
    <row r="856">
      <c r="B856" s="83"/>
      <c r="C856" s="6"/>
      <c r="D856" s="97"/>
      <c r="G856" s="13"/>
      <c r="H856" s="6"/>
      <c r="K856" s="38"/>
      <c r="M856" s="9"/>
    </row>
    <row r="857">
      <c r="B857" s="83"/>
      <c r="C857" s="6"/>
      <c r="D857" s="97"/>
      <c r="G857" s="13"/>
      <c r="H857" s="6"/>
      <c r="K857" s="38"/>
      <c r="M857" s="9"/>
    </row>
    <row r="858">
      <c r="B858" s="83"/>
      <c r="C858" s="6"/>
      <c r="D858" s="97"/>
      <c r="G858" s="13"/>
      <c r="H858" s="6"/>
      <c r="K858" s="38"/>
      <c r="M858" s="9"/>
    </row>
    <row r="859">
      <c r="B859" s="83"/>
      <c r="C859" s="6"/>
      <c r="D859" s="97"/>
      <c r="G859" s="13"/>
      <c r="H859" s="6"/>
      <c r="K859" s="38"/>
      <c r="M859" s="9"/>
    </row>
    <row r="860">
      <c r="B860" s="83"/>
      <c r="C860" s="6"/>
      <c r="D860" s="97"/>
      <c r="G860" s="13"/>
      <c r="H860" s="6"/>
      <c r="K860" s="38"/>
      <c r="M860" s="9"/>
    </row>
    <row r="861">
      <c r="B861" s="83"/>
      <c r="C861" s="6"/>
      <c r="D861" s="97"/>
      <c r="G861" s="13"/>
      <c r="H861" s="6"/>
      <c r="K861" s="38"/>
      <c r="M861" s="9"/>
    </row>
    <row r="862">
      <c r="B862" s="83"/>
      <c r="C862" s="6"/>
      <c r="D862" s="97"/>
      <c r="G862" s="13"/>
      <c r="H862" s="6"/>
      <c r="K862" s="38"/>
      <c r="M862" s="9"/>
    </row>
    <row r="863">
      <c r="B863" s="83"/>
      <c r="C863" s="6"/>
      <c r="D863" s="97"/>
      <c r="G863" s="13"/>
      <c r="H863" s="6"/>
      <c r="K863" s="38"/>
      <c r="M863" s="9"/>
    </row>
    <row r="864">
      <c r="B864" s="83"/>
      <c r="C864" s="6"/>
      <c r="D864" s="97"/>
      <c r="G864" s="13"/>
      <c r="H864" s="6"/>
      <c r="K864" s="38"/>
      <c r="M864" s="9"/>
    </row>
    <row r="865">
      <c r="B865" s="83"/>
      <c r="C865" s="6"/>
      <c r="D865" s="97"/>
      <c r="G865" s="13"/>
      <c r="H865" s="6"/>
      <c r="K865" s="38"/>
      <c r="M865" s="9"/>
    </row>
    <row r="866">
      <c r="B866" s="83"/>
      <c r="C866" s="6"/>
      <c r="D866" s="97"/>
      <c r="G866" s="13"/>
      <c r="H866" s="6"/>
      <c r="K866" s="38"/>
      <c r="M866" s="9"/>
    </row>
    <row r="867">
      <c r="B867" s="83"/>
      <c r="C867" s="6"/>
      <c r="D867" s="97"/>
      <c r="G867" s="13"/>
      <c r="H867" s="6"/>
      <c r="K867" s="38"/>
      <c r="M867" s="9"/>
    </row>
    <row r="868">
      <c r="B868" s="83"/>
      <c r="C868" s="6"/>
      <c r="D868" s="97"/>
      <c r="G868" s="13"/>
      <c r="H868" s="6"/>
      <c r="K868" s="38"/>
      <c r="M868" s="9"/>
    </row>
    <row r="869">
      <c r="B869" s="83"/>
      <c r="C869" s="6"/>
      <c r="D869" s="97"/>
      <c r="G869" s="13"/>
      <c r="H869" s="6"/>
      <c r="K869" s="38"/>
      <c r="M869" s="9"/>
    </row>
    <row r="870">
      <c r="B870" s="83"/>
      <c r="C870" s="6"/>
      <c r="D870" s="97"/>
      <c r="G870" s="13"/>
      <c r="H870" s="6"/>
      <c r="K870" s="38"/>
      <c r="M870" s="9"/>
    </row>
    <row r="871">
      <c r="B871" s="83"/>
      <c r="C871" s="6"/>
      <c r="D871" s="97"/>
      <c r="G871" s="13"/>
      <c r="H871" s="6"/>
      <c r="K871" s="38"/>
      <c r="M871" s="9"/>
    </row>
    <row r="872">
      <c r="B872" s="83"/>
      <c r="C872" s="6"/>
      <c r="D872" s="97"/>
      <c r="G872" s="13"/>
      <c r="H872" s="6"/>
      <c r="K872" s="38"/>
      <c r="M872" s="9"/>
    </row>
    <row r="873">
      <c r="B873" s="83"/>
      <c r="C873" s="6"/>
      <c r="D873" s="97"/>
      <c r="G873" s="13"/>
      <c r="H873" s="6"/>
      <c r="K873" s="38"/>
      <c r="M873" s="9"/>
    </row>
    <row r="874">
      <c r="B874" s="83"/>
      <c r="C874" s="6"/>
      <c r="D874" s="97"/>
      <c r="G874" s="13"/>
      <c r="H874" s="6"/>
      <c r="K874" s="38"/>
      <c r="M874" s="9"/>
    </row>
    <row r="875">
      <c r="B875" s="83"/>
      <c r="C875" s="6"/>
      <c r="D875" s="97"/>
      <c r="G875" s="13"/>
      <c r="H875" s="6"/>
      <c r="K875" s="38"/>
      <c r="M875" s="9"/>
    </row>
    <row r="876">
      <c r="B876" s="83"/>
      <c r="C876" s="6"/>
      <c r="D876" s="97"/>
      <c r="G876" s="13"/>
      <c r="H876" s="6"/>
      <c r="K876" s="38"/>
      <c r="M876" s="9"/>
    </row>
    <row r="877">
      <c r="B877" s="83"/>
      <c r="C877" s="6"/>
      <c r="D877" s="97"/>
      <c r="G877" s="13"/>
      <c r="H877" s="6"/>
      <c r="K877" s="38"/>
      <c r="M877" s="9"/>
    </row>
    <row r="878">
      <c r="B878" s="83"/>
      <c r="C878" s="6"/>
      <c r="D878" s="97"/>
      <c r="G878" s="13"/>
      <c r="H878" s="6"/>
      <c r="K878" s="38"/>
      <c r="M878" s="9"/>
    </row>
    <row r="879">
      <c r="B879" s="83"/>
      <c r="C879" s="6"/>
      <c r="D879" s="97"/>
      <c r="G879" s="13"/>
      <c r="H879" s="6"/>
      <c r="K879" s="38"/>
      <c r="M879" s="9"/>
    </row>
    <row r="880">
      <c r="B880" s="83"/>
      <c r="C880" s="6"/>
      <c r="D880" s="97"/>
      <c r="G880" s="13"/>
      <c r="H880" s="6"/>
      <c r="K880" s="38"/>
      <c r="M880" s="9"/>
    </row>
    <row r="881">
      <c r="B881" s="83"/>
      <c r="C881" s="6"/>
      <c r="D881" s="97"/>
      <c r="G881" s="13"/>
      <c r="H881" s="6"/>
      <c r="K881" s="38"/>
      <c r="M881" s="9"/>
    </row>
    <row r="882">
      <c r="B882" s="83"/>
      <c r="C882" s="6"/>
      <c r="D882" s="97"/>
      <c r="G882" s="13"/>
      <c r="H882" s="6"/>
      <c r="K882" s="38"/>
      <c r="M882" s="9"/>
    </row>
    <row r="883">
      <c r="B883" s="83"/>
      <c r="C883" s="6"/>
      <c r="D883" s="97"/>
      <c r="G883" s="13"/>
      <c r="H883" s="6"/>
      <c r="K883" s="38"/>
      <c r="M883" s="9"/>
    </row>
    <row r="884">
      <c r="B884" s="83"/>
      <c r="C884" s="6"/>
      <c r="D884" s="97"/>
      <c r="G884" s="13"/>
      <c r="H884" s="6"/>
      <c r="K884" s="38"/>
      <c r="M884" s="9"/>
    </row>
    <row r="885">
      <c r="B885" s="83"/>
      <c r="C885" s="6"/>
      <c r="D885" s="97"/>
      <c r="G885" s="13"/>
      <c r="H885" s="6"/>
      <c r="K885" s="38"/>
      <c r="M885" s="9"/>
    </row>
    <row r="886">
      <c r="B886" s="83"/>
      <c r="C886" s="6"/>
      <c r="D886" s="97"/>
      <c r="G886" s="13"/>
      <c r="H886" s="6"/>
      <c r="K886" s="38"/>
      <c r="M886" s="9"/>
    </row>
    <row r="887">
      <c r="B887" s="83"/>
      <c r="C887" s="6"/>
      <c r="D887" s="97"/>
      <c r="G887" s="13"/>
      <c r="H887" s="6"/>
      <c r="K887" s="38"/>
      <c r="M887" s="9"/>
    </row>
    <row r="888">
      <c r="B888" s="83"/>
      <c r="C888" s="6"/>
      <c r="D888" s="97"/>
      <c r="G888" s="13"/>
      <c r="H888" s="6"/>
      <c r="K888" s="38"/>
      <c r="M888" s="9"/>
    </row>
    <row r="889">
      <c r="B889" s="83"/>
      <c r="C889" s="6"/>
      <c r="D889" s="97"/>
      <c r="G889" s="13"/>
      <c r="H889" s="6"/>
      <c r="K889" s="38"/>
      <c r="M889" s="9"/>
    </row>
    <row r="890">
      <c r="B890" s="83"/>
      <c r="C890" s="6"/>
      <c r="D890" s="97"/>
      <c r="G890" s="13"/>
      <c r="H890" s="6"/>
      <c r="K890" s="38"/>
      <c r="M890" s="9"/>
    </row>
    <row r="891">
      <c r="B891" s="83"/>
      <c r="C891" s="6"/>
      <c r="D891" s="97"/>
      <c r="G891" s="13"/>
      <c r="H891" s="6"/>
      <c r="K891" s="38"/>
      <c r="M891" s="9"/>
    </row>
    <row r="892">
      <c r="B892" s="83"/>
      <c r="C892" s="6"/>
      <c r="D892" s="97"/>
      <c r="G892" s="13"/>
      <c r="H892" s="6"/>
      <c r="K892" s="38"/>
      <c r="M892" s="9"/>
    </row>
    <row r="893">
      <c r="B893" s="83"/>
      <c r="C893" s="6"/>
      <c r="D893" s="97"/>
      <c r="G893" s="13"/>
      <c r="H893" s="6"/>
      <c r="K893" s="38"/>
      <c r="M893" s="9"/>
    </row>
    <row r="894">
      <c r="B894" s="83"/>
      <c r="C894" s="6"/>
      <c r="D894" s="97"/>
      <c r="G894" s="13"/>
      <c r="H894" s="6"/>
      <c r="K894" s="38"/>
      <c r="M894" s="9"/>
    </row>
    <row r="895">
      <c r="B895" s="83"/>
      <c r="C895" s="6"/>
      <c r="D895" s="97"/>
      <c r="G895" s="13"/>
      <c r="H895" s="6"/>
      <c r="K895" s="38"/>
      <c r="M895" s="9"/>
    </row>
    <row r="896">
      <c r="B896" s="83"/>
      <c r="C896" s="6"/>
      <c r="D896" s="97"/>
      <c r="G896" s="13"/>
      <c r="H896" s="6"/>
      <c r="K896" s="38"/>
      <c r="M896" s="9"/>
    </row>
    <row r="897">
      <c r="B897" s="83"/>
      <c r="C897" s="6"/>
      <c r="D897" s="97"/>
      <c r="G897" s="13"/>
      <c r="H897" s="6"/>
      <c r="K897" s="38"/>
      <c r="M897" s="9"/>
    </row>
    <row r="898">
      <c r="B898" s="83"/>
      <c r="C898" s="6"/>
      <c r="D898" s="97"/>
      <c r="G898" s="13"/>
      <c r="H898" s="6"/>
      <c r="K898" s="38"/>
      <c r="M898" s="9"/>
    </row>
    <row r="899">
      <c r="B899" s="83"/>
      <c r="C899" s="6"/>
      <c r="D899" s="97"/>
      <c r="G899" s="13"/>
      <c r="H899" s="6"/>
      <c r="K899" s="38"/>
      <c r="M899" s="9"/>
    </row>
    <row r="900">
      <c r="B900" s="83"/>
      <c r="C900" s="6"/>
      <c r="D900" s="97"/>
      <c r="G900" s="13"/>
      <c r="H900" s="6"/>
      <c r="K900" s="38"/>
      <c r="M900" s="9"/>
    </row>
    <row r="901">
      <c r="B901" s="83"/>
      <c r="C901" s="6"/>
      <c r="D901" s="97"/>
      <c r="G901" s="13"/>
      <c r="H901" s="6"/>
      <c r="K901" s="38"/>
      <c r="M901" s="9"/>
    </row>
    <row r="902">
      <c r="B902" s="83"/>
      <c r="C902" s="6"/>
      <c r="D902" s="97"/>
      <c r="G902" s="13"/>
      <c r="H902" s="6"/>
      <c r="K902" s="38"/>
      <c r="M902" s="9"/>
    </row>
    <row r="903">
      <c r="B903" s="83"/>
      <c r="C903" s="6"/>
      <c r="D903" s="97"/>
      <c r="G903" s="13"/>
      <c r="H903" s="6"/>
      <c r="K903" s="38"/>
      <c r="M903" s="9"/>
    </row>
    <row r="904">
      <c r="B904" s="83"/>
      <c r="C904" s="6"/>
      <c r="D904" s="97"/>
      <c r="G904" s="13"/>
      <c r="H904" s="6"/>
      <c r="K904" s="38"/>
      <c r="M904" s="9"/>
    </row>
    <row r="905">
      <c r="B905" s="83"/>
      <c r="C905" s="6"/>
      <c r="D905" s="97"/>
      <c r="G905" s="13"/>
      <c r="H905" s="6"/>
      <c r="K905" s="38"/>
      <c r="M905" s="9"/>
    </row>
    <row r="906">
      <c r="B906" s="83"/>
      <c r="C906" s="6"/>
      <c r="D906" s="97"/>
      <c r="G906" s="13"/>
      <c r="H906" s="6"/>
      <c r="K906" s="38"/>
      <c r="M906" s="9"/>
    </row>
    <row r="907">
      <c r="B907" s="83"/>
      <c r="C907" s="6"/>
      <c r="D907" s="97"/>
      <c r="G907" s="13"/>
      <c r="H907" s="6"/>
      <c r="K907" s="38"/>
      <c r="M907" s="9"/>
    </row>
    <row r="908">
      <c r="B908" s="83"/>
      <c r="C908" s="6"/>
      <c r="D908" s="97"/>
      <c r="G908" s="13"/>
      <c r="H908" s="6"/>
      <c r="K908" s="38"/>
      <c r="M908" s="9"/>
    </row>
    <row r="909">
      <c r="B909" s="83"/>
      <c r="C909" s="6"/>
      <c r="D909" s="97"/>
      <c r="G909" s="13"/>
      <c r="H909" s="6"/>
      <c r="K909" s="38"/>
      <c r="M909" s="9"/>
    </row>
    <row r="910">
      <c r="B910" s="83"/>
      <c r="C910" s="6"/>
      <c r="D910" s="97"/>
      <c r="G910" s="13"/>
      <c r="H910" s="6"/>
      <c r="K910" s="38"/>
      <c r="M910" s="9"/>
    </row>
    <row r="911">
      <c r="B911" s="83"/>
      <c r="C911" s="6"/>
      <c r="D911" s="97"/>
      <c r="G911" s="13"/>
      <c r="H911" s="6"/>
      <c r="K911" s="38"/>
      <c r="M911" s="9"/>
    </row>
    <row r="912">
      <c r="B912" s="83"/>
      <c r="C912" s="6"/>
      <c r="D912" s="97"/>
      <c r="G912" s="13"/>
      <c r="H912" s="6"/>
      <c r="K912" s="38"/>
      <c r="M912" s="9"/>
    </row>
    <row r="913">
      <c r="B913" s="83"/>
      <c r="C913" s="6"/>
      <c r="D913" s="97"/>
      <c r="G913" s="13"/>
      <c r="H913" s="6"/>
      <c r="K913" s="38"/>
      <c r="M913" s="9"/>
    </row>
    <row r="914">
      <c r="B914" s="83"/>
      <c r="C914" s="6"/>
      <c r="D914" s="97"/>
      <c r="G914" s="13"/>
      <c r="H914" s="6"/>
      <c r="K914" s="38"/>
      <c r="M914" s="9"/>
    </row>
    <row r="915">
      <c r="B915" s="83"/>
      <c r="C915" s="6"/>
      <c r="D915" s="97"/>
      <c r="G915" s="13"/>
      <c r="H915" s="6"/>
      <c r="K915" s="38"/>
      <c r="M915" s="9"/>
    </row>
    <row r="916">
      <c r="B916" s="83"/>
      <c r="C916" s="6"/>
      <c r="D916" s="97"/>
      <c r="G916" s="13"/>
      <c r="H916" s="6"/>
      <c r="K916" s="38"/>
      <c r="M916" s="9"/>
    </row>
    <row r="917">
      <c r="B917" s="83"/>
      <c r="C917" s="6"/>
      <c r="D917" s="97"/>
      <c r="G917" s="13"/>
      <c r="H917" s="6"/>
      <c r="K917" s="38"/>
      <c r="M917" s="9"/>
    </row>
    <row r="918">
      <c r="B918" s="83"/>
      <c r="C918" s="6"/>
      <c r="D918" s="97"/>
      <c r="G918" s="13"/>
      <c r="H918" s="6"/>
      <c r="K918" s="38"/>
      <c r="M918" s="9"/>
    </row>
    <row r="919">
      <c r="B919" s="83"/>
      <c r="C919" s="6"/>
      <c r="D919" s="97"/>
      <c r="G919" s="13"/>
      <c r="H919" s="6"/>
      <c r="K919" s="38"/>
      <c r="M919" s="9"/>
    </row>
    <row r="920">
      <c r="B920" s="83"/>
      <c r="C920" s="6"/>
      <c r="D920" s="97"/>
      <c r="G920" s="13"/>
      <c r="H920" s="6"/>
      <c r="K920" s="38"/>
      <c r="M920" s="9"/>
    </row>
    <row r="921">
      <c r="B921" s="83"/>
      <c r="C921" s="6"/>
      <c r="D921" s="97"/>
      <c r="G921" s="13"/>
      <c r="H921" s="6"/>
      <c r="K921" s="38"/>
      <c r="M921" s="9"/>
    </row>
    <row r="922">
      <c r="B922" s="83"/>
      <c r="C922" s="6"/>
      <c r="D922" s="97"/>
      <c r="G922" s="13"/>
      <c r="H922" s="6"/>
      <c r="K922" s="38"/>
      <c r="M922" s="9"/>
    </row>
    <row r="923">
      <c r="B923" s="83"/>
      <c r="C923" s="6"/>
      <c r="D923" s="97"/>
      <c r="G923" s="13"/>
      <c r="H923" s="6"/>
      <c r="K923" s="38"/>
      <c r="M923" s="9"/>
    </row>
    <row r="924">
      <c r="B924" s="83"/>
      <c r="C924" s="6"/>
      <c r="D924" s="97"/>
      <c r="G924" s="13"/>
      <c r="H924" s="6"/>
      <c r="K924" s="38"/>
      <c r="M924" s="9"/>
    </row>
    <row r="925">
      <c r="B925" s="83"/>
      <c r="C925" s="6"/>
      <c r="D925" s="97"/>
      <c r="G925" s="13"/>
      <c r="H925" s="6"/>
      <c r="K925" s="38"/>
      <c r="M925" s="9"/>
    </row>
    <row r="926">
      <c r="B926" s="83"/>
      <c r="C926" s="6"/>
      <c r="D926" s="97"/>
      <c r="G926" s="13"/>
      <c r="H926" s="6"/>
      <c r="K926" s="38"/>
      <c r="M926" s="9"/>
    </row>
    <row r="927">
      <c r="B927" s="83"/>
      <c r="C927" s="6"/>
      <c r="D927" s="97"/>
      <c r="G927" s="13"/>
      <c r="H927" s="6"/>
      <c r="K927" s="38"/>
      <c r="M927" s="9"/>
    </row>
    <row r="928">
      <c r="B928" s="83"/>
      <c r="C928" s="6"/>
      <c r="D928" s="97"/>
      <c r="G928" s="13"/>
      <c r="H928" s="6"/>
      <c r="K928" s="38"/>
      <c r="M928" s="9"/>
    </row>
    <row r="929">
      <c r="B929" s="83"/>
      <c r="C929" s="6"/>
      <c r="D929" s="97"/>
      <c r="G929" s="13"/>
      <c r="H929" s="6"/>
      <c r="K929" s="38"/>
      <c r="M929" s="9"/>
    </row>
    <row r="930">
      <c r="B930" s="83"/>
      <c r="C930" s="6"/>
      <c r="D930" s="97"/>
      <c r="G930" s="13"/>
      <c r="H930" s="6"/>
      <c r="K930" s="38"/>
      <c r="M930" s="9"/>
    </row>
    <row r="931">
      <c r="B931" s="83"/>
      <c r="C931" s="6"/>
      <c r="D931" s="97"/>
      <c r="G931" s="13"/>
      <c r="H931" s="6"/>
      <c r="K931" s="38"/>
      <c r="M931" s="9"/>
    </row>
    <row r="932">
      <c r="B932" s="83"/>
      <c r="C932" s="6"/>
      <c r="D932" s="97"/>
      <c r="G932" s="13"/>
      <c r="H932" s="6"/>
      <c r="K932" s="38"/>
      <c r="M932" s="9"/>
    </row>
    <row r="933">
      <c r="B933" s="83"/>
      <c r="C933" s="6"/>
      <c r="D933" s="97"/>
      <c r="G933" s="13"/>
      <c r="H933" s="6"/>
      <c r="K933" s="38"/>
      <c r="M933" s="9"/>
    </row>
    <row r="934">
      <c r="B934" s="83"/>
      <c r="C934" s="6"/>
      <c r="D934" s="97"/>
      <c r="G934" s="13"/>
      <c r="H934" s="6"/>
      <c r="K934" s="38"/>
      <c r="M934" s="9"/>
    </row>
    <row r="935">
      <c r="B935" s="83"/>
      <c r="C935" s="6"/>
      <c r="D935" s="97"/>
      <c r="G935" s="13"/>
      <c r="H935" s="6"/>
      <c r="K935" s="38"/>
      <c r="M935" s="9"/>
    </row>
    <row r="936">
      <c r="B936" s="83"/>
      <c r="C936" s="6"/>
      <c r="D936" s="97"/>
      <c r="G936" s="13"/>
      <c r="H936" s="6"/>
      <c r="K936" s="38"/>
      <c r="M936" s="9"/>
    </row>
    <row r="937">
      <c r="B937" s="83"/>
      <c r="C937" s="6"/>
      <c r="D937" s="97"/>
      <c r="G937" s="13"/>
      <c r="H937" s="6"/>
      <c r="K937" s="38"/>
      <c r="M937" s="9"/>
    </row>
    <row r="938">
      <c r="B938" s="83"/>
      <c r="C938" s="6"/>
      <c r="D938" s="97"/>
      <c r="G938" s="13"/>
      <c r="H938" s="6"/>
      <c r="K938" s="38"/>
      <c r="M938" s="9"/>
    </row>
    <row r="939">
      <c r="B939" s="83"/>
      <c r="C939" s="6"/>
      <c r="D939" s="97"/>
      <c r="G939" s="13"/>
      <c r="H939" s="6"/>
      <c r="K939" s="38"/>
      <c r="M939" s="9"/>
    </row>
    <row r="940">
      <c r="B940" s="83"/>
      <c r="C940" s="6"/>
      <c r="D940" s="97"/>
      <c r="G940" s="13"/>
      <c r="H940" s="6"/>
      <c r="K940" s="38"/>
      <c r="M940" s="9"/>
    </row>
    <row r="941">
      <c r="B941" s="83"/>
      <c r="C941" s="6"/>
      <c r="D941" s="97"/>
      <c r="G941" s="13"/>
      <c r="H941" s="6"/>
      <c r="K941" s="38"/>
      <c r="M941" s="9"/>
    </row>
    <row r="942">
      <c r="B942" s="83"/>
      <c r="C942" s="6"/>
      <c r="D942" s="97"/>
      <c r="G942" s="13"/>
      <c r="H942" s="6"/>
      <c r="K942" s="38"/>
      <c r="M942" s="9"/>
    </row>
    <row r="943">
      <c r="B943" s="83"/>
      <c r="C943" s="6"/>
      <c r="D943" s="97"/>
      <c r="G943" s="13"/>
      <c r="H943" s="6"/>
      <c r="K943" s="38"/>
      <c r="M943" s="9"/>
    </row>
    <row r="944">
      <c r="B944" s="83"/>
      <c r="C944" s="6"/>
      <c r="D944" s="97"/>
      <c r="G944" s="13"/>
      <c r="H944" s="6"/>
      <c r="K944" s="38"/>
      <c r="M944" s="9"/>
    </row>
    <row r="945">
      <c r="B945" s="83"/>
      <c r="C945" s="6"/>
      <c r="D945" s="97"/>
      <c r="G945" s="13"/>
      <c r="H945" s="6"/>
      <c r="K945" s="38"/>
      <c r="M945" s="9"/>
    </row>
    <row r="946">
      <c r="B946" s="83"/>
      <c r="C946" s="6"/>
      <c r="D946" s="97"/>
      <c r="G946" s="13"/>
      <c r="H946" s="6"/>
      <c r="K946" s="38"/>
      <c r="M946" s="9"/>
    </row>
    <row r="947">
      <c r="B947" s="83"/>
      <c r="C947" s="6"/>
      <c r="D947" s="97"/>
      <c r="G947" s="13"/>
      <c r="H947" s="6"/>
      <c r="K947" s="38"/>
      <c r="M947" s="9"/>
    </row>
    <row r="948">
      <c r="B948" s="83"/>
      <c r="C948" s="6"/>
      <c r="D948" s="97"/>
      <c r="G948" s="13"/>
      <c r="H948" s="6"/>
      <c r="K948" s="38"/>
      <c r="M948" s="9"/>
    </row>
    <row r="949">
      <c r="B949" s="83"/>
      <c r="C949" s="6"/>
      <c r="D949" s="97"/>
      <c r="G949" s="13"/>
      <c r="H949" s="6"/>
      <c r="K949" s="38"/>
      <c r="M949" s="9"/>
    </row>
    <row r="950">
      <c r="B950" s="83"/>
      <c r="C950" s="6"/>
      <c r="D950" s="97"/>
      <c r="G950" s="13"/>
      <c r="H950" s="6"/>
      <c r="K950" s="38"/>
      <c r="M950" s="9"/>
    </row>
    <row r="951">
      <c r="B951" s="83"/>
      <c r="C951" s="6"/>
      <c r="D951" s="97"/>
      <c r="G951" s="13"/>
      <c r="H951" s="6"/>
      <c r="K951" s="38"/>
      <c r="M951" s="9"/>
    </row>
    <row r="952">
      <c r="B952" s="83"/>
      <c r="C952" s="6"/>
      <c r="D952" s="97"/>
      <c r="G952" s="13"/>
      <c r="H952" s="6"/>
      <c r="K952" s="38"/>
      <c r="M952" s="9"/>
    </row>
    <row r="953">
      <c r="B953" s="83"/>
      <c r="C953" s="6"/>
      <c r="D953" s="97"/>
      <c r="G953" s="13"/>
      <c r="H953" s="6"/>
      <c r="K953" s="38"/>
      <c r="M953" s="9"/>
    </row>
    <row r="954">
      <c r="B954" s="83"/>
      <c r="C954" s="6"/>
      <c r="D954" s="97"/>
      <c r="G954" s="13"/>
      <c r="H954" s="6"/>
      <c r="K954" s="38"/>
      <c r="M954" s="9"/>
    </row>
    <row r="955">
      <c r="B955" s="83"/>
      <c r="C955" s="6"/>
      <c r="D955" s="97"/>
      <c r="G955" s="13"/>
      <c r="H955" s="6"/>
      <c r="K955" s="38"/>
      <c r="M955" s="9"/>
    </row>
    <row r="956">
      <c r="B956" s="83"/>
      <c r="C956" s="6"/>
      <c r="D956" s="97"/>
      <c r="G956" s="13"/>
      <c r="H956" s="6"/>
      <c r="K956" s="38"/>
      <c r="M956" s="9"/>
    </row>
    <row r="957">
      <c r="B957" s="83"/>
      <c r="C957" s="6"/>
      <c r="D957" s="97"/>
      <c r="G957" s="13"/>
      <c r="H957" s="6"/>
      <c r="K957" s="38"/>
      <c r="M957" s="9"/>
    </row>
    <row r="958">
      <c r="B958" s="83"/>
      <c r="C958" s="6"/>
      <c r="D958" s="97"/>
      <c r="G958" s="13"/>
      <c r="H958" s="6"/>
      <c r="K958" s="38"/>
      <c r="M958" s="9"/>
    </row>
    <row r="959">
      <c r="B959" s="83"/>
      <c r="C959" s="6"/>
      <c r="D959" s="97"/>
      <c r="G959" s="13"/>
      <c r="H959" s="6"/>
      <c r="K959" s="38"/>
      <c r="M959" s="9"/>
    </row>
    <row r="960">
      <c r="B960" s="83"/>
      <c r="C960" s="6"/>
      <c r="D960" s="97"/>
      <c r="G960" s="13"/>
      <c r="H960" s="6"/>
      <c r="K960" s="38"/>
      <c r="M960" s="9"/>
    </row>
    <row r="961">
      <c r="B961" s="83"/>
      <c r="C961" s="6"/>
      <c r="D961" s="97"/>
      <c r="G961" s="13"/>
      <c r="H961" s="6"/>
      <c r="K961" s="38"/>
      <c r="M961" s="9"/>
    </row>
    <row r="962">
      <c r="B962" s="83"/>
      <c r="C962" s="6"/>
      <c r="D962" s="97"/>
      <c r="G962" s="13"/>
      <c r="H962" s="6"/>
      <c r="K962" s="38"/>
      <c r="M962" s="9"/>
    </row>
    <row r="963">
      <c r="B963" s="83"/>
      <c r="C963" s="6"/>
      <c r="D963" s="97"/>
      <c r="G963" s="13"/>
      <c r="H963" s="6"/>
      <c r="K963" s="38"/>
      <c r="M963" s="9"/>
    </row>
    <row r="964">
      <c r="B964" s="83"/>
      <c r="C964" s="6"/>
      <c r="D964" s="97"/>
      <c r="G964" s="13"/>
      <c r="H964" s="6"/>
      <c r="K964" s="38"/>
      <c r="M964" s="9"/>
    </row>
    <row r="965">
      <c r="B965" s="83"/>
      <c r="C965" s="6"/>
      <c r="D965" s="97"/>
      <c r="G965" s="13"/>
      <c r="H965" s="6"/>
      <c r="K965" s="38"/>
      <c r="M965" s="9"/>
    </row>
    <row r="966">
      <c r="B966" s="83"/>
      <c r="C966" s="6"/>
      <c r="D966" s="97"/>
      <c r="G966" s="13"/>
      <c r="H966" s="6"/>
      <c r="K966" s="38"/>
      <c r="M966" s="9"/>
    </row>
    <row r="967">
      <c r="B967" s="83"/>
      <c r="C967" s="6"/>
      <c r="D967" s="97"/>
      <c r="G967" s="13"/>
      <c r="H967" s="6"/>
      <c r="K967" s="38"/>
      <c r="M967" s="9"/>
    </row>
    <row r="968">
      <c r="B968" s="83"/>
      <c r="C968" s="6"/>
      <c r="D968" s="97"/>
      <c r="G968" s="13"/>
      <c r="H968" s="6"/>
      <c r="K968" s="38"/>
      <c r="M968" s="9"/>
    </row>
    <row r="969">
      <c r="B969" s="83"/>
      <c r="C969" s="6"/>
      <c r="D969" s="97"/>
      <c r="G969" s="13"/>
      <c r="H969" s="6"/>
      <c r="K969" s="38"/>
      <c r="M969" s="9"/>
    </row>
    <row r="970">
      <c r="B970" s="83"/>
      <c r="C970" s="6"/>
      <c r="D970" s="97"/>
      <c r="G970" s="13"/>
      <c r="H970" s="6"/>
      <c r="K970" s="38"/>
      <c r="M970" s="9"/>
    </row>
    <row r="971">
      <c r="B971" s="83"/>
      <c r="C971" s="6"/>
      <c r="D971" s="97"/>
      <c r="G971" s="13"/>
      <c r="H971" s="6"/>
      <c r="K971" s="38"/>
      <c r="M971" s="9"/>
    </row>
    <row r="972">
      <c r="B972" s="83"/>
      <c r="C972" s="6"/>
      <c r="D972" s="97"/>
      <c r="G972" s="13"/>
      <c r="H972" s="6"/>
      <c r="K972" s="38"/>
      <c r="M972" s="9"/>
    </row>
    <row r="973">
      <c r="B973" s="83"/>
      <c r="C973" s="6"/>
      <c r="D973" s="97"/>
      <c r="G973" s="13"/>
      <c r="H973" s="6"/>
      <c r="K973" s="38"/>
      <c r="M973" s="9"/>
    </row>
    <row r="974">
      <c r="B974" s="83"/>
      <c r="C974" s="6"/>
      <c r="D974" s="97"/>
      <c r="G974" s="13"/>
      <c r="H974" s="6"/>
      <c r="K974" s="38"/>
      <c r="M974" s="9"/>
    </row>
    <row r="975">
      <c r="B975" s="83"/>
      <c r="C975" s="6"/>
      <c r="D975" s="97"/>
      <c r="G975" s="13"/>
      <c r="H975" s="6"/>
      <c r="K975" s="38"/>
      <c r="M975" s="9"/>
    </row>
    <row r="976">
      <c r="B976" s="83"/>
      <c r="C976" s="6"/>
      <c r="D976" s="97"/>
      <c r="G976" s="13"/>
      <c r="H976" s="6"/>
      <c r="K976" s="38"/>
      <c r="M976" s="9"/>
    </row>
    <row r="977">
      <c r="B977" s="83"/>
      <c r="C977" s="6"/>
      <c r="D977" s="97"/>
      <c r="G977" s="13"/>
      <c r="H977" s="6"/>
      <c r="K977" s="38"/>
      <c r="M977" s="9"/>
    </row>
    <row r="978">
      <c r="B978" s="83"/>
      <c r="C978" s="6"/>
      <c r="D978" s="97"/>
      <c r="G978" s="13"/>
      <c r="H978" s="6"/>
      <c r="K978" s="38"/>
      <c r="M978" s="9"/>
    </row>
    <row r="979">
      <c r="B979" s="83"/>
      <c r="C979" s="6"/>
      <c r="D979" s="97"/>
      <c r="G979" s="13"/>
      <c r="H979" s="6"/>
      <c r="K979" s="38"/>
      <c r="M979" s="9"/>
    </row>
    <row r="980">
      <c r="B980" s="83"/>
      <c r="C980" s="6"/>
      <c r="D980" s="97"/>
      <c r="G980" s="13"/>
      <c r="H980" s="6"/>
      <c r="K980" s="38"/>
      <c r="M980" s="9"/>
    </row>
    <row r="981">
      <c r="B981" s="83"/>
      <c r="C981" s="6"/>
      <c r="D981" s="97"/>
      <c r="G981" s="13"/>
      <c r="H981" s="6"/>
      <c r="K981" s="38"/>
      <c r="M981" s="9"/>
    </row>
    <row r="982">
      <c r="B982" s="83"/>
      <c r="C982" s="6"/>
      <c r="D982" s="97"/>
      <c r="G982" s="13"/>
      <c r="H982" s="6"/>
      <c r="K982" s="38"/>
      <c r="M982" s="9"/>
    </row>
    <row r="983">
      <c r="B983" s="83"/>
      <c r="C983" s="6"/>
      <c r="D983" s="97"/>
      <c r="G983" s="13"/>
      <c r="H983" s="6"/>
      <c r="K983" s="38"/>
      <c r="M983" s="9"/>
    </row>
    <row r="984">
      <c r="B984" s="83"/>
      <c r="C984" s="6"/>
      <c r="D984" s="97"/>
      <c r="G984" s="13"/>
      <c r="H984" s="6"/>
      <c r="K984" s="38"/>
      <c r="M984" s="9"/>
    </row>
    <row r="985">
      <c r="B985" s="83"/>
      <c r="C985" s="6"/>
      <c r="D985" s="97"/>
      <c r="G985" s="13"/>
      <c r="H985" s="6"/>
      <c r="K985" s="38"/>
      <c r="M985" s="9"/>
    </row>
    <row r="986">
      <c r="B986" s="83"/>
      <c r="C986" s="6"/>
      <c r="D986" s="97"/>
      <c r="G986" s="13"/>
      <c r="H986" s="6"/>
      <c r="K986" s="38"/>
      <c r="M986" s="9"/>
    </row>
    <row r="987">
      <c r="B987" s="83"/>
      <c r="C987" s="6"/>
      <c r="D987" s="97"/>
      <c r="G987" s="13"/>
      <c r="H987" s="6"/>
      <c r="K987" s="38"/>
      <c r="M987" s="9"/>
    </row>
    <row r="988">
      <c r="B988" s="83"/>
      <c r="C988" s="6"/>
      <c r="D988" s="97"/>
      <c r="G988" s="13"/>
      <c r="H988" s="6"/>
      <c r="K988" s="38"/>
      <c r="M988" s="9"/>
    </row>
    <row r="989">
      <c r="B989" s="83"/>
      <c r="C989" s="6"/>
      <c r="D989" s="97"/>
      <c r="G989" s="13"/>
      <c r="H989" s="6"/>
      <c r="K989" s="38"/>
      <c r="M989" s="9"/>
    </row>
    <row r="990">
      <c r="B990" s="83"/>
      <c r="C990" s="6"/>
      <c r="D990" s="97"/>
      <c r="G990" s="13"/>
      <c r="H990" s="6"/>
      <c r="K990" s="38"/>
      <c r="M990" s="9"/>
    </row>
    <row r="991">
      <c r="B991" s="83"/>
      <c r="C991" s="6"/>
      <c r="D991" s="97"/>
      <c r="G991" s="13"/>
      <c r="H991" s="6"/>
      <c r="K991" s="38"/>
      <c r="M991" s="9"/>
    </row>
    <row r="992">
      <c r="B992" s="83"/>
      <c r="C992" s="6"/>
      <c r="D992" s="97"/>
      <c r="G992" s="13"/>
      <c r="H992" s="6"/>
      <c r="K992" s="38"/>
      <c r="M992" s="9"/>
    </row>
    <row r="993">
      <c r="B993" s="83"/>
      <c r="C993" s="6"/>
      <c r="D993" s="97"/>
      <c r="G993" s="13"/>
      <c r="H993" s="6"/>
      <c r="K993" s="38"/>
      <c r="M993" s="9"/>
    </row>
    <row r="994">
      <c r="B994" s="83"/>
      <c r="C994" s="6"/>
      <c r="D994" s="97"/>
      <c r="G994" s="13"/>
      <c r="H994" s="6"/>
      <c r="K994" s="38"/>
      <c r="M994" s="9"/>
    </row>
    <row r="995">
      <c r="B995" s="83"/>
      <c r="C995" s="6"/>
      <c r="D995" s="97"/>
      <c r="G995" s="13"/>
      <c r="H995" s="6"/>
      <c r="K995" s="38"/>
      <c r="M995" s="9"/>
    </row>
    <row r="996">
      <c r="B996" s="83"/>
      <c r="C996" s="6"/>
      <c r="D996" s="97"/>
      <c r="G996" s="13"/>
      <c r="H996" s="6"/>
      <c r="K996" s="38"/>
      <c r="M996" s="9"/>
    </row>
    <row r="997">
      <c r="B997" s="83"/>
      <c r="C997" s="6"/>
      <c r="D997" s="97"/>
      <c r="G997" s="13"/>
      <c r="H997" s="6"/>
      <c r="K997" s="38"/>
      <c r="M997" s="9"/>
    </row>
    <row r="998">
      <c r="B998" s="83"/>
      <c r="C998" s="6"/>
      <c r="D998" s="97"/>
      <c r="G998" s="13"/>
      <c r="H998" s="6"/>
      <c r="K998" s="38"/>
      <c r="M998" s="9"/>
    </row>
    <row r="999">
      <c r="B999" s="83"/>
      <c r="C999" s="6"/>
      <c r="D999" s="97"/>
      <c r="G999" s="13"/>
      <c r="H999" s="6"/>
      <c r="K999" s="38"/>
      <c r="M999" s="9"/>
    </row>
    <row r="1000">
      <c r="B1000" s="83"/>
      <c r="C1000" s="6"/>
      <c r="D1000" s="97"/>
      <c r="G1000" s="13"/>
      <c r="H1000" s="6"/>
      <c r="K1000" s="38"/>
      <c r="M1000" s="9"/>
    </row>
    <row r="1001">
      <c r="B1001" s="83"/>
      <c r="C1001" s="6"/>
      <c r="D1001" s="97"/>
      <c r="G1001" s="13"/>
      <c r="H1001" s="6"/>
      <c r="K1001" s="38"/>
      <c r="M1001" s="9"/>
    </row>
    <row r="1002">
      <c r="B1002" s="83"/>
      <c r="C1002" s="6"/>
      <c r="D1002" s="97"/>
      <c r="G1002" s="13"/>
      <c r="H1002" s="6"/>
      <c r="K1002" s="38"/>
      <c r="M1002" s="9"/>
    </row>
    <row r="1003">
      <c r="B1003" s="83"/>
      <c r="C1003" s="6"/>
      <c r="D1003" s="97"/>
      <c r="G1003" s="13"/>
      <c r="H1003" s="6"/>
      <c r="K1003" s="38"/>
      <c r="M1003" s="9"/>
    </row>
    <row r="1004">
      <c r="B1004" s="83"/>
      <c r="C1004" s="6"/>
      <c r="D1004" s="97"/>
      <c r="G1004" s="13"/>
      <c r="H1004" s="6"/>
      <c r="K1004" s="38"/>
      <c r="M1004" s="9"/>
    </row>
    <row r="1005">
      <c r="B1005" s="83"/>
      <c r="C1005" s="6"/>
      <c r="D1005" s="97"/>
      <c r="G1005" s="13"/>
      <c r="H1005" s="6"/>
      <c r="K1005" s="38"/>
      <c r="M1005" s="9"/>
    </row>
    <row r="1006">
      <c r="B1006" s="83"/>
      <c r="C1006" s="6"/>
      <c r="D1006" s="97"/>
      <c r="G1006" s="13"/>
      <c r="H1006" s="6"/>
      <c r="K1006" s="38"/>
      <c r="M1006" s="9"/>
    </row>
    <row r="1007">
      <c r="B1007" s="83"/>
      <c r="C1007" s="6"/>
      <c r="D1007" s="97"/>
      <c r="G1007" s="13"/>
      <c r="H1007" s="6"/>
      <c r="K1007" s="38"/>
      <c r="M1007" s="9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2"/>
    <hyperlink r:id="rId99" ref="B103"/>
    <hyperlink r:id="rId100" ref="B104"/>
    <hyperlink r:id="rId101" ref="B105"/>
    <hyperlink r:id="rId102" ref="B106"/>
    <hyperlink r:id="rId103" ref="B107"/>
    <hyperlink r:id="rId104" ref="B108"/>
    <hyperlink r:id="rId105" ref="B109"/>
    <hyperlink r:id="rId106" ref="B110"/>
    <hyperlink r:id="rId107" ref="B111"/>
    <hyperlink r:id="rId108" ref="B112"/>
    <hyperlink r:id="rId109" ref="B113"/>
    <hyperlink r:id="rId110" ref="B116"/>
    <hyperlink r:id="rId111" ref="B117"/>
    <hyperlink r:id="rId112" ref="B118"/>
    <hyperlink r:id="rId113" ref="B119"/>
    <hyperlink r:id="rId114" ref="B121"/>
    <hyperlink r:id="rId115" ref="B124"/>
    <hyperlink r:id="rId116" ref="B125"/>
    <hyperlink r:id="rId117" ref="B126"/>
    <hyperlink r:id="rId118" ref="B127"/>
    <hyperlink r:id="rId119" ref="B128"/>
    <hyperlink r:id="rId120" ref="B129"/>
    <hyperlink r:id="rId121" ref="B130"/>
    <hyperlink r:id="rId122" ref="B131"/>
    <hyperlink r:id="rId123" ref="B132"/>
    <hyperlink r:id="rId124" ref="B133"/>
    <hyperlink r:id="rId125" ref="B134"/>
    <hyperlink r:id="rId126" ref="B135"/>
    <hyperlink r:id="rId127" ref="B136"/>
    <hyperlink r:id="rId128" ref="B137"/>
    <hyperlink r:id="rId129" ref="B138"/>
    <hyperlink r:id="rId130" ref="B139"/>
    <hyperlink r:id="rId131" ref="B140"/>
    <hyperlink r:id="rId132" ref="B141"/>
    <hyperlink r:id="rId133" ref="B142"/>
    <hyperlink r:id="rId134" ref="B143"/>
    <hyperlink r:id="rId135" ref="B144"/>
    <hyperlink r:id="rId136" ref="B145"/>
    <hyperlink r:id="rId137" ref="B146"/>
    <hyperlink r:id="rId138" ref="B147"/>
    <hyperlink r:id="rId139" ref="B148"/>
    <hyperlink r:id="rId140" ref="B149"/>
    <hyperlink r:id="rId141" ref="B150"/>
    <hyperlink r:id="rId142" ref="B151"/>
    <hyperlink r:id="rId143" ref="B152"/>
    <hyperlink r:id="rId144" ref="B153"/>
    <hyperlink r:id="rId145" ref="B154"/>
    <hyperlink r:id="rId146" ref="H154"/>
    <hyperlink r:id="rId147" ref="B155"/>
    <hyperlink r:id="rId148" ref="B156"/>
    <hyperlink r:id="rId149" ref="B161"/>
    <hyperlink r:id="rId150" ref="B162"/>
    <hyperlink r:id="rId151" ref="B163"/>
    <hyperlink r:id="rId152" ref="B164"/>
    <hyperlink r:id="rId153" ref="B165"/>
    <hyperlink r:id="rId154" ref="B166"/>
    <hyperlink r:id="rId155" ref="B167"/>
    <hyperlink r:id="rId156" ref="B168"/>
    <hyperlink r:id="rId157" ref="B169"/>
    <hyperlink r:id="rId158" ref="B170"/>
    <hyperlink r:id="rId159" ref="B171"/>
    <hyperlink r:id="rId160" ref="B172"/>
    <hyperlink r:id="rId161" ref="B173"/>
    <hyperlink r:id="rId162" ref="B174"/>
    <hyperlink r:id="rId163" ref="B175"/>
    <hyperlink r:id="rId164" ref="B178"/>
    <hyperlink r:id="rId165" ref="B179"/>
    <hyperlink r:id="rId166" ref="B180"/>
    <hyperlink r:id="rId167" ref="B181"/>
    <hyperlink r:id="rId168" ref="B182"/>
    <hyperlink r:id="rId169" ref="B183"/>
    <hyperlink r:id="rId170" ref="B185"/>
    <hyperlink r:id="rId171" ref="B190"/>
    <hyperlink r:id="rId172" ref="B191"/>
    <hyperlink r:id="rId173" ref="B196"/>
    <hyperlink r:id="rId174" ref="B197"/>
    <hyperlink r:id="rId175" ref="B198"/>
    <hyperlink r:id="rId176" ref="B199"/>
    <hyperlink r:id="rId177" ref="B200"/>
    <hyperlink r:id="rId178" ref="B201"/>
    <hyperlink r:id="rId179" ref="B202"/>
    <hyperlink r:id="rId180" ref="B203"/>
    <hyperlink r:id="rId181" ref="B204"/>
    <hyperlink r:id="rId182" ref="B205"/>
    <hyperlink r:id="rId183" ref="B206"/>
    <hyperlink r:id="rId184" ref="B207"/>
    <hyperlink r:id="rId185" ref="B209"/>
    <hyperlink r:id="rId186" ref="B210"/>
    <hyperlink r:id="rId187" ref="B211"/>
    <hyperlink r:id="rId188" ref="B212"/>
    <hyperlink r:id="rId189" ref="B214"/>
    <hyperlink r:id="rId190" ref="B215"/>
    <hyperlink r:id="rId191" ref="B216"/>
    <hyperlink r:id="rId192" ref="B217"/>
    <hyperlink r:id="rId193" ref="B219"/>
    <hyperlink r:id="rId194" ref="B223"/>
    <hyperlink r:id="rId195" ref="B224"/>
    <hyperlink r:id="rId196" ref="B225"/>
    <hyperlink r:id="rId197" ref="B226"/>
    <hyperlink r:id="rId198" ref="B227"/>
    <hyperlink r:id="rId199" ref="B228"/>
    <hyperlink r:id="rId200" ref="B229"/>
    <hyperlink r:id="rId201" ref="B230"/>
    <hyperlink r:id="rId202" ref="B231"/>
    <hyperlink r:id="rId203" ref="B232"/>
    <hyperlink r:id="rId204" ref="B233"/>
    <hyperlink r:id="rId205" ref="B234"/>
    <hyperlink r:id="rId206" ref="B235"/>
    <hyperlink r:id="rId207" ref="B236"/>
    <hyperlink r:id="rId208" ref="B237"/>
  </hyperlinks>
  <drawing r:id="rId2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13"/>
  </cols>
  <sheetData>
    <row r="1">
      <c r="A1" s="1" t="s">
        <v>409</v>
      </c>
    </row>
    <row r="2">
      <c r="B2" s="17" t="s">
        <v>209</v>
      </c>
      <c r="C2" s="49" t="s">
        <v>210</v>
      </c>
      <c r="D2" s="12"/>
      <c r="G2" s="13"/>
    </row>
    <row r="3">
      <c r="B3" s="17" t="s">
        <v>410</v>
      </c>
      <c r="C3" s="49" t="s">
        <v>411</v>
      </c>
      <c r="D3" s="12"/>
      <c r="G3" s="13"/>
    </row>
    <row r="4">
      <c r="B4" s="41" t="s">
        <v>412</v>
      </c>
      <c r="C4" s="49" t="s">
        <v>413</v>
      </c>
      <c r="D4" s="12"/>
      <c r="G4" s="13"/>
    </row>
    <row r="5">
      <c r="B5" s="33" t="s">
        <v>414</v>
      </c>
      <c r="C5" s="99" t="s">
        <v>415</v>
      </c>
    </row>
    <row r="6">
      <c r="B6" s="33" t="s">
        <v>416</v>
      </c>
      <c r="C6" s="99" t="s">
        <v>417</v>
      </c>
    </row>
    <row r="7">
      <c r="B7" s="33" t="s">
        <v>215</v>
      </c>
      <c r="C7" s="99" t="s">
        <v>216</v>
      </c>
    </row>
    <row r="8">
      <c r="B8" s="33" t="s">
        <v>418</v>
      </c>
      <c r="C8" s="99" t="s">
        <v>419</v>
      </c>
    </row>
    <row r="9">
      <c r="B9" s="33" t="s">
        <v>420</v>
      </c>
      <c r="C9" s="99" t="s">
        <v>421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