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5207-FM-GA\CI2_GA_code\"/>
    </mc:Choice>
  </mc:AlternateContent>
  <xr:revisionPtr revIDLastSave="0" documentId="10_ncr:100000_{E62D09E8-DC40-4ECA-8ED7-4730C96C0981}" xr6:coauthVersionLast="31" xr6:coauthVersionMax="31" xr10:uidLastSave="{00000000-0000-0000-0000-000000000000}"/>
  <bookViews>
    <workbookView xWindow="19200" yWindow="450" windowWidth="19200" windowHeight="23550" xr2:uid="{00000000-000D-0000-FFFF-FFFF00000000}"/>
  </bookViews>
  <sheets>
    <sheet name="Scenario1-Less Time for jobs" sheetId="4" r:id="rId1"/>
    <sheet name="Scenario2-More Time for job " sheetId="7" r:id="rId2"/>
    <sheet name="Scenario3-Pricing Strategy" sheetId="5" r:id="rId3"/>
  </sheets>
  <definedNames>
    <definedName name="solver_adj" localSheetId="0" hidden="1">'Scenario1-Less Time for jobs'!$C$2:$V$6</definedName>
    <definedName name="solver_adj" localSheetId="1" hidden="1">'Scenario2-More Time for job '!$C$2:$V$6</definedName>
    <definedName name="solver_adj" localSheetId="2" hidden="1">'Scenario3-Pricing Strategy'!$C$2:$V$6</definedName>
    <definedName name="solver_cvg" localSheetId="0" hidden="1">0.000001</definedName>
    <definedName name="solver_cvg" localSheetId="1" hidden="1">0.000001</definedName>
    <definedName name="solver_cvg" localSheetId="2" hidden="1">0.000001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'Scenario1-Less Time for jobs'!$C$2:$V$6</definedName>
    <definedName name="solver_lhs1" localSheetId="1" hidden="1">'Scenario2-More Time for job '!$C$2:$V$6</definedName>
    <definedName name="solver_lhs1" localSheetId="2" hidden="1">'Scenario3-Pricing Strategy'!$C$2:$V$6</definedName>
    <definedName name="solver_lhs10" localSheetId="0" hidden="1">'Scenario1-Less Time for jobs'!$W$7</definedName>
    <definedName name="solver_lhs10" localSheetId="1" hidden="1">'Scenario2-More Time for job '!$W$7</definedName>
    <definedName name="solver_lhs10" localSheetId="2" hidden="1">'Scenario3-Pricing Strategy'!$W$7</definedName>
    <definedName name="solver_lhs11" localSheetId="0" hidden="1">'Scenario1-Less Time for jobs'!$W$7</definedName>
    <definedName name="solver_lhs11" localSheetId="1" hidden="1">'Scenario2-More Time for job '!$W$7</definedName>
    <definedName name="solver_lhs11" localSheetId="2" hidden="1">'Scenario3-Pricing Strategy'!$W$7</definedName>
    <definedName name="solver_lhs12" localSheetId="0" hidden="1">'Scenario1-Less Time for jobs'!$Z$9</definedName>
    <definedName name="solver_lhs12" localSheetId="1" hidden="1">'Scenario2-More Time for job '!$Z$9</definedName>
    <definedName name="solver_lhs12" localSheetId="2" hidden="1">'Scenario3-Pricing Strategy'!$Z$9</definedName>
    <definedName name="solver_lhs13" localSheetId="0" hidden="1">'Scenario1-Less Time for jobs'!$Z$9</definedName>
    <definedName name="solver_lhs13" localSheetId="1" hidden="1">'Scenario2-More Time for job '!$Z$9</definedName>
    <definedName name="solver_lhs13" localSheetId="2" hidden="1">'Scenario3-Pricing Strategy'!$Z$9</definedName>
    <definedName name="solver_lhs14" localSheetId="0" hidden="1">'Scenario1-Less Time for jobs'!$Z$9</definedName>
    <definedName name="solver_lhs14" localSheetId="1" hidden="1">'Scenario2-More Time for job '!$Z$9</definedName>
    <definedName name="solver_lhs14" localSheetId="2" hidden="1">'Scenario3-Pricing Strategy'!$Z$9</definedName>
    <definedName name="solver_lhs2" localSheetId="0" hidden="1">'Scenario1-Less Time for jobs'!$C$2:$V$6</definedName>
    <definedName name="solver_lhs2" localSheetId="1" hidden="1">'Scenario2-More Time for job '!$C$2:$V$6</definedName>
    <definedName name="solver_lhs2" localSheetId="2" hidden="1">'Scenario3-Pricing Strategy'!$C$2:$V$6</definedName>
    <definedName name="solver_lhs3" localSheetId="0" hidden="1">'Scenario1-Less Time for jobs'!$C$2:$V$6</definedName>
    <definedName name="solver_lhs3" localSheetId="1" hidden="1">'Scenario2-More Time for job '!$C$2:$V$6</definedName>
    <definedName name="solver_lhs3" localSheetId="2" hidden="1">'Scenario3-Pricing Strategy'!$C$2:$V$6</definedName>
    <definedName name="solver_lhs4" localSheetId="0" hidden="1">'Scenario1-Less Time for jobs'!$C$7:$V$7</definedName>
    <definedName name="solver_lhs4" localSheetId="1" hidden="1">'Scenario2-More Time for job '!$C$7:$V$7</definedName>
    <definedName name="solver_lhs4" localSheetId="2" hidden="1">'Scenario3-Pricing Strategy'!$C$7:$V$7</definedName>
    <definedName name="solver_lhs5" localSheetId="0" hidden="1">'Scenario1-Less Time for jobs'!$W$2</definedName>
    <definedName name="solver_lhs5" localSheetId="1" hidden="1">'Scenario2-More Time for job '!$W$2</definedName>
    <definedName name="solver_lhs5" localSheetId="2" hidden="1">'Scenario3-Pricing Strategy'!$W$2</definedName>
    <definedName name="solver_lhs6" localSheetId="0" hidden="1">'Scenario1-Less Time for jobs'!$W$3</definedName>
    <definedName name="solver_lhs6" localSheetId="1" hidden="1">'Scenario2-More Time for job '!$W$3</definedName>
    <definedName name="solver_lhs6" localSheetId="2" hidden="1">'Scenario3-Pricing Strategy'!$W$3</definedName>
    <definedName name="solver_lhs7" localSheetId="0" hidden="1">'Scenario1-Less Time for jobs'!$W$4</definedName>
    <definedName name="solver_lhs7" localSheetId="1" hidden="1">'Scenario2-More Time for job '!$W$4</definedName>
    <definedName name="solver_lhs7" localSheetId="2" hidden="1">'Scenario3-Pricing Strategy'!$W$4</definedName>
    <definedName name="solver_lhs8" localSheetId="0" hidden="1">'Scenario1-Less Time for jobs'!$W$5</definedName>
    <definedName name="solver_lhs8" localSheetId="1" hidden="1">'Scenario2-More Time for job '!$W$5</definedName>
    <definedName name="solver_lhs8" localSheetId="2" hidden="1">'Scenario3-Pricing Strategy'!$W$5</definedName>
    <definedName name="solver_lhs9" localSheetId="0" hidden="1">'Scenario1-Less Time for jobs'!$W$6</definedName>
    <definedName name="solver_lhs9" localSheetId="1" hidden="1">'Scenario2-More Time for job '!$W$6</definedName>
    <definedName name="solver_lhs9" localSheetId="2" hidden="1">'Scenario3-Pricing Strategy'!$W$6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60</definedName>
    <definedName name="solver_mni" localSheetId="1" hidden="1">60</definedName>
    <definedName name="solver_mni" localSheetId="2" hidden="1">60</definedName>
    <definedName name="solver_mrt" localSheetId="0" hidden="1">0.001</definedName>
    <definedName name="solver_mrt" localSheetId="1" hidden="1">0.001</definedName>
    <definedName name="solver_mrt" localSheetId="2" hidden="1">0.001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12</definedName>
    <definedName name="solver_num" localSheetId="1" hidden="1">12</definedName>
    <definedName name="solver_num" localSheetId="2" hidden="1">12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'Scenario1-Less Time for jobs'!$Z$8</definedName>
    <definedName name="solver_opt" localSheetId="1" hidden="1">'Scenario2-More Time for job '!$Z$8</definedName>
    <definedName name="solver_opt" localSheetId="2" hidden="1">'Scenario3-Pricing Strategy'!$Z$8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0" localSheetId="0" hidden="1">1</definedName>
    <definedName name="solver_rel10" localSheetId="1" hidden="1">1</definedName>
    <definedName name="solver_rel10" localSheetId="2" hidden="1">1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2" localSheetId="0" hidden="1">1</definedName>
    <definedName name="solver_rel12" localSheetId="1" hidden="1">1</definedName>
    <definedName name="solver_rel12" localSheetId="2" hidden="1">1</definedName>
    <definedName name="solver_rel13" localSheetId="0" hidden="1">1</definedName>
    <definedName name="solver_rel13" localSheetId="1" hidden="1">1</definedName>
    <definedName name="solver_rel13" localSheetId="2" hidden="1">1</definedName>
    <definedName name="solver_rel14" localSheetId="0" hidden="1">1</definedName>
    <definedName name="solver_rel14" localSheetId="1" hidden="1">1</definedName>
    <definedName name="solver_rel14" localSheetId="2" hidden="1">1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6" localSheetId="0" hidden="1">1</definedName>
    <definedName name="solver_rel6" localSheetId="1" hidden="1">1</definedName>
    <definedName name="solver_rel6" localSheetId="2" hidden="1">1</definedName>
    <definedName name="solver_rel7" localSheetId="0" hidden="1">1</definedName>
    <definedName name="solver_rel7" localSheetId="1" hidden="1">1</definedName>
    <definedName name="solver_rel7" localSheetId="2" hidden="1">1</definedName>
    <definedName name="solver_rel8" localSheetId="0" hidden="1">1</definedName>
    <definedName name="solver_rel8" localSheetId="1" hidden="1">1</definedName>
    <definedName name="solver_rel8" localSheetId="2" hidden="1">1</definedName>
    <definedName name="solver_rel9" localSheetId="0" hidden="1">1</definedName>
    <definedName name="solver_rel9" localSheetId="1" hidden="1">1</definedName>
    <definedName name="solver_rel9" localSheetId="2" hidden="1">1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0" localSheetId="0" hidden="1">'Scenario1-Less Time for jobs'!$AD$21</definedName>
    <definedName name="solver_rhs10" localSheetId="1" hidden="1">'Scenario2-More Time for job '!$AD$21</definedName>
    <definedName name="solver_rhs10" localSheetId="2" hidden="1">'Scenario3-Pricing Strategy'!$AD$21</definedName>
    <definedName name="solver_rhs11" localSheetId="0" hidden="1">'Scenario1-Less Time for jobs'!$Z$11</definedName>
    <definedName name="solver_rhs11" localSheetId="1" hidden="1">'Scenario2-More Time for job '!$Z$11</definedName>
    <definedName name="solver_rhs11" localSheetId="2" hidden="1">'Scenario3-Pricing Strategy'!$Z$11</definedName>
    <definedName name="solver_rhs12" localSheetId="0" hidden="1">'Scenario1-Less Time for jobs'!$Z$12</definedName>
    <definedName name="solver_rhs12" localSheetId="1" hidden="1">'Scenario2-More Time for job '!$Z$12</definedName>
    <definedName name="solver_rhs12" localSheetId="2" hidden="1">'Scenario3-Pricing Strategy'!$Z$12</definedName>
    <definedName name="solver_rhs13" localSheetId="0" hidden="1">'Scenario1-Less Time for jobs'!$Z$12</definedName>
    <definedName name="solver_rhs13" localSheetId="1" hidden="1">'Scenario2-More Time for job '!$Z$12</definedName>
    <definedName name="solver_rhs13" localSheetId="2" hidden="1">'Scenario3-Pricing Strategy'!$Z$12</definedName>
    <definedName name="solver_rhs14" localSheetId="0" hidden="1">'Scenario1-Less Time for jobs'!$Z$12</definedName>
    <definedName name="solver_rhs14" localSheetId="1" hidden="1">'Scenario2-More Time for job '!$Z$12</definedName>
    <definedName name="solver_rhs14" localSheetId="2" hidden="1">'Scenario3-Pricing Strategy'!$Z$12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1</definedName>
    <definedName name="solver_rhs4" localSheetId="1" hidden="1">1</definedName>
    <definedName name="solver_rhs4" localSheetId="2" hidden="1">1</definedName>
    <definedName name="solver_rhs5" localSheetId="0" hidden="1">'Scenario1-Less Time for jobs'!$AE$15</definedName>
    <definedName name="solver_rhs5" localSheetId="1" hidden="1">'Scenario2-More Time for job '!$AE$15</definedName>
    <definedName name="solver_rhs5" localSheetId="2" hidden="1">'Scenario3-Pricing Strategy'!$AE$15</definedName>
    <definedName name="solver_rhs6" localSheetId="0" hidden="1">'Scenario1-Less Time for jobs'!$AE$16</definedName>
    <definedName name="solver_rhs6" localSheetId="1" hidden="1">'Scenario2-More Time for job '!$AE$16</definedName>
    <definedName name="solver_rhs6" localSheetId="2" hidden="1">'Scenario3-Pricing Strategy'!$AE$16</definedName>
    <definedName name="solver_rhs7" localSheetId="0" hidden="1">'Scenario1-Less Time for jobs'!$AE$17</definedName>
    <definedName name="solver_rhs7" localSheetId="1" hidden="1">'Scenario2-More Time for job '!$AE$17</definedName>
    <definedName name="solver_rhs7" localSheetId="2" hidden="1">'Scenario3-Pricing Strategy'!$AE$17</definedName>
    <definedName name="solver_rhs8" localSheetId="0" hidden="1">'Scenario1-Less Time for jobs'!$AE$18</definedName>
    <definedName name="solver_rhs8" localSheetId="1" hidden="1">'Scenario2-More Time for job '!$AE$18</definedName>
    <definedName name="solver_rhs8" localSheetId="2" hidden="1">'Scenario3-Pricing Strategy'!$AE$18</definedName>
    <definedName name="solver_rhs9" localSheetId="0" hidden="1">'Scenario1-Less Time for jobs'!$AE$19</definedName>
    <definedName name="solver_rhs9" localSheetId="1" hidden="1">'Scenario2-More Time for job '!$AE$19</definedName>
    <definedName name="solver_rhs9" localSheetId="2" hidden="1">'Scenario3-Pricing Strategy'!$AE$19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1000</definedName>
    <definedName name="solver_ssz" localSheetId="1" hidden="1">1000</definedName>
    <definedName name="solver_ssz" localSheetId="2" hidden="1">1000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79017"/>
</workbook>
</file>

<file path=xl/calcChain.xml><?xml version="1.0" encoding="utf-8"?>
<calcChain xmlns="http://schemas.openxmlformats.org/spreadsheetml/2006/main">
  <c r="AD21" i="7" l="1"/>
  <c r="G16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X6" i="7"/>
  <c r="Y6" i="7" s="1"/>
  <c r="Z6" i="7" s="1"/>
  <c r="W6" i="7"/>
  <c r="X5" i="7"/>
  <c r="Y5" i="7" s="1"/>
  <c r="Z5" i="7" s="1"/>
  <c r="W5" i="7"/>
  <c r="X4" i="7"/>
  <c r="Y4" i="7" s="1"/>
  <c r="Z4" i="7" s="1"/>
  <c r="W4" i="7"/>
  <c r="X3" i="7"/>
  <c r="Y3" i="7" s="1"/>
  <c r="Z3" i="7" s="1"/>
  <c r="W3" i="7"/>
  <c r="X2" i="7"/>
  <c r="Y2" i="7" s="1"/>
  <c r="Z2" i="7" s="1"/>
  <c r="W2" i="7"/>
  <c r="Z8" i="7" l="1"/>
  <c r="Z9" i="7"/>
  <c r="W7" i="7"/>
  <c r="X7" i="7"/>
  <c r="AD21" i="5"/>
  <c r="G16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X6" i="5"/>
  <c r="Y6" i="5" s="1"/>
  <c r="Z6" i="5" s="1"/>
  <c r="W6" i="5"/>
  <c r="X5" i="5"/>
  <c r="Y5" i="5" s="1"/>
  <c r="Z5" i="5" s="1"/>
  <c r="W5" i="5"/>
  <c r="X4" i="5"/>
  <c r="Y4" i="5" s="1"/>
  <c r="Z4" i="5" s="1"/>
  <c r="W4" i="5"/>
  <c r="X3" i="5"/>
  <c r="Y3" i="5" s="1"/>
  <c r="Z3" i="5" s="1"/>
  <c r="W3" i="5"/>
  <c r="X2" i="5"/>
  <c r="W2" i="5"/>
  <c r="X7" i="5" l="1"/>
  <c r="Y2" i="5"/>
  <c r="Z2" i="5" s="1"/>
  <c r="Z8" i="5" s="1"/>
  <c r="W7" i="5"/>
  <c r="I7" i="4"/>
  <c r="G16" i="4"/>
  <c r="Z9" i="5" l="1"/>
  <c r="X6" i="4"/>
  <c r="Y6" i="4" s="1"/>
  <c r="Z6" i="4" s="1"/>
  <c r="X5" i="4"/>
  <c r="Y5" i="4" s="1"/>
  <c r="Z5" i="4" s="1"/>
  <c r="X4" i="4"/>
  <c r="X3" i="4"/>
  <c r="X2" i="4"/>
  <c r="W6" i="4"/>
  <c r="W5" i="4"/>
  <c r="V7" i="4"/>
  <c r="U7" i="4"/>
  <c r="T7" i="4"/>
  <c r="S7" i="4"/>
  <c r="R7" i="4"/>
  <c r="Q7" i="4"/>
  <c r="P7" i="4"/>
  <c r="O7" i="4"/>
  <c r="N7" i="4"/>
  <c r="M7" i="4"/>
  <c r="W2" i="4"/>
  <c r="K7" i="4"/>
  <c r="J7" i="4"/>
  <c r="H7" i="4"/>
  <c r="G7" i="4"/>
  <c r="F7" i="4"/>
  <c r="E7" i="4"/>
  <c r="D7" i="4"/>
  <c r="C7" i="4"/>
  <c r="L7" i="4"/>
  <c r="W4" i="4"/>
  <c r="W3" i="4"/>
  <c r="AD21" i="4"/>
  <c r="X7" i="4" l="1"/>
  <c r="W7" i="4"/>
  <c r="Y4" i="4"/>
  <c r="Z4" i="4" s="1"/>
  <c r="Y3" i="4"/>
  <c r="Z3" i="4" s="1"/>
  <c r="Y2" i="4"/>
  <c r="Z9" i="4" l="1"/>
  <c r="Z2" i="4"/>
  <c r="Z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Anurag Chatterjee</author>
  </authors>
  <commentList>
    <comment ref="Y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Calculated by dividing by efficiency</t>
        </r>
      </text>
    </comment>
    <comment ref="AF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After pre-emtion # jobs the machine is unavailable for pre emption time and so it adds to the 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Anurag Chatterjee</author>
  </authors>
  <commentList>
    <comment ref="Y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Calculated by dividing by efficiency</t>
        </r>
      </text>
    </comment>
    <comment ref="AF1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After pre-emtion # jobs the machine is unavailable for pre emption time and so it adds to the time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Anurag Chatterjee</author>
  </authors>
  <commentList>
    <comment ref="Y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Calculated by dividing by efficiency</t>
        </r>
      </text>
    </comment>
    <comment ref="AF1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Anurag Chatterjee:</t>
        </r>
        <r>
          <rPr>
            <sz val="9"/>
            <color indexed="81"/>
            <rFont val="Tahoma"/>
            <family val="2"/>
          </rPr>
          <t xml:space="preserve">
After pre-emtion # jobs the machine is unavailable for pre emption time and so it adds to the time</t>
        </r>
      </text>
    </comment>
  </commentList>
</comments>
</file>

<file path=xl/sharedStrings.xml><?xml version="1.0" encoding="utf-8"?>
<sst xmlns="http://schemas.openxmlformats.org/spreadsheetml/2006/main" count="88" uniqueCount="27">
  <si>
    <t>A</t>
  </si>
  <si>
    <t>B</t>
  </si>
  <si>
    <t>Efficiency</t>
  </si>
  <si>
    <t>C</t>
  </si>
  <si>
    <t>JobIDs</t>
  </si>
  <si>
    <t>Job ID</t>
  </si>
  <si>
    <t>Total run time</t>
  </si>
  <si>
    <t>Actual run time</t>
  </si>
  <si>
    <t>Cost incurred</t>
  </si>
  <si>
    <t>total cost</t>
  </si>
  <si>
    <t>total time</t>
  </si>
  <si>
    <t>Time</t>
  </si>
  <si>
    <t>Minimum Jobs</t>
  </si>
  <si>
    <t>Cost per unit time</t>
  </si>
  <si>
    <t>Max jobs</t>
  </si>
  <si>
    <t>Max jobs allowed</t>
  </si>
  <si>
    <t>Current # jobs alloted</t>
  </si>
  <si>
    <t>Jobs before preemption</t>
  </si>
  <si>
    <t>Pre-emption time</t>
  </si>
  <si>
    <t>D</t>
  </si>
  <si>
    <t>E</t>
  </si>
  <si>
    <t>Max time allowed</t>
  </si>
  <si>
    <t>Premium</t>
  </si>
  <si>
    <t xml:space="preserve">Premium </t>
  </si>
  <si>
    <t>Economy</t>
  </si>
  <si>
    <t>Server 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</si>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</sst>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0" xfId="0" applyFill="1"/>
    <xf numFmtId="0" fontId="0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3" borderId="11" xfId="0" applyFont="1" applyFill="1" applyBorder="1" applyAlignment="1">
      <alignment horizontal="right" vertical="center"/>
    </xf>
    <xf numFmtId="0" fontId="0" fillId="0" borderId="12" xfId="0" applyFont="1" applyFill="1" applyBorder="1"/>
    <xf numFmtId="0" fontId="4" fillId="3" borderId="11" xfId="0" applyFont="1" applyFill="1" applyBorder="1" applyAlignment="1">
      <alignment horizontal="right" vertical="center"/>
    </xf>
    <xf numFmtId="0" fontId="0" fillId="0" borderId="11" xfId="0" applyFont="1" applyFill="1" applyBorder="1"/>
    <xf numFmtId="0" fontId="0" fillId="0" borderId="0" xfId="0" applyFill="1"/>
    <xf numFmtId="0" fontId="0" fillId="0" borderId="13" xfId="0" applyBorder="1"/>
    <xf numFmtId="0" fontId="0" fillId="0" borderId="13" xfId="0" applyFont="1" applyBorder="1"/>
    <xf numFmtId="0" fontId="0" fillId="0" borderId="13" xfId="0" applyFont="1" applyFill="1" applyBorder="1"/>
    <xf numFmtId="0" fontId="3" fillId="3" borderId="13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J1" zoomScale="87" workbookViewId="0">
      <selection activeCell="Q26" sqref="Q26"/>
    </sheetView>
  </sheetViews>
  <sheetFormatPr defaultColWidth="8.7109375" defaultRowHeight="15" x14ac:dyDescent="0.25"/>
  <cols>
    <col min="23" max="23" width="17.28515625" customWidth="1"/>
    <col min="24" max="24" width="18.42578125" customWidth="1"/>
    <col min="25" max="25" width="17.42578125" customWidth="1"/>
    <col min="30" max="30" width="15.28515625" customWidth="1"/>
  </cols>
  <sheetData>
    <row r="1" spans="1:33" x14ac:dyDescent="0.25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16</v>
      </c>
      <c r="X1" t="s">
        <v>6</v>
      </c>
      <c r="Y1" t="s">
        <v>7</v>
      </c>
      <c r="Z1" t="s">
        <v>8</v>
      </c>
    </row>
    <row r="2" spans="1:33" x14ac:dyDescent="0.25">
      <c r="B2" t="s">
        <v>0</v>
      </c>
      <c r="C2" s="5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1</v>
      </c>
      <c r="S2" s="11">
        <v>0</v>
      </c>
      <c r="T2" s="11">
        <v>0</v>
      </c>
      <c r="U2" s="11">
        <v>1</v>
      </c>
      <c r="V2" s="12">
        <v>1</v>
      </c>
      <c r="W2">
        <f>SUM(C2:V2)</f>
        <v>5</v>
      </c>
      <c r="X2">
        <f>SUMPRODUCT(C2:V2,B13:U13)</f>
        <v>8.43</v>
      </c>
      <c r="Y2">
        <f>X2/AC15</f>
        <v>8.43</v>
      </c>
      <c r="Z2">
        <f>Y2*AD15</f>
        <v>1.2645</v>
      </c>
    </row>
    <row r="3" spans="1:33" x14ac:dyDescent="0.25">
      <c r="B3" t="s">
        <v>1</v>
      </c>
      <c r="C3" s="7">
        <v>1</v>
      </c>
      <c r="D3" s="8">
        <v>0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3">
        <v>0</v>
      </c>
      <c r="W3">
        <f>SUM(C3:V3)</f>
        <v>5</v>
      </c>
      <c r="X3">
        <f>SUMPRODUCT(C3:V3,B13:U13)</f>
        <v>10.609999999999998</v>
      </c>
      <c r="Y3">
        <f>X3/AC16</f>
        <v>5.3049999999999988</v>
      </c>
      <c r="Z3">
        <f>Y3*AD16</f>
        <v>1.5914999999999997</v>
      </c>
    </row>
    <row r="4" spans="1:33" x14ac:dyDescent="0.25">
      <c r="B4" t="s">
        <v>3</v>
      </c>
      <c r="C4" s="7">
        <v>0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3">
        <v>0</v>
      </c>
      <c r="W4">
        <f>SUM(C4:V4)</f>
        <v>3</v>
      </c>
      <c r="X4">
        <f>SUMPRODUCT(C4:V4,B13:U13)</f>
        <v>2.4899999999999998</v>
      </c>
      <c r="Y4">
        <f>X4/AC17</f>
        <v>0.83</v>
      </c>
      <c r="Z4">
        <f>Y4*AD17</f>
        <v>0.3735</v>
      </c>
    </row>
    <row r="5" spans="1:33" x14ac:dyDescent="0.25">
      <c r="B5" t="s">
        <v>19</v>
      </c>
      <c r="C5" s="14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3">
        <v>0</v>
      </c>
      <c r="W5">
        <f>SUM(C5:V5)</f>
        <v>3</v>
      </c>
      <c r="X5">
        <f>SUMPRODUCT(C5:V5,B13:U13)</f>
        <v>4.0199999999999996</v>
      </c>
      <c r="Y5">
        <f>X5/AC18</f>
        <v>1.0049999999999999</v>
      </c>
      <c r="Z5">
        <f>Y5*AD18</f>
        <v>1.0049999999999999</v>
      </c>
    </row>
    <row r="6" spans="1:33" x14ac:dyDescent="0.25">
      <c r="B6" t="s">
        <v>20</v>
      </c>
      <c r="C6" s="15">
        <v>0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6">
        <v>0</v>
      </c>
      <c r="V6" s="17">
        <v>0</v>
      </c>
      <c r="W6">
        <f>SUM(C6:V6)</f>
        <v>4</v>
      </c>
      <c r="X6">
        <f>SUMPRODUCT(C6:V6,B13:U13)</f>
        <v>5.1700000000000008</v>
      </c>
      <c r="Y6">
        <f>X6/AC18</f>
        <v>1.2925000000000002</v>
      </c>
      <c r="Z6">
        <f t="shared" ref="Z6" si="0">Y6*AD19</f>
        <v>1.9387500000000002</v>
      </c>
    </row>
    <row r="7" spans="1:33" x14ac:dyDescent="0.25">
      <c r="C7">
        <f t="shared" ref="C7:H7" si="1">SUM(C2:C6)</f>
        <v>1</v>
      </c>
      <c r="D7">
        <f t="shared" si="1"/>
        <v>1</v>
      </c>
      <c r="E7">
        <f t="shared" si="1"/>
        <v>1</v>
      </c>
      <c r="F7">
        <f t="shared" si="1"/>
        <v>1</v>
      </c>
      <c r="G7">
        <f t="shared" si="1"/>
        <v>1</v>
      </c>
      <c r="H7">
        <f t="shared" si="1"/>
        <v>1</v>
      </c>
      <c r="I7">
        <f>SUM(I2:I6)</f>
        <v>1</v>
      </c>
      <c r="J7">
        <f t="shared" ref="J7:X7" si="2">SUM(J2:J6)</f>
        <v>1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1</v>
      </c>
      <c r="O7">
        <f t="shared" si="2"/>
        <v>1</v>
      </c>
      <c r="P7">
        <f t="shared" si="2"/>
        <v>1</v>
      </c>
      <c r="Q7">
        <f t="shared" si="2"/>
        <v>1</v>
      </c>
      <c r="R7">
        <f t="shared" si="2"/>
        <v>1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20</v>
      </c>
      <c r="X7">
        <f t="shared" si="2"/>
        <v>30.72</v>
      </c>
    </row>
    <row r="8" spans="1:33" x14ac:dyDescent="0.25">
      <c r="Y8" t="s">
        <v>9</v>
      </c>
      <c r="Z8" s="9">
        <f>SUM(Z2:Z6)</f>
        <v>6.1732499999999995</v>
      </c>
    </row>
    <row r="9" spans="1:33" x14ac:dyDescent="0.25">
      <c r="Y9" t="s">
        <v>10</v>
      </c>
      <c r="Z9" s="22">
        <f>SUM(Y2:Y6)+INT(W2/AG15)*AF15+INT(W3/AG16)*AF16+INT(W4/AG17)*AF17+INT(W5/AG18)*AF18+INT(W6/AG19)*AF19</f>
        <v>17.912500000000001</v>
      </c>
    </row>
    <row r="11" spans="1:33" x14ac:dyDescent="0.25">
      <c r="Y11" t="s">
        <v>12</v>
      </c>
      <c r="Z11">
        <v>20</v>
      </c>
    </row>
    <row r="12" spans="1:33" x14ac:dyDescent="0.25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Y12" t="s">
        <v>21</v>
      </c>
      <c r="Z12">
        <v>18</v>
      </c>
    </row>
    <row r="13" spans="1:33" x14ac:dyDescent="0.25">
      <c r="A13" t="s">
        <v>11</v>
      </c>
      <c r="B13">
        <v>1.99</v>
      </c>
      <c r="C13">
        <v>1.93</v>
      </c>
      <c r="D13">
        <v>0.75</v>
      </c>
      <c r="E13">
        <v>0.42</v>
      </c>
      <c r="F13">
        <v>2.57</v>
      </c>
      <c r="G13">
        <v>1.31</v>
      </c>
      <c r="H13">
        <v>1.92</v>
      </c>
      <c r="I13">
        <v>0.92</v>
      </c>
      <c r="J13">
        <v>0.1</v>
      </c>
      <c r="K13">
        <v>3.21</v>
      </c>
      <c r="L13">
        <v>1.53</v>
      </c>
      <c r="M13">
        <v>0.15</v>
      </c>
      <c r="N13">
        <v>2.89</v>
      </c>
      <c r="O13">
        <v>0.95</v>
      </c>
      <c r="P13">
        <v>2.79</v>
      </c>
      <c r="Q13">
        <v>1.06</v>
      </c>
      <c r="R13">
        <v>1.1399999999999999</v>
      </c>
      <c r="S13">
        <v>0.61</v>
      </c>
      <c r="T13">
        <v>1.44</v>
      </c>
      <c r="U13">
        <v>3.04</v>
      </c>
    </row>
    <row r="14" spans="1:33" x14ac:dyDescent="0.25">
      <c r="AC14" t="s">
        <v>2</v>
      </c>
      <c r="AD14" t="s">
        <v>13</v>
      </c>
      <c r="AE14" t="s">
        <v>14</v>
      </c>
      <c r="AF14" t="s">
        <v>18</v>
      </c>
      <c r="AG14" t="s">
        <v>17</v>
      </c>
    </row>
    <row r="15" spans="1:33" x14ac:dyDescent="0.25">
      <c r="AB15" t="s">
        <v>0</v>
      </c>
      <c r="AC15" s="3">
        <v>1</v>
      </c>
      <c r="AD15" s="3">
        <v>0.15</v>
      </c>
      <c r="AE15" s="2">
        <v>5</v>
      </c>
      <c r="AF15" s="4">
        <v>0.1</v>
      </c>
      <c r="AG15" s="4">
        <v>4</v>
      </c>
    </row>
    <row r="16" spans="1:33" x14ac:dyDescent="0.25">
      <c r="G16">
        <f>SUM(B13:U13)</f>
        <v>30.72</v>
      </c>
      <c r="AB16" t="s">
        <v>1</v>
      </c>
      <c r="AC16" s="3">
        <v>2</v>
      </c>
      <c r="AD16" s="3">
        <v>0.3</v>
      </c>
      <c r="AE16" s="2">
        <v>5</v>
      </c>
      <c r="AF16" s="4">
        <v>0.2</v>
      </c>
      <c r="AG16" s="4">
        <v>3</v>
      </c>
    </row>
    <row r="17" spans="5:33" x14ac:dyDescent="0.25">
      <c r="AB17" t="s">
        <v>3</v>
      </c>
      <c r="AC17" s="3">
        <v>3</v>
      </c>
      <c r="AD17" s="3">
        <v>0.45</v>
      </c>
      <c r="AE17" s="2">
        <v>5</v>
      </c>
      <c r="AF17" s="4">
        <v>0.25</v>
      </c>
      <c r="AG17" s="4">
        <v>2</v>
      </c>
    </row>
    <row r="18" spans="5:33" ht="15.75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AB18" s="8" t="s">
        <v>19</v>
      </c>
      <c r="AC18" s="21">
        <v>4</v>
      </c>
      <c r="AD18" s="18">
        <v>1</v>
      </c>
      <c r="AE18" s="19">
        <v>6</v>
      </c>
      <c r="AF18" s="4">
        <v>0.2</v>
      </c>
      <c r="AG18" s="4">
        <v>2</v>
      </c>
    </row>
    <row r="19" spans="5:33" ht="15.75" x14ac:dyDescent="0.25">
      <c r="AB19" s="8" t="s">
        <v>20</v>
      </c>
      <c r="AC19" s="21">
        <v>5</v>
      </c>
      <c r="AD19" s="20">
        <v>1.5</v>
      </c>
      <c r="AE19" s="19">
        <v>10</v>
      </c>
      <c r="AF19" s="4">
        <v>0.3</v>
      </c>
      <c r="AG19" s="4">
        <v>3</v>
      </c>
    </row>
    <row r="21" spans="5:33" x14ac:dyDescent="0.25">
      <c r="AC21" t="s">
        <v>15</v>
      </c>
      <c r="AD21">
        <f>SUM(AE15:AE19)</f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1"/>
  <sheetViews>
    <sheetView topLeftCell="J1" zoomScale="87" workbookViewId="0">
      <selection activeCell="AC8" sqref="AC8"/>
    </sheetView>
  </sheetViews>
  <sheetFormatPr defaultColWidth="8.7109375" defaultRowHeight="15" x14ac:dyDescent="0.25"/>
  <cols>
    <col min="23" max="23" width="17.28515625" customWidth="1"/>
    <col min="24" max="24" width="18.42578125" customWidth="1"/>
    <col min="25" max="25" width="17.42578125" customWidth="1"/>
    <col min="30" max="30" width="15.28515625" customWidth="1"/>
  </cols>
  <sheetData>
    <row r="1" spans="1:33" x14ac:dyDescent="0.25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16</v>
      </c>
      <c r="X1" t="s">
        <v>6</v>
      </c>
      <c r="Y1" t="s">
        <v>7</v>
      </c>
      <c r="Z1" t="s">
        <v>8</v>
      </c>
    </row>
    <row r="2" spans="1:33" x14ac:dyDescent="0.25">
      <c r="B2" t="s">
        <v>0</v>
      </c>
      <c r="C2" s="5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1</v>
      </c>
      <c r="S2" s="11">
        <v>0</v>
      </c>
      <c r="T2" s="11">
        <v>0</v>
      </c>
      <c r="U2" s="11">
        <v>1</v>
      </c>
      <c r="V2" s="12">
        <v>1</v>
      </c>
      <c r="W2">
        <f>SUM(C2:V2)</f>
        <v>5</v>
      </c>
      <c r="X2">
        <f>SUMPRODUCT(C2:V2,B13:U13)</f>
        <v>8.43</v>
      </c>
      <c r="Y2">
        <f>X2/AC15</f>
        <v>8.43</v>
      </c>
      <c r="Z2">
        <f>Y2*AD15</f>
        <v>1.2645</v>
      </c>
    </row>
    <row r="3" spans="1:33" x14ac:dyDescent="0.25">
      <c r="B3" t="s">
        <v>1</v>
      </c>
      <c r="C3" s="7">
        <v>1</v>
      </c>
      <c r="D3" s="8">
        <v>0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3">
        <v>0</v>
      </c>
      <c r="W3">
        <f>SUM(C3:V3)</f>
        <v>5</v>
      </c>
      <c r="X3">
        <f>SUMPRODUCT(C3:V3,B13:U13)</f>
        <v>10.609999999999998</v>
      </c>
      <c r="Y3">
        <f>X3/AC16</f>
        <v>5.3049999999999988</v>
      </c>
      <c r="Z3">
        <f>Y3*AD16</f>
        <v>1.5914999999999997</v>
      </c>
    </row>
    <row r="4" spans="1:33" x14ac:dyDescent="0.25">
      <c r="B4" t="s">
        <v>3</v>
      </c>
      <c r="C4" s="7">
        <v>0</v>
      </c>
      <c r="D4" s="8">
        <v>0</v>
      </c>
      <c r="E4" s="8">
        <v>1</v>
      </c>
      <c r="F4" s="8">
        <v>1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3">
        <v>0</v>
      </c>
      <c r="W4">
        <f>SUM(C4:V4)</f>
        <v>5</v>
      </c>
      <c r="X4">
        <f>SUMPRODUCT(C4:V4,B13:U13)</f>
        <v>4.38</v>
      </c>
      <c r="Y4">
        <f>X4/AC17</f>
        <v>1.46</v>
      </c>
      <c r="Z4">
        <f>Y4*AD17</f>
        <v>0.65700000000000003</v>
      </c>
    </row>
    <row r="5" spans="1:33" x14ac:dyDescent="0.25">
      <c r="B5" t="s">
        <v>19</v>
      </c>
      <c r="C5" s="14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3">
        <v>0</v>
      </c>
      <c r="W5">
        <f>SUM(C5:V5)</f>
        <v>4</v>
      </c>
      <c r="X5">
        <f>SUMPRODUCT(C5:V5,B13:U13)</f>
        <v>6.3800000000000008</v>
      </c>
      <c r="Y5">
        <f>X5/AC18</f>
        <v>1.5950000000000002</v>
      </c>
      <c r="Z5">
        <f>Y5*AD18</f>
        <v>1.5950000000000002</v>
      </c>
    </row>
    <row r="6" spans="1:33" x14ac:dyDescent="0.25">
      <c r="B6" t="s">
        <v>20</v>
      </c>
      <c r="C6" s="15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7">
        <v>0</v>
      </c>
      <c r="W6">
        <f>SUM(C6:V6)</f>
        <v>1</v>
      </c>
      <c r="X6">
        <f>SUMPRODUCT(C6:V6,B13:U13)</f>
        <v>0.92</v>
      </c>
      <c r="Y6">
        <f>X6/AC18</f>
        <v>0.23</v>
      </c>
      <c r="Z6">
        <f t="shared" ref="Z6" si="0">Y6*AD19</f>
        <v>0.34500000000000003</v>
      </c>
    </row>
    <row r="7" spans="1:33" x14ac:dyDescent="0.25">
      <c r="C7">
        <f t="shared" ref="C7:H7" si="1">SUM(C2:C6)</f>
        <v>1</v>
      </c>
      <c r="D7">
        <f t="shared" si="1"/>
        <v>1</v>
      </c>
      <c r="E7">
        <f t="shared" si="1"/>
        <v>1</v>
      </c>
      <c r="F7">
        <f t="shared" si="1"/>
        <v>1</v>
      </c>
      <c r="G7">
        <f t="shared" si="1"/>
        <v>1</v>
      </c>
      <c r="H7">
        <f t="shared" si="1"/>
        <v>1</v>
      </c>
      <c r="I7">
        <f>SUM(I2:I6)</f>
        <v>1</v>
      </c>
      <c r="J7">
        <f t="shared" ref="J7:X7" si="2">SUM(J2:J6)</f>
        <v>1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1</v>
      </c>
      <c r="O7">
        <f t="shared" si="2"/>
        <v>1</v>
      </c>
      <c r="P7">
        <f t="shared" si="2"/>
        <v>1</v>
      </c>
      <c r="Q7">
        <f t="shared" si="2"/>
        <v>1</v>
      </c>
      <c r="R7">
        <f t="shared" si="2"/>
        <v>1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20</v>
      </c>
      <c r="X7">
        <f t="shared" si="2"/>
        <v>30.72</v>
      </c>
    </row>
    <row r="8" spans="1:33" x14ac:dyDescent="0.25">
      <c r="Y8" t="s">
        <v>9</v>
      </c>
      <c r="Z8" s="9">
        <f>SUM(Z2:Z6)</f>
        <v>5.4530000000000003</v>
      </c>
    </row>
    <row r="9" spans="1:33" x14ac:dyDescent="0.25">
      <c r="Y9" t="s">
        <v>10</v>
      </c>
      <c r="Z9" s="22">
        <f>SUM(Y2:Y6)+INT(W2/AG15)*AF15+INT(W3/AG16)*AF16+INT(W4/AG17)*AF17+INT(W5/AG18)*AF18+INT(W6/AG19)*AF19</f>
        <v>18.22</v>
      </c>
    </row>
    <row r="11" spans="1:33" x14ac:dyDescent="0.25">
      <c r="Y11" t="s">
        <v>12</v>
      </c>
      <c r="Z11">
        <v>20</v>
      </c>
    </row>
    <row r="12" spans="1:33" x14ac:dyDescent="0.25">
      <c r="A12" t="s">
        <v>5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Y12" t="s">
        <v>21</v>
      </c>
      <c r="Z12">
        <v>25</v>
      </c>
    </row>
    <row r="13" spans="1:33" x14ac:dyDescent="0.25">
      <c r="A13" t="s">
        <v>11</v>
      </c>
      <c r="B13">
        <v>1.99</v>
      </c>
      <c r="C13">
        <v>1.93</v>
      </c>
      <c r="D13">
        <v>0.75</v>
      </c>
      <c r="E13">
        <v>0.42</v>
      </c>
      <c r="F13">
        <v>2.57</v>
      </c>
      <c r="G13">
        <v>1.31</v>
      </c>
      <c r="H13">
        <v>1.92</v>
      </c>
      <c r="I13">
        <v>0.92</v>
      </c>
      <c r="J13">
        <v>0.1</v>
      </c>
      <c r="K13">
        <v>3.21</v>
      </c>
      <c r="L13">
        <v>1.53</v>
      </c>
      <c r="M13">
        <v>0.15</v>
      </c>
      <c r="N13">
        <v>2.89</v>
      </c>
      <c r="O13">
        <v>0.95</v>
      </c>
      <c r="P13">
        <v>2.79</v>
      </c>
      <c r="Q13">
        <v>1.06</v>
      </c>
      <c r="R13">
        <v>1.1399999999999999</v>
      </c>
      <c r="S13">
        <v>0.61</v>
      </c>
      <c r="T13">
        <v>1.44</v>
      </c>
      <c r="U13">
        <v>3.04</v>
      </c>
    </row>
    <row r="14" spans="1:33" x14ac:dyDescent="0.25">
      <c r="AC14" t="s">
        <v>2</v>
      </c>
      <c r="AD14" t="s">
        <v>13</v>
      </c>
      <c r="AE14" t="s">
        <v>14</v>
      </c>
      <c r="AF14" t="s">
        <v>18</v>
      </c>
      <c r="AG14" t="s">
        <v>17</v>
      </c>
    </row>
    <row r="15" spans="1:33" x14ac:dyDescent="0.25">
      <c r="AB15" t="s">
        <v>0</v>
      </c>
      <c r="AC15" s="3">
        <v>1</v>
      </c>
      <c r="AD15" s="3">
        <v>0.15</v>
      </c>
      <c r="AE15" s="2">
        <v>5</v>
      </c>
      <c r="AF15" s="4">
        <v>0.1</v>
      </c>
      <c r="AG15" s="4">
        <v>4</v>
      </c>
    </row>
    <row r="16" spans="1:33" x14ac:dyDescent="0.25">
      <c r="G16">
        <f>SUM(B13:U13)</f>
        <v>30.72</v>
      </c>
      <c r="AB16" t="s">
        <v>1</v>
      </c>
      <c r="AC16" s="3">
        <v>2</v>
      </c>
      <c r="AD16" s="3">
        <v>0.3</v>
      </c>
      <c r="AE16" s="2">
        <v>5</v>
      </c>
      <c r="AF16" s="4">
        <v>0.2</v>
      </c>
      <c r="AG16" s="4">
        <v>3</v>
      </c>
    </row>
    <row r="17" spans="5:33" x14ac:dyDescent="0.25">
      <c r="AB17" t="s">
        <v>3</v>
      </c>
      <c r="AC17" s="3">
        <v>3</v>
      </c>
      <c r="AD17" s="3">
        <v>0.45</v>
      </c>
      <c r="AE17" s="2">
        <v>5</v>
      </c>
      <c r="AF17" s="4">
        <v>0.25</v>
      </c>
      <c r="AG17" s="4">
        <v>2</v>
      </c>
    </row>
    <row r="18" spans="5:33" ht="15.75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AB18" s="8" t="s">
        <v>19</v>
      </c>
      <c r="AC18" s="21">
        <v>4</v>
      </c>
      <c r="AD18" s="18">
        <v>1</v>
      </c>
      <c r="AE18" s="19">
        <v>6</v>
      </c>
      <c r="AF18" s="4">
        <v>0.2</v>
      </c>
      <c r="AG18" s="4">
        <v>2</v>
      </c>
    </row>
    <row r="19" spans="5:33" ht="15.75" x14ac:dyDescent="0.25">
      <c r="AB19" s="8" t="s">
        <v>20</v>
      </c>
      <c r="AC19" s="21">
        <v>5</v>
      </c>
      <c r="AD19" s="20">
        <v>1.5</v>
      </c>
      <c r="AE19" s="19">
        <v>10</v>
      </c>
      <c r="AF19" s="4">
        <v>0.3</v>
      </c>
      <c r="AG19" s="4">
        <v>3</v>
      </c>
    </row>
    <row r="21" spans="5:33" x14ac:dyDescent="0.25">
      <c r="AC21" t="s">
        <v>15</v>
      </c>
      <c r="AD21">
        <f>SUM(AE15:AE19)</f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topLeftCell="O1" zoomScale="106" workbookViewId="0">
      <selection activeCell="X27" sqref="X27"/>
    </sheetView>
  </sheetViews>
  <sheetFormatPr defaultColWidth="8.7109375" defaultRowHeight="15" x14ac:dyDescent="0.25"/>
  <cols>
    <col min="23" max="23" width="17.28515625" customWidth="1"/>
    <col min="24" max="24" width="18.42578125" customWidth="1"/>
    <col min="25" max="25" width="17.42578125" customWidth="1"/>
    <col min="27" max="27" width="10.7109375" bestFit="1" customWidth="1"/>
    <col min="29" max="29" width="16.85546875" customWidth="1"/>
    <col min="30" max="30" width="15.28515625" customWidth="1"/>
    <col min="32" max="32" width="15.7109375" bestFit="1" customWidth="1"/>
    <col min="33" max="33" width="21" bestFit="1" customWidth="1"/>
  </cols>
  <sheetData>
    <row r="1" spans="1:33" x14ac:dyDescent="0.25"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16</v>
      </c>
      <c r="X1" t="s">
        <v>6</v>
      </c>
      <c r="Y1" t="s">
        <v>7</v>
      </c>
      <c r="Z1" t="s">
        <v>8</v>
      </c>
    </row>
    <row r="2" spans="1:33" x14ac:dyDescent="0.25">
      <c r="B2" t="s">
        <v>0</v>
      </c>
      <c r="C2" s="5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">
        <v>0</v>
      </c>
      <c r="N2" s="11">
        <v>0</v>
      </c>
      <c r="O2" s="11">
        <v>0</v>
      </c>
      <c r="P2" s="11">
        <v>1</v>
      </c>
      <c r="Q2" s="11">
        <v>1</v>
      </c>
      <c r="R2" s="11">
        <v>0</v>
      </c>
      <c r="S2" s="11">
        <v>0</v>
      </c>
      <c r="T2" s="11">
        <v>0</v>
      </c>
      <c r="U2" s="11">
        <v>0</v>
      </c>
      <c r="V2" s="12">
        <v>1</v>
      </c>
      <c r="W2">
        <f>SUM(C2:V2)</f>
        <v>3</v>
      </c>
      <c r="X2">
        <f>SUMPRODUCT(C2:V2,B13:U13)</f>
        <v>6.78</v>
      </c>
      <c r="Y2">
        <f>X2/AC15</f>
        <v>6.78</v>
      </c>
      <c r="Z2">
        <f>Y2*AD15</f>
        <v>1.0169999999999999</v>
      </c>
    </row>
    <row r="3" spans="1:33" x14ac:dyDescent="0.25">
      <c r="B3" t="s">
        <v>1</v>
      </c>
      <c r="C3" s="7">
        <v>1</v>
      </c>
      <c r="D3" s="8">
        <v>0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3">
        <v>0</v>
      </c>
      <c r="W3">
        <f>SUM(C3:V3)</f>
        <v>5</v>
      </c>
      <c r="X3">
        <f>SUMPRODUCT(C3:V3,B13:U13)</f>
        <v>10.609999999999998</v>
      </c>
      <c r="Y3">
        <f>X3/AC16</f>
        <v>5.3049999999999988</v>
      </c>
      <c r="Z3">
        <f>Y3*AD16</f>
        <v>1.5914999999999997</v>
      </c>
    </row>
    <row r="4" spans="1:33" x14ac:dyDescent="0.25">
      <c r="B4" t="s">
        <v>3</v>
      </c>
      <c r="C4" s="7">
        <v>0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1</v>
      </c>
      <c r="L4" s="8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3">
        <v>0</v>
      </c>
      <c r="W4">
        <f>SUM(C4:V4)</f>
        <v>4</v>
      </c>
      <c r="X4">
        <f>SUMPRODUCT(C4:V4,B13:U13)</f>
        <v>5.09</v>
      </c>
      <c r="Y4">
        <f>X4/AC17</f>
        <v>1.6966666666666665</v>
      </c>
      <c r="Z4">
        <f>Y4*AD17</f>
        <v>0.76349999999999996</v>
      </c>
    </row>
    <row r="5" spans="1:33" x14ac:dyDescent="0.25">
      <c r="B5" t="s">
        <v>19</v>
      </c>
      <c r="C5" s="14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3">
        <v>0</v>
      </c>
      <c r="W5">
        <f>SUM(C5:V5)</f>
        <v>5</v>
      </c>
      <c r="X5">
        <f>SUMPRODUCT(C5:V5,B13:U13)</f>
        <v>3.6799999999999997</v>
      </c>
      <c r="Y5">
        <f>X5/AC18</f>
        <v>0.91999999999999993</v>
      </c>
      <c r="Z5">
        <f>Y5*AD18</f>
        <v>1.8399999999999999</v>
      </c>
    </row>
    <row r="6" spans="1:33" x14ac:dyDescent="0.25">
      <c r="B6" t="s">
        <v>20</v>
      </c>
      <c r="C6" s="15">
        <v>0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7">
        <v>0</v>
      </c>
      <c r="W6">
        <f>SUM(C6:V6)</f>
        <v>3</v>
      </c>
      <c r="X6">
        <f>SUMPRODUCT(C6:V6,B13:U13)</f>
        <v>4.5600000000000005</v>
      </c>
      <c r="Y6">
        <f>X6/AC18</f>
        <v>1.1400000000000001</v>
      </c>
      <c r="Z6">
        <f t="shared" ref="Z6" si="0">Y6*AD19</f>
        <v>5.7000000000000011</v>
      </c>
    </row>
    <row r="7" spans="1:33" x14ac:dyDescent="0.25">
      <c r="C7">
        <f t="shared" ref="C7:H7" si="1">SUM(C2:C6)</f>
        <v>1</v>
      </c>
      <c r="D7">
        <f t="shared" si="1"/>
        <v>1</v>
      </c>
      <c r="E7">
        <f t="shared" si="1"/>
        <v>1</v>
      </c>
      <c r="F7">
        <f t="shared" si="1"/>
        <v>1</v>
      </c>
      <c r="G7">
        <f t="shared" si="1"/>
        <v>1</v>
      </c>
      <c r="H7">
        <f t="shared" si="1"/>
        <v>1</v>
      </c>
      <c r="I7">
        <f>SUM(I2:I6)</f>
        <v>1</v>
      </c>
      <c r="J7">
        <f t="shared" ref="J7:X7" si="2">SUM(J2:J6)</f>
        <v>1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1</v>
      </c>
      <c r="O7">
        <f t="shared" si="2"/>
        <v>1</v>
      </c>
      <c r="P7">
        <f t="shared" si="2"/>
        <v>1</v>
      </c>
      <c r="Q7">
        <f t="shared" si="2"/>
        <v>1</v>
      </c>
      <c r="R7">
        <f t="shared" si="2"/>
        <v>1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20</v>
      </c>
      <c r="X7">
        <f t="shared" si="2"/>
        <v>30.72</v>
      </c>
    </row>
    <row r="8" spans="1:33" x14ac:dyDescent="0.25">
      <c r="Y8" t="s">
        <v>9</v>
      </c>
      <c r="Z8" s="9">
        <f>SUM(Z2:Z6)</f>
        <v>10.912000000000001</v>
      </c>
    </row>
    <row r="9" spans="1:33" x14ac:dyDescent="0.25">
      <c r="Y9" t="s">
        <v>10</v>
      </c>
      <c r="Z9" s="22">
        <f>SUM(Y2:Y6)+INT(W2/AG15)*AF15+INT(W3/AG16)*AF16+INT(W4/AG17)*AF17+INT(W5/AG18)*AF18+INT(W6/AG19)*AF19</f>
        <v>17.241666666666667</v>
      </c>
    </row>
    <row r="11" spans="1:33" x14ac:dyDescent="0.25">
      <c r="Y11" t="s">
        <v>12</v>
      </c>
      <c r="Z11">
        <v>20</v>
      </c>
    </row>
    <row r="12" spans="1:33" x14ac:dyDescent="0.25">
      <c r="A12" s="23" t="s">
        <v>5</v>
      </c>
      <c r="B12" s="23">
        <v>1</v>
      </c>
      <c r="C12" s="23">
        <v>2</v>
      </c>
      <c r="D12" s="23">
        <v>3</v>
      </c>
      <c r="E12" s="23">
        <v>4</v>
      </c>
      <c r="F12" s="23">
        <v>5</v>
      </c>
      <c r="G12" s="23">
        <v>6</v>
      </c>
      <c r="H12" s="23">
        <v>7</v>
      </c>
      <c r="I12" s="23">
        <v>8</v>
      </c>
      <c r="J12" s="23">
        <v>9</v>
      </c>
      <c r="K12" s="23">
        <v>10</v>
      </c>
      <c r="L12" s="23">
        <v>11</v>
      </c>
      <c r="M12" s="23">
        <v>12</v>
      </c>
      <c r="N12" s="23">
        <v>13</v>
      </c>
      <c r="O12" s="23">
        <v>14</v>
      </c>
      <c r="P12" s="23">
        <v>15</v>
      </c>
      <c r="Q12" s="23">
        <v>16</v>
      </c>
      <c r="R12" s="23">
        <v>17</v>
      </c>
      <c r="S12" s="23">
        <v>18</v>
      </c>
      <c r="T12" s="23">
        <v>19</v>
      </c>
      <c r="U12" s="23">
        <v>20</v>
      </c>
      <c r="Y12" t="s">
        <v>21</v>
      </c>
      <c r="Z12">
        <v>18</v>
      </c>
    </row>
    <row r="13" spans="1:33" x14ac:dyDescent="0.25">
      <c r="A13" s="23" t="s">
        <v>11</v>
      </c>
      <c r="B13" s="23">
        <v>1.99</v>
      </c>
      <c r="C13" s="23">
        <v>1.93</v>
      </c>
      <c r="D13" s="23">
        <v>0.75</v>
      </c>
      <c r="E13" s="23">
        <v>0.42</v>
      </c>
      <c r="F13" s="23">
        <v>2.57</v>
      </c>
      <c r="G13" s="23">
        <v>1.31</v>
      </c>
      <c r="H13" s="23">
        <v>1.92</v>
      </c>
      <c r="I13" s="23">
        <v>0.92</v>
      </c>
      <c r="J13" s="23">
        <v>0.1</v>
      </c>
      <c r="K13" s="23">
        <v>3.21</v>
      </c>
      <c r="L13" s="23">
        <v>1.53</v>
      </c>
      <c r="M13" s="23">
        <v>0.15</v>
      </c>
      <c r="N13" s="23">
        <v>2.89</v>
      </c>
      <c r="O13" s="23">
        <v>0.95</v>
      </c>
      <c r="P13" s="23">
        <v>2.79</v>
      </c>
      <c r="Q13" s="23">
        <v>1.06</v>
      </c>
      <c r="R13" s="23">
        <v>1.1399999999999999</v>
      </c>
      <c r="S13" s="23">
        <v>0.61</v>
      </c>
      <c r="T13" s="23">
        <v>1.44</v>
      </c>
      <c r="U13" s="23">
        <v>3.04</v>
      </c>
    </row>
    <row r="14" spans="1:33" x14ac:dyDescent="0.25">
      <c r="AA14" s="23" t="s">
        <v>25</v>
      </c>
      <c r="AB14" s="23" t="s">
        <v>26</v>
      </c>
      <c r="AC14" s="23" t="s">
        <v>2</v>
      </c>
      <c r="AD14" s="23" t="s">
        <v>13</v>
      </c>
      <c r="AE14" s="23" t="s">
        <v>14</v>
      </c>
      <c r="AF14" s="23" t="s">
        <v>18</v>
      </c>
      <c r="AG14" s="23" t="s">
        <v>17</v>
      </c>
    </row>
    <row r="15" spans="1:33" x14ac:dyDescent="0.25">
      <c r="AA15" s="23" t="s">
        <v>24</v>
      </c>
      <c r="AB15" s="23" t="s">
        <v>0</v>
      </c>
      <c r="AC15" s="24">
        <v>1</v>
      </c>
      <c r="AD15" s="24">
        <v>0.15</v>
      </c>
      <c r="AE15" s="24">
        <v>5</v>
      </c>
      <c r="AF15" s="25">
        <v>0.1</v>
      </c>
      <c r="AG15" s="25">
        <v>4</v>
      </c>
    </row>
    <row r="16" spans="1:33" x14ac:dyDescent="0.25">
      <c r="G16">
        <f>SUM(B13:U13)</f>
        <v>30.72</v>
      </c>
      <c r="AA16" s="23" t="s">
        <v>24</v>
      </c>
      <c r="AB16" s="23" t="s">
        <v>1</v>
      </c>
      <c r="AC16" s="24">
        <v>2</v>
      </c>
      <c r="AD16" s="24">
        <v>0.3</v>
      </c>
      <c r="AE16" s="24">
        <v>5</v>
      </c>
      <c r="AF16" s="25">
        <v>0.2</v>
      </c>
      <c r="AG16" s="25">
        <v>3</v>
      </c>
    </row>
    <row r="17" spans="5:33" x14ac:dyDescent="0.25">
      <c r="AA17" s="23" t="s">
        <v>24</v>
      </c>
      <c r="AB17" s="23" t="s">
        <v>3</v>
      </c>
      <c r="AC17" s="24">
        <v>3</v>
      </c>
      <c r="AD17" s="24">
        <v>0.45</v>
      </c>
      <c r="AE17" s="24">
        <v>5</v>
      </c>
      <c r="AF17" s="25">
        <v>0.25</v>
      </c>
      <c r="AG17" s="25">
        <v>2</v>
      </c>
    </row>
    <row r="18" spans="5:33" ht="15.75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AA18" s="23" t="s">
        <v>22</v>
      </c>
      <c r="AB18" s="23" t="s">
        <v>19</v>
      </c>
      <c r="AC18" s="25">
        <v>4</v>
      </c>
      <c r="AD18" s="26">
        <v>2</v>
      </c>
      <c r="AE18" s="25">
        <v>6</v>
      </c>
      <c r="AF18" s="25">
        <v>0.2</v>
      </c>
      <c r="AG18" s="25">
        <v>2</v>
      </c>
    </row>
    <row r="19" spans="5:33" ht="15.75" x14ac:dyDescent="0.25">
      <c r="AA19" s="23" t="s">
        <v>23</v>
      </c>
      <c r="AB19" s="23" t="s">
        <v>20</v>
      </c>
      <c r="AC19" s="25">
        <v>5</v>
      </c>
      <c r="AD19" s="27">
        <v>5</v>
      </c>
      <c r="AE19" s="25">
        <v>10</v>
      </c>
      <c r="AF19" s="25">
        <v>0.3</v>
      </c>
      <c r="AG19" s="25">
        <v>3</v>
      </c>
    </row>
    <row r="21" spans="5:33" x14ac:dyDescent="0.25">
      <c r="AC21" t="s">
        <v>15</v>
      </c>
      <c r="AD21">
        <f>SUM(AE15:AE19)</f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Scenario1-Less Time for jobs</vt:lpstr>
      <vt:lpstr>Scenario2-More Time for job </vt:lpstr>
      <vt:lpstr>Scenario3-Pricing 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I.SComuter</dc:creator>
  <cp:lastModifiedBy>Anurag Chatterjee</cp:lastModifiedBy>
  <dcterms:created xsi:type="dcterms:W3CDTF">2017-04-29T08:56:30Z</dcterms:created>
  <dcterms:modified xsi:type="dcterms:W3CDTF">2018-10-19T05:36:51Z</dcterms:modified>
</cp:coreProperties>
</file>