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 activeTab="2"/>
  </bookViews>
  <sheets>
    <sheet name="Circulation" sheetId="1" r:id="rId1"/>
    <sheet name="Usage" sheetId="2" r:id="rId2"/>
    <sheet name="Programs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AL6" i="3"/>
  <c r="D4"/>
  <c r="AL12"/>
  <c r="AK12"/>
  <c r="AI12"/>
  <c r="AH12"/>
  <c r="AF12"/>
  <c r="AE12"/>
  <c r="AC12"/>
  <c r="AB12"/>
  <c r="Z12"/>
  <c r="Y12"/>
  <c r="W12"/>
  <c r="V12"/>
  <c r="T12"/>
  <c r="S12"/>
  <c r="Q12"/>
  <c r="P12"/>
  <c r="N12"/>
  <c r="M12"/>
  <c r="K12"/>
  <c r="J12"/>
  <c r="H12"/>
  <c r="G12"/>
  <c r="E12"/>
  <c r="D12"/>
  <c r="AL10"/>
  <c r="AK10"/>
  <c r="AI10"/>
  <c r="AH10"/>
  <c r="AF10"/>
  <c r="AE10"/>
  <c r="AC10"/>
  <c r="AB10"/>
  <c r="Z10"/>
  <c r="Y10"/>
  <c r="W10"/>
  <c r="V10"/>
  <c r="T10"/>
  <c r="S10"/>
  <c r="Q10"/>
  <c r="P10"/>
  <c r="N10"/>
  <c r="M10"/>
  <c r="K10"/>
  <c r="J10"/>
  <c r="H10"/>
  <c r="G10"/>
  <c r="E10"/>
  <c r="D10"/>
  <c r="AK6"/>
  <c r="AI6"/>
  <c r="AH6"/>
  <c r="AF6"/>
  <c r="AE6"/>
  <c r="AC6"/>
  <c r="AB6"/>
  <c r="Z6"/>
  <c r="Y6"/>
  <c r="W6"/>
  <c r="V6"/>
  <c r="T6"/>
  <c r="S6"/>
  <c r="Q6"/>
  <c r="P6"/>
  <c r="N6"/>
  <c r="M6"/>
  <c r="K6"/>
  <c r="J6"/>
  <c r="H6"/>
  <c r="G6"/>
  <c r="E6"/>
  <c r="D6"/>
  <c r="AL5"/>
  <c r="AK5"/>
  <c r="AI5"/>
  <c r="AH5"/>
  <c r="AF5"/>
  <c r="AE5"/>
  <c r="AC5"/>
  <c r="AB5"/>
  <c r="Z5"/>
  <c r="Y5"/>
  <c r="W5"/>
  <c r="V5"/>
  <c r="T5"/>
  <c r="S5"/>
  <c r="Q5"/>
  <c r="P5"/>
  <c r="N5"/>
  <c r="M5"/>
  <c r="K5"/>
  <c r="J5"/>
  <c r="H5"/>
  <c r="G5"/>
  <c r="E5"/>
  <c r="D5"/>
  <c r="AL4"/>
  <c r="AK4"/>
  <c r="AI4"/>
  <c r="AH4"/>
  <c r="AF4"/>
  <c r="AE4"/>
  <c r="AC4"/>
  <c r="AB4"/>
  <c r="Z4"/>
  <c r="Y4"/>
  <c r="W4"/>
  <c r="V4"/>
  <c r="T4"/>
  <c r="S4"/>
  <c r="Q4"/>
  <c r="P4"/>
  <c r="N4"/>
  <c r="M4"/>
  <c r="K4"/>
  <c r="J4"/>
  <c r="H4"/>
  <c r="G4"/>
  <c r="E4"/>
  <c r="O3" i="2"/>
  <c r="R30" i="1"/>
  <c r="R29"/>
  <c r="H23" i="2"/>
  <c r="O12" i="1" l="1"/>
  <c r="N12"/>
  <c r="M12"/>
  <c r="L12"/>
  <c r="K12"/>
  <c r="J12"/>
  <c r="I12"/>
  <c r="H12"/>
  <c r="G12"/>
  <c r="F12"/>
  <c r="E12"/>
  <c r="D12"/>
  <c r="E11"/>
  <c r="F11"/>
  <c r="G11"/>
  <c r="H11"/>
  <c r="I11"/>
  <c r="J11"/>
  <c r="K11"/>
  <c r="L11"/>
  <c r="M11"/>
  <c r="N11"/>
  <c r="O11"/>
  <c r="O16"/>
  <c r="N16"/>
  <c r="M16"/>
  <c r="L16"/>
  <c r="K16"/>
  <c r="J16"/>
  <c r="I16"/>
  <c r="H16"/>
  <c r="G16"/>
  <c r="F16"/>
  <c r="E16"/>
  <c r="D16"/>
  <c r="O15"/>
  <c r="N15"/>
  <c r="M15"/>
  <c r="L15"/>
  <c r="K15"/>
  <c r="J15"/>
  <c r="I15"/>
  <c r="H15"/>
  <c r="G15"/>
  <c r="F15"/>
  <c r="E15"/>
  <c r="D15"/>
  <c r="O14"/>
  <c r="N14"/>
  <c r="M14"/>
  <c r="L14"/>
  <c r="K14"/>
  <c r="J14"/>
  <c r="I14"/>
  <c r="H14"/>
  <c r="G14"/>
  <c r="F14"/>
  <c r="E14"/>
  <c r="D14"/>
  <c r="O13"/>
  <c r="N13"/>
  <c r="M13"/>
  <c r="L13"/>
  <c r="K13"/>
  <c r="J13"/>
  <c r="I13"/>
  <c r="H13"/>
  <c r="G13"/>
  <c r="F13"/>
  <c r="E13"/>
  <c r="D13"/>
  <c r="D11"/>
  <c r="O9"/>
  <c r="N9"/>
  <c r="M9"/>
  <c r="L9"/>
  <c r="K9"/>
  <c r="J9"/>
  <c r="I9"/>
  <c r="H9"/>
  <c r="G9"/>
  <c r="F9"/>
  <c r="E9"/>
  <c r="D9"/>
  <c r="H10" i="2"/>
  <c r="P15" i="1" l="1"/>
  <c r="P16"/>
  <c r="N4" i="2"/>
  <c r="M4"/>
  <c r="L4"/>
  <c r="K4"/>
  <c r="J4"/>
  <c r="I4"/>
  <c r="H4"/>
  <c r="G4"/>
  <c r="F4"/>
  <c r="AL9" i="3" l="1"/>
  <c r="AK9"/>
  <c r="AI9"/>
  <c r="AH9"/>
  <c r="AF9"/>
  <c r="AE9"/>
  <c r="AC9"/>
  <c r="AB9"/>
  <c r="Z9"/>
  <c r="Y9"/>
  <c r="W9"/>
  <c r="V9"/>
  <c r="T9"/>
  <c r="S9"/>
  <c r="Q9"/>
  <c r="P9"/>
  <c r="N9"/>
  <c r="M9"/>
  <c r="K9"/>
  <c r="J9"/>
  <c r="H9"/>
  <c r="G9"/>
  <c r="E9"/>
  <c r="D9"/>
  <c r="N30" i="2" l="1"/>
  <c r="M30"/>
  <c r="L30"/>
  <c r="K30"/>
  <c r="J30"/>
  <c r="I30"/>
  <c r="H30"/>
  <c r="G30"/>
  <c r="F30"/>
  <c r="E30"/>
  <c r="D30"/>
  <c r="C30"/>
  <c r="N23"/>
  <c r="M23"/>
  <c r="L23"/>
  <c r="K23"/>
  <c r="J23"/>
  <c r="I23"/>
  <c r="G23"/>
  <c r="F23"/>
  <c r="E23"/>
  <c r="D23"/>
  <c r="C23"/>
  <c r="N17"/>
  <c r="M17"/>
  <c r="L17"/>
  <c r="K17"/>
  <c r="C17"/>
  <c r="D17"/>
  <c r="E17"/>
  <c r="F17"/>
  <c r="G17"/>
  <c r="H17"/>
  <c r="I17"/>
  <c r="J17"/>
  <c r="N10"/>
  <c r="M10"/>
  <c r="L10"/>
  <c r="K10"/>
  <c r="J10"/>
  <c r="I10"/>
  <c r="G10"/>
  <c r="F10"/>
  <c r="E10"/>
  <c r="D10"/>
  <c r="C10"/>
  <c r="O23" l="1"/>
  <c r="O17"/>
  <c r="O10"/>
  <c r="O30"/>
  <c r="K23" i="3" l="1"/>
  <c r="K17"/>
  <c r="K18"/>
  <c r="H18"/>
  <c r="K16"/>
  <c r="Z24"/>
  <c r="Y24"/>
  <c r="H13"/>
  <c r="G13"/>
  <c r="E13"/>
  <c r="D13"/>
  <c r="O6" i="2"/>
  <c r="D43" i="1"/>
  <c r="E43"/>
  <c r="F43"/>
  <c r="G43"/>
  <c r="H43"/>
  <c r="I43"/>
  <c r="J43"/>
  <c r="K43"/>
  <c r="L43"/>
  <c r="M43"/>
  <c r="N43"/>
  <c r="O43"/>
  <c r="T43"/>
  <c r="AL24" i="3"/>
  <c r="AK24"/>
  <c r="AC24"/>
  <c r="AB24"/>
  <c r="AL13"/>
  <c r="AK13"/>
  <c r="AL29" l="1"/>
  <c r="U19" i="1"/>
  <c r="U30"/>
  <c r="AK29" i="3"/>
  <c r="R28" i="1"/>
  <c r="R27"/>
  <c r="R26"/>
  <c r="R25"/>
  <c r="R40" l="1"/>
  <c r="R39"/>
  <c r="R38"/>
  <c r="R37"/>
  <c r="R36"/>
  <c r="AI24" i="3"/>
  <c r="AH24"/>
  <c r="J13"/>
  <c r="K13"/>
  <c r="M13"/>
  <c r="N13"/>
  <c r="P13"/>
  <c r="Q13"/>
  <c r="S13"/>
  <c r="T13"/>
  <c r="V13"/>
  <c r="W13"/>
  <c r="Y13"/>
  <c r="Z13"/>
  <c r="E24"/>
  <c r="E29" s="1"/>
  <c r="G24"/>
  <c r="G29" s="1"/>
  <c r="H24"/>
  <c r="H29" s="1"/>
  <c r="J24"/>
  <c r="K24"/>
  <c r="M24"/>
  <c r="N24"/>
  <c r="P24"/>
  <c r="Q24"/>
  <c r="S24"/>
  <c r="T24"/>
  <c r="V24"/>
  <c r="W24"/>
  <c r="AF13"/>
  <c r="AE13"/>
  <c r="AC13"/>
  <c r="AB13"/>
  <c r="AI13"/>
  <c r="AH13"/>
  <c r="T29" l="1"/>
  <c r="M29"/>
  <c r="Y29"/>
  <c r="S29"/>
  <c r="J29"/>
  <c r="AI29"/>
  <c r="Z29"/>
  <c r="N29"/>
  <c r="V29"/>
  <c r="P29"/>
  <c r="W29"/>
  <c r="Q29"/>
  <c r="K29"/>
  <c r="AH29"/>
  <c r="R9" i="1"/>
  <c r="R8" l="1"/>
  <c r="AF24" i="3"/>
  <c r="AF29" s="1"/>
  <c r="AE24"/>
  <c r="AE29" s="1"/>
  <c r="AC29"/>
  <c r="AB29"/>
  <c r="O12" i="2" l="1"/>
  <c r="P8" i="1" l="1"/>
  <c r="P10"/>
  <c r="D32" i="3" l="1"/>
  <c r="D33"/>
  <c r="D24"/>
  <c r="O19" i="2"/>
  <c r="O25"/>
  <c r="D36" i="3" l="1"/>
  <c r="D35"/>
  <c r="D29"/>
  <c r="O32" i="2"/>
  <c r="P41" i="1"/>
  <c r="P40"/>
  <c r="P39"/>
  <c r="P38"/>
  <c r="P37"/>
  <c r="P36"/>
  <c r="P35"/>
  <c r="P34"/>
  <c r="P33"/>
  <c r="P32"/>
  <c r="P30"/>
  <c r="P29"/>
  <c r="P28"/>
  <c r="P27"/>
  <c r="P26"/>
  <c r="P25"/>
  <c r="P24"/>
  <c r="P23"/>
  <c r="P22"/>
  <c r="P21"/>
  <c r="P19"/>
  <c r="P18"/>
  <c r="P17"/>
  <c r="P14"/>
  <c r="P13"/>
  <c r="P12"/>
  <c r="P11"/>
  <c r="P9"/>
  <c r="P7"/>
  <c r="P6"/>
  <c r="P5"/>
  <c r="P4"/>
  <c r="O33" i="2"/>
  <c r="O26"/>
  <c r="O20"/>
  <c r="O13"/>
  <c r="O7"/>
  <c r="P43" i="1" l="1"/>
  <c r="P46"/>
  <c r="R6" l="1"/>
  <c r="R35"/>
  <c r="R34"/>
  <c r="R33"/>
  <c r="R32"/>
  <c r="R24"/>
  <c r="R23"/>
  <c r="R22"/>
  <c r="R21"/>
  <c r="R7"/>
  <c r="R5"/>
  <c r="R4"/>
  <c r="R43" l="1"/>
  <c r="S33" s="1"/>
  <c r="P47"/>
  <c r="S32" l="1"/>
  <c r="S5"/>
  <c r="S35"/>
  <c r="S23"/>
  <c r="S4"/>
  <c r="S24"/>
  <c r="S22"/>
  <c r="S7"/>
  <c r="S34"/>
  <c r="S21"/>
  <c r="S6"/>
  <c r="U33" l="1"/>
  <c r="U5" l="1"/>
  <c r="U34"/>
  <c r="U4"/>
  <c r="U32"/>
  <c r="U22"/>
  <c r="U21"/>
  <c r="U7"/>
  <c r="U24"/>
  <c r="U6"/>
  <c r="U23"/>
  <c r="O27" i="2"/>
  <c r="O21"/>
  <c r="O14"/>
  <c r="O8"/>
  <c r="P48" i="1"/>
</calcChain>
</file>

<file path=xl/comments1.xml><?xml version="1.0" encoding="utf-8"?>
<comments xmlns="http://schemas.openxmlformats.org/spreadsheetml/2006/main">
  <authors>
    <author>chkout01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chkout01:</t>
        </r>
        <r>
          <rPr>
            <sz val="9"/>
            <color indexed="81"/>
            <rFont val="Tahoma"/>
            <family val="2"/>
          </rPr>
          <t xml:space="preserve">
16 days worth of stats to count; extrapolated for the remaining 4 open.</t>
        </r>
      </text>
    </comment>
  </commentList>
</comments>
</file>

<file path=xl/sharedStrings.xml><?xml version="1.0" encoding="utf-8"?>
<sst xmlns="http://schemas.openxmlformats.org/spreadsheetml/2006/main" count="157" uniqueCount="107">
  <si>
    <t>CIRCULATION</t>
  </si>
  <si>
    <t>Audio</t>
  </si>
  <si>
    <t>Books</t>
  </si>
  <si>
    <t>Microform</t>
  </si>
  <si>
    <t>Video</t>
  </si>
  <si>
    <t>YA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</si>
  <si>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</si>
  <si>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</si>
  <si>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</si>
  <si>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</si>
  <si>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</si>
  <si>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</si>
  <si>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</si>
  <si>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</si>
  <si>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</si>
  <si>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</si>
  <si>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</si>
  <si>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</si>
  <si>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</si>
  <si>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ADULT</t>
  </si>
  <si>
    <t>JUV</t>
  </si>
  <si>
    <t>Vol/Periodicals</t>
  </si>
  <si>
    <t>E-books</t>
  </si>
  <si>
    <t>Download Audio</t>
  </si>
  <si>
    <t>Download Video</t>
  </si>
  <si>
    <t>Misc.</t>
  </si>
  <si>
    <t>FY 12</t>
  </si>
  <si>
    <t>FY 11</t>
  </si>
  <si>
    <t>Download Music</t>
  </si>
  <si>
    <t>USAGE</t>
  </si>
  <si>
    <t>WEBSITE VISITS</t>
  </si>
  <si>
    <t>JUNE</t>
  </si>
  <si>
    <t>ATTENDANCE</t>
  </si>
  <si>
    <t>PROGRAMS</t>
  </si>
  <si>
    <t># JUL</t>
  </si>
  <si>
    <t>ATT JUL</t>
  </si>
  <si>
    <t># AUG</t>
  </si>
  <si>
    <t>ATT AUG</t>
  </si>
  <si>
    <t># SEPT</t>
  </si>
  <si>
    <t>ATT SEPT</t>
  </si>
  <si>
    <t># OCT</t>
  </si>
  <si>
    <t>ATT OCT</t>
  </si>
  <si>
    <t># NOV</t>
  </si>
  <si>
    <t>ATT NOV</t>
  </si>
  <si>
    <t># DEC</t>
  </si>
  <si>
    <t xml:space="preserve">     Movies</t>
  </si>
  <si>
    <t xml:space="preserve">     Misc</t>
  </si>
  <si>
    <t xml:space="preserve">     MGOL</t>
  </si>
  <si>
    <t xml:space="preserve">     Sally's Story Time</t>
  </si>
  <si>
    <t xml:space="preserve">     Sunshine Story Time</t>
  </si>
  <si>
    <t xml:space="preserve">     Crafts with Lori</t>
  </si>
  <si>
    <t>ATT DEC</t>
  </si>
  <si>
    <t>ATT JAN</t>
  </si>
  <si>
    <t># FEB</t>
  </si>
  <si>
    <t># JAN</t>
  </si>
  <si>
    <t>ATT FEB</t>
  </si>
  <si>
    <t># MAR</t>
  </si>
  <si>
    <t>ATT MAR</t>
  </si>
  <si>
    <t># APR</t>
  </si>
  <si>
    <t>ATT APR</t>
  </si>
  <si>
    <t># MAY</t>
  </si>
  <si>
    <t>ATT MAY</t>
  </si>
  <si>
    <t># JUN</t>
  </si>
  <si>
    <t>ATT JUN</t>
  </si>
  <si>
    <t>Total # Adult Programs</t>
  </si>
  <si>
    <t>Total Attendance at Adult Programs</t>
  </si>
  <si>
    <t>Total # Juv Programs</t>
  </si>
  <si>
    <t>Total Attendance at Juv Programs</t>
  </si>
  <si>
    <t>Total # YA Programs</t>
  </si>
  <si>
    <t>Total Attendance at YA Programs</t>
  </si>
  <si>
    <t xml:space="preserve">     Average per day</t>
  </si>
  <si>
    <t xml:space="preserve">MEETING ROOM </t>
  </si>
  <si>
    <t>COMPUTERS</t>
  </si>
  <si>
    <t>HOLDINGS</t>
  </si>
  <si>
    <t>Freegal</t>
  </si>
  <si>
    <t>Freading</t>
  </si>
  <si>
    <t>WIRELESS TRAFFIC</t>
  </si>
  <si>
    <t>PHYSICAL</t>
  </si>
  <si>
    <t>CIRC</t>
  </si>
  <si>
    <t>% PHYSICAL</t>
  </si>
  <si>
    <t>FY 13</t>
  </si>
  <si>
    <t>Electronic format</t>
  </si>
  <si>
    <t xml:space="preserve">     SRP</t>
  </si>
  <si>
    <t xml:space="preserve">     Tech Help</t>
  </si>
  <si>
    <t>CWMARS Ebooks</t>
  </si>
  <si>
    <t>CWMARS Audio</t>
  </si>
  <si>
    <t>Overdrive Ebooks</t>
  </si>
  <si>
    <t>Overdrive Audio</t>
  </si>
  <si>
    <t>Overdrive Video</t>
  </si>
  <si>
    <t xml:space="preserve">     Chess Club</t>
  </si>
  <si>
    <t xml:space="preserve">     Mah Jong</t>
  </si>
  <si>
    <t xml:space="preserve">     Reading Challenge</t>
  </si>
  <si>
    <t xml:space="preserve">     School Visits</t>
  </si>
  <si>
    <t xml:space="preserve">     National Library Week</t>
  </si>
  <si>
    <t>FY 14</t>
  </si>
  <si>
    <t>FY14</t>
  </si>
  <si>
    <t>FY13</t>
  </si>
  <si>
    <t>FY12</t>
  </si>
  <si>
    <t xml:space="preserve"> </t>
  </si>
  <si>
    <t xml:space="preserve">     First Wednesdays</t>
  </si>
  <si>
    <t xml:space="preserve">     Writer's Lunch</t>
  </si>
  <si>
    <r>
      <t xml:space="preserve">                                            </t>
    </r>
    <r>
      <rPr>
        <b/>
        <sz val="11"/>
        <color theme="1"/>
        <rFont val="Calibri"/>
        <family val="2"/>
        <scheme val="minor"/>
      </rPr>
      <t xml:space="preserve"> TOTAL ADULT</t>
    </r>
  </si>
  <si>
    <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 xml:space="preserve"> TOTAL JUV</t>
    </r>
  </si>
  <si>
    <t xml:space="preserve">     Author Talks</t>
  </si>
  <si>
    <t>TOTALS</t>
  </si>
  <si>
    <t>IndieFlix</t>
  </si>
  <si>
    <t>Zinio/Flipster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</si>
</sst>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9" fontId="0" fillId="0" borderId="0" xfId="1" applyFont="1" applyAlignment="1">
      <alignment horizontal="center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3" fontId="2" fillId="0" borderId="0" xfId="0" applyNumberFormat="1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Fill="1"/>
    <xf numFmtId="3" fontId="2" fillId="0" borderId="0" xfId="0" applyNumberFormat="1" applyFont="1" applyFill="1"/>
    <xf numFmtId="9" fontId="1" fillId="0" borderId="0" xfId="1" applyFont="1" applyAlignment="1">
      <alignment horizontal="center"/>
    </xf>
    <xf numFmtId="3" fontId="3" fillId="0" borderId="0" xfId="0" applyNumberFormat="1" applyFont="1" applyFill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2" xfId="0" applyBorder="1"/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tion%20Desk/Statistics/FY2015.Reference.Database.ILL.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/Statistics/FY2015%20Program%20Statisti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1702</v>
          </cell>
          <cell r="C3">
            <v>1616</v>
          </cell>
          <cell r="D3">
            <v>1620</v>
          </cell>
          <cell r="E3">
            <v>1577</v>
          </cell>
          <cell r="F3">
            <v>1294</v>
          </cell>
          <cell r="G3">
            <v>1508</v>
          </cell>
          <cell r="H3">
            <v>1361</v>
          </cell>
          <cell r="I3">
            <v>1198</v>
          </cell>
          <cell r="J3">
            <v>1462</v>
          </cell>
          <cell r="K3">
            <v>1440</v>
          </cell>
          <cell r="L3">
            <v>1501</v>
          </cell>
          <cell r="M3">
            <v>1555</v>
          </cell>
        </row>
        <row r="7">
          <cell r="B7">
            <v>762</v>
          </cell>
          <cell r="C7">
            <v>726</v>
          </cell>
          <cell r="D7">
            <v>751</v>
          </cell>
          <cell r="E7">
            <v>739</v>
          </cell>
          <cell r="F7">
            <v>591</v>
          </cell>
          <cell r="G7">
            <v>653</v>
          </cell>
          <cell r="H7">
            <v>535</v>
          </cell>
          <cell r="I7">
            <v>501</v>
          </cell>
          <cell r="J7">
            <v>706</v>
          </cell>
          <cell r="K7">
            <v>663</v>
          </cell>
          <cell r="L7">
            <v>681</v>
          </cell>
          <cell r="M7">
            <v>793</v>
          </cell>
        </row>
        <row r="28">
          <cell r="B28">
            <v>22</v>
          </cell>
          <cell r="C28">
            <v>15</v>
          </cell>
          <cell r="D28">
            <v>23</v>
          </cell>
          <cell r="E28">
            <v>31</v>
          </cell>
          <cell r="F28">
            <v>23</v>
          </cell>
          <cell r="G28">
            <v>28</v>
          </cell>
          <cell r="H28">
            <v>39</v>
          </cell>
          <cell r="I28">
            <v>36</v>
          </cell>
          <cell r="J28">
            <v>26</v>
          </cell>
          <cell r="K28">
            <v>19</v>
          </cell>
          <cell r="L28">
            <v>15</v>
          </cell>
          <cell r="M28">
            <v>24</v>
          </cell>
        </row>
        <row r="46">
          <cell r="B46">
            <v>515</v>
          </cell>
          <cell r="C46">
            <v>559</v>
          </cell>
          <cell r="D46">
            <v>506</v>
          </cell>
          <cell r="E46">
            <v>525</v>
          </cell>
          <cell r="F46">
            <v>514</v>
          </cell>
          <cell r="G46">
            <v>522</v>
          </cell>
          <cell r="H46">
            <v>584</v>
          </cell>
          <cell r="I46">
            <v>618</v>
          </cell>
          <cell r="J46">
            <v>651</v>
          </cell>
          <cell r="K46">
            <v>581</v>
          </cell>
          <cell r="L46">
            <v>679</v>
          </cell>
          <cell r="M46">
            <v>832</v>
          </cell>
        </row>
        <row r="47">
          <cell r="B47">
            <v>206</v>
          </cell>
          <cell r="C47">
            <v>214</v>
          </cell>
          <cell r="D47">
            <v>235</v>
          </cell>
          <cell r="E47">
            <v>213</v>
          </cell>
          <cell r="F47">
            <v>254</v>
          </cell>
          <cell r="G47">
            <v>245</v>
          </cell>
          <cell r="H47">
            <v>283</v>
          </cell>
          <cell r="I47">
            <v>272</v>
          </cell>
          <cell r="J47">
            <v>333</v>
          </cell>
          <cell r="K47">
            <v>282</v>
          </cell>
          <cell r="L47">
            <v>306</v>
          </cell>
          <cell r="M47">
            <v>333</v>
          </cell>
        </row>
        <row r="48">
          <cell r="B48">
            <v>12</v>
          </cell>
          <cell r="C48">
            <v>1</v>
          </cell>
          <cell r="D48">
            <v>3</v>
          </cell>
          <cell r="E48">
            <v>6</v>
          </cell>
          <cell r="F48">
            <v>6</v>
          </cell>
          <cell r="G48">
            <v>6</v>
          </cell>
          <cell r="H48">
            <v>1</v>
          </cell>
          <cell r="I48">
            <v>8</v>
          </cell>
          <cell r="J48">
            <v>2</v>
          </cell>
          <cell r="K48">
            <v>5</v>
          </cell>
          <cell r="L48">
            <v>6</v>
          </cell>
          <cell r="M48">
            <v>13</v>
          </cell>
        </row>
        <row r="53">
          <cell r="B53">
            <v>8</v>
          </cell>
          <cell r="C53">
            <v>27</v>
          </cell>
          <cell r="D53">
            <v>0</v>
          </cell>
          <cell r="E53">
            <v>8</v>
          </cell>
          <cell r="F53">
            <v>69</v>
          </cell>
          <cell r="G53">
            <v>0</v>
          </cell>
          <cell r="H53">
            <v>34</v>
          </cell>
          <cell r="I53">
            <v>0</v>
          </cell>
          <cell r="J53">
            <v>17</v>
          </cell>
          <cell r="K53">
            <v>18</v>
          </cell>
          <cell r="L53" t="str">
            <v>X</v>
          </cell>
          <cell r="M53">
            <v>4</v>
          </cell>
        </row>
        <row r="56">
          <cell r="B56">
            <v>6</v>
          </cell>
          <cell r="C56">
            <v>2</v>
          </cell>
          <cell r="D56">
            <v>11</v>
          </cell>
          <cell r="E56">
            <v>9</v>
          </cell>
          <cell r="F56">
            <v>30</v>
          </cell>
          <cell r="G56">
            <v>37</v>
          </cell>
          <cell r="H56">
            <v>40</v>
          </cell>
          <cell r="I56">
            <v>45</v>
          </cell>
          <cell r="J56">
            <v>42</v>
          </cell>
          <cell r="K56">
            <v>69</v>
          </cell>
          <cell r="L56">
            <v>86</v>
          </cell>
          <cell r="M56">
            <v>131</v>
          </cell>
        </row>
        <row r="60">
          <cell r="B60">
            <v>116</v>
          </cell>
          <cell r="C60">
            <v>148</v>
          </cell>
          <cell r="D60">
            <v>189</v>
          </cell>
          <cell r="E60">
            <v>525</v>
          </cell>
          <cell r="F60">
            <v>1136</v>
          </cell>
          <cell r="G60">
            <v>804</v>
          </cell>
          <cell r="H60">
            <v>1205</v>
          </cell>
          <cell r="I60">
            <v>797</v>
          </cell>
          <cell r="J60">
            <v>766</v>
          </cell>
          <cell r="K60">
            <v>900</v>
          </cell>
          <cell r="L60">
            <v>1272</v>
          </cell>
          <cell r="M60">
            <v>749</v>
          </cell>
        </row>
        <row r="63">
          <cell r="B63">
            <v>9</v>
          </cell>
          <cell r="C63">
            <v>9</v>
          </cell>
          <cell r="D63">
            <v>0</v>
          </cell>
          <cell r="E63">
            <v>2</v>
          </cell>
          <cell r="F63">
            <v>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71">
          <cell r="B71">
            <v>10941</v>
          </cell>
          <cell r="C71">
            <v>10168</v>
          </cell>
          <cell r="D71">
            <v>10206</v>
          </cell>
          <cell r="E71">
            <v>11071</v>
          </cell>
          <cell r="F71">
            <v>10542</v>
          </cell>
          <cell r="G71">
            <v>7983</v>
          </cell>
          <cell r="H71">
            <v>7704</v>
          </cell>
          <cell r="I71">
            <v>6431</v>
          </cell>
          <cell r="J71">
            <v>7041</v>
          </cell>
          <cell r="K71">
            <v>6711</v>
          </cell>
          <cell r="L71">
            <v>6270</v>
          </cell>
          <cell r="M71">
            <v>6795</v>
          </cell>
        </row>
        <row r="75">
          <cell r="B75">
            <v>67</v>
          </cell>
          <cell r="C75">
            <v>37</v>
          </cell>
          <cell r="D75">
            <v>59</v>
          </cell>
          <cell r="E75">
            <v>65</v>
          </cell>
          <cell r="F75">
            <v>61</v>
          </cell>
          <cell r="G75">
            <v>53</v>
          </cell>
          <cell r="H75">
            <v>63</v>
          </cell>
          <cell r="I75">
            <v>56</v>
          </cell>
          <cell r="J75">
            <v>60</v>
          </cell>
          <cell r="K75">
            <v>58</v>
          </cell>
          <cell r="L75">
            <v>64</v>
          </cell>
          <cell r="M75">
            <v>66</v>
          </cell>
        </row>
        <row r="79">
          <cell r="E79">
            <v>528</v>
          </cell>
          <cell r="F79">
            <v>593</v>
          </cell>
          <cell r="G79">
            <v>549</v>
          </cell>
          <cell r="H79">
            <v>627</v>
          </cell>
          <cell r="I79">
            <v>525</v>
          </cell>
          <cell r="J79">
            <v>577</v>
          </cell>
          <cell r="K79">
            <v>576</v>
          </cell>
          <cell r="L79">
            <v>635</v>
          </cell>
          <cell r="M79">
            <v>588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</row>
        <row r="5">
          <cell r="B5">
            <v>0</v>
          </cell>
          <cell r="C5">
            <v>22</v>
          </cell>
          <cell r="D5">
            <v>26</v>
          </cell>
          <cell r="E5">
            <v>107</v>
          </cell>
          <cell r="F5">
            <v>15</v>
          </cell>
          <cell r="G5">
            <v>18</v>
          </cell>
          <cell r="H5">
            <v>36</v>
          </cell>
          <cell r="I5">
            <v>25</v>
          </cell>
          <cell r="J5">
            <v>23</v>
          </cell>
          <cell r="K5">
            <v>62</v>
          </cell>
          <cell r="L5">
            <v>18</v>
          </cell>
          <cell r="M5">
            <v>50</v>
          </cell>
        </row>
        <row r="9">
          <cell r="B9">
            <v>3</v>
          </cell>
          <cell r="C9">
            <v>4</v>
          </cell>
          <cell r="D9">
            <v>4</v>
          </cell>
          <cell r="E9">
            <v>5</v>
          </cell>
          <cell r="F9">
            <v>3</v>
          </cell>
          <cell r="G9">
            <v>3</v>
          </cell>
          <cell r="H9">
            <v>4</v>
          </cell>
          <cell r="I9">
            <v>4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</row>
        <row r="10">
          <cell r="B10">
            <v>22</v>
          </cell>
          <cell r="C10">
            <v>41</v>
          </cell>
          <cell r="D10">
            <v>43</v>
          </cell>
          <cell r="E10">
            <v>47</v>
          </cell>
          <cell r="F10">
            <v>33</v>
          </cell>
          <cell r="G10">
            <v>30</v>
          </cell>
          <cell r="H10">
            <v>36</v>
          </cell>
          <cell r="I10">
            <v>29</v>
          </cell>
          <cell r="J10">
            <v>46</v>
          </cell>
          <cell r="K10">
            <v>44</v>
          </cell>
          <cell r="L10">
            <v>40</v>
          </cell>
          <cell r="M10">
            <v>32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0</v>
          </cell>
          <cell r="F15">
            <v>20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</v>
          </cell>
        </row>
        <row r="19">
          <cell r="B19">
            <v>3</v>
          </cell>
          <cell r="C19">
            <v>5</v>
          </cell>
          <cell r="D19">
            <v>4</v>
          </cell>
          <cell r="E19">
            <v>5</v>
          </cell>
          <cell r="F19">
            <v>3</v>
          </cell>
          <cell r="G19">
            <v>4</v>
          </cell>
          <cell r="H19">
            <v>5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4</v>
          </cell>
        </row>
        <row r="20">
          <cell r="B20">
            <v>13</v>
          </cell>
          <cell r="C20">
            <v>22</v>
          </cell>
          <cell r="D20">
            <v>18</v>
          </cell>
          <cell r="E20">
            <v>35</v>
          </cell>
          <cell r="F20">
            <v>21</v>
          </cell>
          <cell r="G20">
            <v>28</v>
          </cell>
          <cell r="H20">
            <v>35</v>
          </cell>
          <cell r="I20">
            <v>22</v>
          </cell>
          <cell r="J20">
            <v>23</v>
          </cell>
          <cell r="K20">
            <v>27</v>
          </cell>
          <cell r="L20">
            <v>24</v>
          </cell>
          <cell r="M20">
            <v>20</v>
          </cell>
        </row>
        <row r="24">
          <cell r="B24">
            <v>2</v>
          </cell>
          <cell r="C24">
            <v>0</v>
          </cell>
          <cell r="D24">
            <v>1</v>
          </cell>
          <cell r="E24">
            <v>0</v>
          </cell>
          <cell r="F24">
            <v>1</v>
          </cell>
          <cell r="G24">
            <v>1</v>
          </cell>
          <cell r="H24">
            <v>2</v>
          </cell>
          <cell r="I24">
            <v>1</v>
          </cell>
          <cell r="J24">
            <v>1</v>
          </cell>
          <cell r="K24">
            <v>1</v>
          </cell>
          <cell r="M24">
            <v>0</v>
          </cell>
        </row>
        <row r="25">
          <cell r="B25">
            <v>48</v>
          </cell>
          <cell r="D25">
            <v>38</v>
          </cell>
          <cell r="F25">
            <v>7</v>
          </cell>
          <cell r="G25">
            <v>26</v>
          </cell>
          <cell r="H25">
            <v>38</v>
          </cell>
          <cell r="I25">
            <v>5</v>
          </cell>
          <cell r="J25">
            <v>17</v>
          </cell>
          <cell r="K25">
            <v>14</v>
          </cell>
          <cell r="M2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"/>
  <sheetViews>
    <sheetView topLeftCell="A22" workbookViewId="0">
      <selection activeCell="S4" sqref="S4"/>
    </sheetView>
  </sheetViews>
  <sheetFormatPr defaultRowHeight="15"/>
  <cols>
    <col min="2" max="2" width="8.42578125" bestFit="1" customWidth="1"/>
    <col min="3" max="3" width="18.28515625" bestFit="1" customWidth="1"/>
    <col min="4" max="7" width="6" bestFit="1" customWidth="1"/>
    <col min="8" max="8" width="6.140625" customWidth="1"/>
    <col min="9" max="14" width="6" bestFit="1" customWidth="1"/>
    <col min="15" max="15" width="6.5703125" customWidth="1"/>
    <col min="16" max="16" width="9.140625" style="1"/>
    <col min="17" max="17" width="1.7109375" style="15" customWidth="1"/>
    <col min="18" max="18" width="9.7109375" style="1" bestFit="1" customWidth="1"/>
    <col min="19" max="19" width="11.28515625" style="4" bestFit="1" customWidth="1"/>
    <col min="20" max="20" width="12.28515625" style="1" bestFit="1" customWidth="1"/>
    <col min="21" max="21" width="11.28515625" style="4" bestFit="1" customWidth="1"/>
  </cols>
  <sheetData>
    <row r="1" spans="1:21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R1" s="1" t="s">
        <v>77</v>
      </c>
      <c r="S1" s="4" t="s">
        <v>79</v>
      </c>
      <c r="T1" s="1" t="s">
        <v>77</v>
      </c>
      <c r="U1" s="4" t="s">
        <v>79</v>
      </c>
    </row>
    <row r="2" spans="1:21">
      <c r="A2" s="2" t="s">
        <v>0</v>
      </c>
      <c r="B2" s="2"/>
      <c r="P2" s="1" t="s">
        <v>78</v>
      </c>
      <c r="R2" s="1" t="s">
        <v>78</v>
      </c>
      <c r="S2" s="4" t="s">
        <v>78</v>
      </c>
      <c r="T2" s="1" t="s">
        <v>73</v>
      </c>
      <c r="U2" s="4" t="s">
        <v>73</v>
      </c>
    </row>
    <row r="3" spans="1:21">
      <c r="B3" s="2" t="s">
        <v>19</v>
      </c>
      <c r="R3" s="20">
        <v>42185</v>
      </c>
      <c r="T3" s="20">
        <v>42185</v>
      </c>
    </row>
    <row r="4" spans="1:21">
      <c r="C4" t="s">
        <v>2</v>
      </c>
      <c r="D4">
        <v>8785</v>
      </c>
      <c r="E4">
        <v>8250</v>
      </c>
      <c r="F4">
        <v>7912</v>
      </c>
      <c r="G4">
        <v>7570</v>
      </c>
      <c r="H4">
        <v>6691</v>
      </c>
      <c r="I4">
        <v>7412</v>
      </c>
      <c r="J4">
        <v>7508</v>
      </c>
      <c r="K4">
        <v>6713</v>
      </c>
      <c r="L4">
        <v>8032</v>
      </c>
      <c r="M4">
        <v>7402</v>
      </c>
      <c r="N4">
        <v>7044</v>
      </c>
      <c r="O4">
        <v>8532</v>
      </c>
      <c r="P4" s="1">
        <f t="shared" ref="P4:P19" si="0">SUM(D4:O4)</f>
        <v>91851</v>
      </c>
      <c r="R4" s="1">
        <f t="shared" ref="R4:R9" si="1">SUM(D4:O4)</f>
        <v>91851</v>
      </c>
      <c r="S4" s="4">
        <f>R4/R43</f>
        <v>0.3220717561748741</v>
      </c>
      <c r="T4" s="1">
        <v>26552</v>
      </c>
      <c r="U4" s="4">
        <f>T4/T43</f>
        <v>0.52172204428899849</v>
      </c>
    </row>
    <row r="5" spans="1:21">
      <c r="C5" t="s">
        <v>21</v>
      </c>
      <c r="D5">
        <v>401</v>
      </c>
      <c r="E5">
        <v>341</v>
      </c>
      <c r="F5">
        <v>367</v>
      </c>
      <c r="G5">
        <v>343</v>
      </c>
      <c r="H5">
        <v>236</v>
      </c>
      <c r="I5">
        <v>264</v>
      </c>
      <c r="J5">
        <v>277</v>
      </c>
      <c r="K5">
        <v>265</v>
      </c>
      <c r="L5">
        <v>388</v>
      </c>
      <c r="M5">
        <v>351</v>
      </c>
      <c r="N5">
        <v>283</v>
      </c>
      <c r="O5">
        <v>264</v>
      </c>
      <c r="P5" s="1">
        <f t="shared" si="0"/>
        <v>3780</v>
      </c>
      <c r="R5" s="1">
        <f t="shared" si="1"/>
        <v>3780</v>
      </c>
      <c r="S5" s="4">
        <f>R5/R43</f>
        <v>1.3254414631751687E-2</v>
      </c>
      <c r="T5" s="1">
        <v>1023</v>
      </c>
      <c r="U5" s="4">
        <f>T5/T43</f>
        <v>2.0100996207729944E-2</v>
      </c>
    </row>
    <row r="6" spans="1:21">
      <c r="C6" t="s">
        <v>1</v>
      </c>
      <c r="D6">
        <v>1998</v>
      </c>
      <c r="E6">
        <v>1923</v>
      </c>
      <c r="F6">
        <v>1927</v>
      </c>
      <c r="G6">
        <v>2015</v>
      </c>
      <c r="H6">
        <v>1706</v>
      </c>
      <c r="I6">
        <v>1925</v>
      </c>
      <c r="J6">
        <v>1736</v>
      </c>
      <c r="K6">
        <v>1632</v>
      </c>
      <c r="L6">
        <v>1819</v>
      </c>
      <c r="M6">
        <v>1880</v>
      </c>
      <c r="N6">
        <v>1751</v>
      </c>
      <c r="O6">
        <v>1852</v>
      </c>
      <c r="P6" s="1">
        <f t="shared" si="0"/>
        <v>22164</v>
      </c>
      <c r="R6" s="1">
        <f t="shared" si="1"/>
        <v>22164</v>
      </c>
      <c r="S6" s="4">
        <f>R6/R43</f>
        <v>7.7717154999509097E-2</v>
      </c>
      <c r="T6" s="1">
        <v>2838</v>
      </c>
      <c r="U6" s="4">
        <f>T6/T43</f>
        <v>5.5764053995637906E-2</v>
      </c>
    </row>
    <row r="7" spans="1:21">
      <c r="C7" t="s">
        <v>4</v>
      </c>
      <c r="D7">
        <v>6903</v>
      </c>
      <c r="E7">
        <v>6285</v>
      </c>
      <c r="F7">
        <v>6365</v>
      </c>
      <c r="G7">
        <v>6647</v>
      </c>
      <c r="H7">
        <v>5963</v>
      </c>
      <c r="I7">
        <v>7193</v>
      </c>
      <c r="J7">
        <v>7298</v>
      </c>
      <c r="K7">
        <v>6213</v>
      </c>
      <c r="L7">
        <v>6692</v>
      </c>
      <c r="M7">
        <v>6248</v>
      </c>
      <c r="N7">
        <v>5303</v>
      </c>
      <c r="O7">
        <v>6062</v>
      </c>
      <c r="P7" s="1">
        <f t="shared" si="0"/>
        <v>77172</v>
      </c>
      <c r="R7" s="1">
        <f t="shared" si="1"/>
        <v>77172</v>
      </c>
      <c r="S7" s="4">
        <f>R7/R43</f>
        <v>0.27060044602157174</v>
      </c>
      <c r="T7" s="1">
        <v>3784</v>
      </c>
      <c r="U7" s="4">
        <f>T7/T43</f>
        <v>7.435207199418388E-2</v>
      </c>
    </row>
    <row r="8" spans="1:21">
      <c r="C8" t="s">
        <v>84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 s="1">
        <f t="shared" si="0"/>
        <v>3</v>
      </c>
      <c r="R8" s="1">
        <f t="shared" si="1"/>
        <v>3</v>
      </c>
    </row>
    <row r="9" spans="1:21">
      <c r="C9" t="s">
        <v>86</v>
      </c>
      <c r="D9" s="5">
        <f>[1]Sheet1!$B$46</f>
        <v>515</v>
      </c>
      <c r="E9" s="5">
        <f>[1]Sheet1!$C$46</f>
        <v>559</v>
      </c>
      <c r="F9" s="5">
        <f>[1]Sheet1!$D$46</f>
        <v>506</v>
      </c>
      <c r="G9" s="5">
        <f>[1]Sheet1!$E$46</f>
        <v>525</v>
      </c>
      <c r="H9" s="5">
        <f>[1]Sheet1!$F$46</f>
        <v>514</v>
      </c>
      <c r="I9" s="5">
        <f>[1]Sheet1!$G$46</f>
        <v>522</v>
      </c>
      <c r="J9" s="5">
        <f>[1]Sheet1!$H$46</f>
        <v>584</v>
      </c>
      <c r="K9" s="5">
        <f>[1]Sheet1!$I$46</f>
        <v>618</v>
      </c>
      <c r="L9" s="5">
        <f>[1]Sheet1!$J$46</f>
        <v>651</v>
      </c>
      <c r="M9" s="5">
        <f>[1]Sheet1!$K$46</f>
        <v>581</v>
      </c>
      <c r="N9" s="5">
        <f>[1]Sheet1!$L$46</f>
        <v>679</v>
      </c>
      <c r="O9" s="5">
        <f>[1]Sheet1!$M$46</f>
        <v>832</v>
      </c>
      <c r="P9" s="1">
        <f t="shared" si="0"/>
        <v>7086</v>
      </c>
      <c r="R9" s="1">
        <f t="shared" si="1"/>
        <v>7086</v>
      </c>
    </row>
    <row r="10" spans="1:21">
      <c r="C10" t="s">
        <v>85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f t="shared" si="0"/>
        <v>0</v>
      </c>
    </row>
    <row r="11" spans="1:21">
      <c r="C11" t="s">
        <v>87</v>
      </c>
      <c r="D11" s="5">
        <f>[1]Sheet1!$B$47</f>
        <v>206</v>
      </c>
      <c r="E11" s="5">
        <f>[1]Sheet1!$C$47</f>
        <v>214</v>
      </c>
      <c r="F11" s="5">
        <f>[1]Sheet1!$D$47</f>
        <v>235</v>
      </c>
      <c r="G11" s="5">
        <f>[1]Sheet1!$E$47</f>
        <v>213</v>
      </c>
      <c r="H11" s="5">
        <f>[1]Sheet1!$F$47</f>
        <v>254</v>
      </c>
      <c r="I11" s="5">
        <f>[1]Sheet1!$G$47</f>
        <v>245</v>
      </c>
      <c r="J11" s="5">
        <f>[1]Sheet1!$H$47</f>
        <v>283</v>
      </c>
      <c r="K11" s="5">
        <f>[1]Sheet1!$I$47</f>
        <v>272</v>
      </c>
      <c r="L11" s="5">
        <f>[1]Sheet1!$J$47</f>
        <v>333</v>
      </c>
      <c r="M11" s="5">
        <f>[1]Sheet1!$K$47</f>
        <v>282</v>
      </c>
      <c r="N11" s="5">
        <f>[1]Sheet1!$L$47</f>
        <v>306</v>
      </c>
      <c r="O11" s="5">
        <f>[1]Sheet1!$M$47</f>
        <v>333</v>
      </c>
      <c r="P11" s="1">
        <f>SUM(D11:O11)</f>
        <v>3176</v>
      </c>
    </row>
    <row r="12" spans="1:21">
      <c r="C12" t="s">
        <v>75</v>
      </c>
      <c r="D12" s="5">
        <f>[1]Sheet1!$B$63</f>
        <v>9</v>
      </c>
      <c r="E12" s="5">
        <f>[1]Sheet1!$C$63</f>
        <v>9</v>
      </c>
      <c r="F12" s="5">
        <f>[1]Sheet1!$D$63</f>
        <v>0</v>
      </c>
      <c r="G12" s="5">
        <f>[1]Sheet1!$E$63</f>
        <v>2</v>
      </c>
      <c r="H12" s="5">
        <f>[1]Sheet1!$F$63</f>
        <v>1</v>
      </c>
      <c r="I12" s="5">
        <f>[1]Sheet1!$G$63</f>
        <v>0</v>
      </c>
      <c r="J12" s="5">
        <f>[1]Sheet1!$H$63</f>
        <v>0</v>
      </c>
      <c r="K12" s="5">
        <f>[1]Sheet1!$I$63</f>
        <v>0</v>
      </c>
      <c r="L12" s="5">
        <f>[1]Sheet1!$J$63</f>
        <v>0</v>
      </c>
      <c r="M12" s="5">
        <f>[1]Sheet1!$K$63</f>
        <v>0</v>
      </c>
      <c r="N12" s="5">
        <f>[1]Sheet1!$L$63</f>
        <v>0</v>
      </c>
      <c r="O12" s="5">
        <f>[1]Sheet1!$M$63</f>
        <v>0</v>
      </c>
      <c r="P12" s="1">
        <f t="shared" si="0"/>
        <v>21</v>
      </c>
    </row>
    <row r="13" spans="1:21">
      <c r="C13" t="s">
        <v>88</v>
      </c>
      <c r="D13" s="5">
        <f>[1]Sheet1!$B$48</f>
        <v>12</v>
      </c>
      <c r="E13" s="5">
        <f>[1]Sheet1!$C$48</f>
        <v>1</v>
      </c>
      <c r="F13" s="5">
        <f>[1]Sheet1!$D$48</f>
        <v>3</v>
      </c>
      <c r="G13" s="5">
        <f>[1]Sheet1!$E$48</f>
        <v>6</v>
      </c>
      <c r="H13" s="5">
        <f>[1]Sheet1!$F$48</f>
        <v>6</v>
      </c>
      <c r="I13" s="5">
        <f>[1]Sheet1!$G$48</f>
        <v>6</v>
      </c>
      <c r="J13" s="5">
        <f>[1]Sheet1!$H$48</f>
        <v>1</v>
      </c>
      <c r="K13" s="5">
        <f>[1]Sheet1!$I$48</f>
        <v>8</v>
      </c>
      <c r="L13" s="5">
        <f>[1]Sheet1!$J$48</f>
        <v>2</v>
      </c>
      <c r="M13" s="5">
        <f>[1]Sheet1!$K$48</f>
        <v>5</v>
      </c>
      <c r="N13" s="5">
        <f>[1]Sheet1!$L$48</f>
        <v>6</v>
      </c>
      <c r="O13" s="5">
        <f>[1]Sheet1!$M$48</f>
        <v>13</v>
      </c>
      <c r="P13" s="1">
        <f t="shared" si="0"/>
        <v>69</v>
      </c>
    </row>
    <row r="14" spans="1:21">
      <c r="C14" t="s">
        <v>74</v>
      </c>
      <c r="D14" s="5">
        <f>[1]Sheet1!$B$60</f>
        <v>116</v>
      </c>
      <c r="E14" s="5">
        <f>[1]Sheet1!$C$60</f>
        <v>148</v>
      </c>
      <c r="F14" s="5">
        <f>[1]Sheet1!$D$60</f>
        <v>189</v>
      </c>
      <c r="G14" s="5">
        <f>[1]Sheet1!$E$60</f>
        <v>525</v>
      </c>
      <c r="H14" s="5">
        <f>[1]Sheet1!$F$60</f>
        <v>1136</v>
      </c>
      <c r="I14" s="5">
        <f>[1]Sheet1!$G$60</f>
        <v>804</v>
      </c>
      <c r="J14" s="5">
        <f>[1]Sheet1!$H$60</f>
        <v>1205</v>
      </c>
      <c r="K14" s="5">
        <f>[1]Sheet1!$I$60</f>
        <v>797</v>
      </c>
      <c r="L14" s="5">
        <f>[1]Sheet1!$J$60</f>
        <v>766</v>
      </c>
      <c r="M14" s="5">
        <f>[1]Sheet1!$K$60</f>
        <v>900</v>
      </c>
      <c r="N14" s="5">
        <f>[1]Sheet1!$L$60</f>
        <v>1272</v>
      </c>
      <c r="O14" s="5">
        <f>[1]Sheet1!$M$60</f>
        <v>749</v>
      </c>
      <c r="P14" s="1">
        <f t="shared" si="0"/>
        <v>8607</v>
      </c>
    </row>
    <row r="15" spans="1:21">
      <c r="C15" t="s">
        <v>105</v>
      </c>
      <c r="D15" s="5">
        <f>[1]Sheet1!$B$53</f>
        <v>8</v>
      </c>
      <c r="E15" s="5">
        <f>[1]Sheet1!$C$53</f>
        <v>27</v>
      </c>
      <c r="F15" s="5">
        <f>[1]Sheet1!$D$53</f>
        <v>0</v>
      </c>
      <c r="G15" s="5">
        <f>[1]Sheet1!$E$53</f>
        <v>8</v>
      </c>
      <c r="H15" s="5">
        <f>[1]Sheet1!$F$53</f>
        <v>69</v>
      </c>
      <c r="I15" s="5">
        <f>[1]Sheet1!$G$53</f>
        <v>0</v>
      </c>
      <c r="J15" s="5">
        <f>[1]Sheet1!$H$53</f>
        <v>34</v>
      </c>
      <c r="K15" s="5">
        <f>[1]Sheet1!$I$53</f>
        <v>0</v>
      </c>
      <c r="L15" s="5">
        <f>[1]Sheet1!$J$53</f>
        <v>17</v>
      </c>
      <c r="M15" s="5">
        <f>[1]Sheet1!$K$53</f>
        <v>18</v>
      </c>
      <c r="N15" s="5" t="str">
        <f>[1]Sheet1!$L$53</f>
        <v>X</v>
      </c>
      <c r="O15" s="5">
        <f>[1]Sheet1!$M$53</f>
        <v>4</v>
      </c>
      <c r="P15" s="1">
        <f t="shared" si="0"/>
        <v>185</v>
      </c>
    </row>
    <row r="16" spans="1:21">
      <c r="C16" t="s">
        <v>106</v>
      </c>
      <c r="D16" s="5">
        <f>[1]Sheet1!$B$56</f>
        <v>6</v>
      </c>
      <c r="E16" s="5">
        <f>[1]Sheet1!$C$56</f>
        <v>2</v>
      </c>
      <c r="F16" s="5">
        <f>[1]Sheet1!$D$56</f>
        <v>11</v>
      </c>
      <c r="G16" s="5">
        <f>[1]Sheet1!$E$56</f>
        <v>9</v>
      </c>
      <c r="H16" s="5">
        <f>[1]Sheet1!$F$56</f>
        <v>30</v>
      </c>
      <c r="I16" s="5">
        <f>[1]Sheet1!$G$56</f>
        <v>37</v>
      </c>
      <c r="J16" s="5">
        <f>[1]Sheet1!$H$56</f>
        <v>40</v>
      </c>
      <c r="K16" s="5">
        <f>[1]Sheet1!$I$56</f>
        <v>45</v>
      </c>
      <c r="L16" s="5">
        <f>[1]Sheet1!$J$56</f>
        <v>42</v>
      </c>
      <c r="M16" s="5">
        <f>[1]Sheet1!$K$56</f>
        <v>69</v>
      </c>
      <c r="N16" s="5">
        <f>[1]Sheet1!$L$56</f>
        <v>86</v>
      </c>
      <c r="O16" s="5">
        <f>[1]Sheet1!$M$56</f>
        <v>131</v>
      </c>
      <c r="P16" s="1">
        <f t="shared" si="0"/>
        <v>508</v>
      </c>
    </row>
    <row r="17" spans="2:21">
      <c r="C17" t="s">
        <v>81</v>
      </c>
      <c r="D17">
        <v>1</v>
      </c>
      <c r="E17">
        <v>2</v>
      </c>
      <c r="F17">
        <v>6</v>
      </c>
      <c r="G17">
        <v>4</v>
      </c>
      <c r="H17">
        <v>5</v>
      </c>
      <c r="I17">
        <v>0</v>
      </c>
      <c r="J17">
        <v>10</v>
      </c>
      <c r="K17">
        <v>5</v>
      </c>
      <c r="L17">
        <v>6</v>
      </c>
      <c r="M17">
        <v>8</v>
      </c>
      <c r="N17">
        <v>1</v>
      </c>
      <c r="O17">
        <v>7</v>
      </c>
      <c r="P17" s="1">
        <f t="shared" si="0"/>
        <v>55</v>
      </c>
    </row>
    <row r="18" spans="2:21">
      <c r="C18" t="s">
        <v>3</v>
      </c>
      <c r="M18">
        <v>1</v>
      </c>
      <c r="N18">
        <v>0</v>
      </c>
      <c r="O18">
        <v>0</v>
      </c>
      <c r="P18" s="1">
        <f t="shared" si="0"/>
        <v>1</v>
      </c>
    </row>
    <row r="19" spans="2:21">
      <c r="C19" t="s">
        <v>25</v>
      </c>
      <c r="D19">
        <v>686</v>
      </c>
      <c r="E19">
        <v>601</v>
      </c>
      <c r="F19">
        <v>516</v>
      </c>
      <c r="G19">
        <v>527</v>
      </c>
      <c r="H19">
        <v>420</v>
      </c>
      <c r="I19">
        <v>488</v>
      </c>
      <c r="J19">
        <v>452</v>
      </c>
      <c r="K19">
        <v>474</v>
      </c>
      <c r="L19">
        <v>425</v>
      </c>
      <c r="M19">
        <v>435</v>
      </c>
      <c r="N19">
        <v>455</v>
      </c>
      <c r="O19">
        <v>442</v>
      </c>
      <c r="P19" s="1">
        <f t="shared" si="0"/>
        <v>5921</v>
      </c>
      <c r="T19" s="1">
        <v>153</v>
      </c>
      <c r="U19" s="4">
        <f>T19/T43</f>
        <v>3.0063073507162084E-3</v>
      </c>
    </row>
    <row r="20" spans="2:21">
      <c r="B20" s="2" t="s">
        <v>20</v>
      </c>
    </row>
    <row r="21" spans="2:21">
      <c r="C21" t="s">
        <v>2</v>
      </c>
      <c r="D21">
        <v>6230</v>
      </c>
      <c r="E21">
        <v>5358</v>
      </c>
      <c r="F21">
        <v>5296</v>
      </c>
      <c r="G21">
        <v>5363</v>
      </c>
      <c r="H21">
        <v>4178</v>
      </c>
      <c r="I21">
        <v>4344</v>
      </c>
      <c r="J21">
        <v>4316</v>
      </c>
      <c r="K21">
        <v>4240</v>
      </c>
      <c r="L21">
        <v>5192</v>
      </c>
      <c r="M21">
        <v>4715</v>
      </c>
      <c r="N21">
        <v>4102</v>
      </c>
      <c r="O21">
        <v>5173</v>
      </c>
      <c r="P21" s="1">
        <f t="shared" ref="P21:P30" si="2">SUM(D21:O21)</f>
        <v>58507</v>
      </c>
      <c r="R21" s="1">
        <f t="shared" ref="R21:R30" si="3">SUM(D21:O21)</f>
        <v>58507</v>
      </c>
      <c r="S21" s="4">
        <f>R21/R43</f>
        <v>0.20515239070367616</v>
      </c>
      <c r="T21" s="1">
        <v>13870</v>
      </c>
      <c r="U21" s="4">
        <f>T21/T43</f>
        <v>0.27253256832963274</v>
      </c>
    </row>
    <row r="22" spans="2:21">
      <c r="C22" t="s">
        <v>21</v>
      </c>
      <c r="D22">
        <v>7</v>
      </c>
      <c r="E22">
        <v>2</v>
      </c>
      <c r="F22">
        <v>20</v>
      </c>
      <c r="G22">
        <v>13</v>
      </c>
      <c r="H22">
        <v>21</v>
      </c>
      <c r="I22">
        <v>46</v>
      </c>
      <c r="J22">
        <v>80</v>
      </c>
      <c r="K22">
        <v>32</v>
      </c>
      <c r="L22">
        <v>10</v>
      </c>
      <c r="M22">
        <v>11</v>
      </c>
      <c r="N22">
        <v>8</v>
      </c>
      <c r="O22">
        <v>13</v>
      </c>
      <c r="P22" s="1">
        <f t="shared" si="2"/>
        <v>263</v>
      </c>
      <c r="R22" s="1">
        <f t="shared" si="3"/>
        <v>263</v>
      </c>
      <c r="S22" s="4">
        <f>R22/R43</f>
        <v>9.2219868998695597E-4</v>
      </c>
      <c r="T22" s="1">
        <v>52</v>
      </c>
      <c r="U22" s="4">
        <f>T22/T43</f>
        <v>1.0217515178904762E-3</v>
      </c>
    </row>
    <row r="23" spans="2:21">
      <c r="C23" t="s">
        <v>1</v>
      </c>
      <c r="D23">
        <v>372</v>
      </c>
      <c r="E23">
        <v>301</v>
      </c>
      <c r="F23">
        <v>310</v>
      </c>
      <c r="G23">
        <v>286</v>
      </c>
      <c r="H23">
        <v>214</v>
      </c>
      <c r="I23">
        <v>204</v>
      </c>
      <c r="J23">
        <v>206</v>
      </c>
      <c r="K23">
        <v>131</v>
      </c>
      <c r="L23">
        <v>192</v>
      </c>
      <c r="M23">
        <v>227</v>
      </c>
      <c r="N23">
        <v>188</v>
      </c>
      <c r="O23">
        <v>95</v>
      </c>
      <c r="P23" s="1">
        <f t="shared" si="2"/>
        <v>2726</v>
      </c>
      <c r="R23" s="1">
        <f t="shared" si="3"/>
        <v>2726</v>
      </c>
      <c r="S23" s="4">
        <f>R23/R43</f>
        <v>9.5586069540092855E-3</v>
      </c>
      <c r="T23" s="1">
        <v>737</v>
      </c>
      <c r="U23" s="4">
        <f>T23/T43</f>
        <v>1.4481362859332325E-2</v>
      </c>
    </row>
    <row r="24" spans="2:21">
      <c r="C24" t="s">
        <v>4</v>
      </c>
      <c r="D24">
        <v>1659</v>
      </c>
      <c r="E24">
        <v>1532</v>
      </c>
      <c r="F24">
        <v>1377</v>
      </c>
      <c r="G24">
        <v>1242</v>
      </c>
      <c r="H24">
        <v>1187</v>
      </c>
      <c r="I24">
        <v>1198</v>
      </c>
      <c r="J24">
        <v>1072</v>
      </c>
      <c r="K24">
        <v>973</v>
      </c>
      <c r="L24">
        <v>1068</v>
      </c>
      <c r="M24">
        <v>1052</v>
      </c>
      <c r="N24">
        <v>832</v>
      </c>
      <c r="O24">
        <v>1104</v>
      </c>
      <c r="P24" s="1">
        <f t="shared" si="2"/>
        <v>14296</v>
      </c>
      <c r="R24" s="1">
        <f t="shared" si="3"/>
        <v>14296</v>
      </c>
      <c r="S24" s="4">
        <f>R24/R43</f>
        <v>5.0128336395640773E-2</v>
      </c>
      <c r="T24" s="1">
        <v>1047</v>
      </c>
      <c r="U24" s="4">
        <f>T24/T43</f>
        <v>2.0572573831371701E-2</v>
      </c>
    </row>
    <row r="25" spans="2:21">
      <c r="C25" t="s">
        <v>22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f t="shared" si="2"/>
        <v>0</v>
      </c>
      <c r="R25" s="1">
        <f t="shared" si="3"/>
        <v>0</v>
      </c>
    </row>
    <row r="26" spans="2:21">
      <c r="C26" t="s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f t="shared" si="2"/>
        <v>0</v>
      </c>
      <c r="R26" s="1">
        <f t="shared" si="3"/>
        <v>0</v>
      </c>
    </row>
    <row r="27" spans="2:21"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">
        <f t="shared" si="2"/>
        <v>0</v>
      </c>
      <c r="R27" s="1">
        <f t="shared" si="3"/>
        <v>0</v>
      </c>
    </row>
    <row r="28" spans="2:21">
      <c r="C28" t="s">
        <v>28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">
        <f t="shared" si="2"/>
        <v>0</v>
      </c>
      <c r="R28" s="1">
        <f t="shared" si="3"/>
        <v>0</v>
      </c>
    </row>
    <row r="29" spans="2:21">
      <c r="C29" t="s">
        <v>81</v>
      </c>
      <c r="D29">
        <v>0</v>
      </c>
      <c r="E29">
        <v>1</v>
      </c>
      <c r="F29">
        <v>1</v>
      </c>
      <c r="G29">
        <v>2</v>
      </c>
      <c r="H29">
        <v>4</v>
      </c>
      <c r="I29">
        <v>0</v>
      </c>
      <c r="J29">
        <v>1</v>
      </c>
      <c r="K29">
        <v>3</v>
      </c>
      <c r="L29">
        <v>0</v>
      </c>
      <c r="M29">
        <v>0</v>
      </c>
      <c r="N29">
        <v>2</v>
      </c>
      <c r="O29">
        <v>0</v>
      </c>
      <c r="P29" s="1">
        <f t="shared" si="2"/>
        <v>14</v>
      </c>
      <c r="R29" s="1">
        <f t="shared" si="3"/>
        <v>14</v>
      </c>
    </row>
    <row r="30" spans="2:21">
      <c r="C30" t="s">
        <v>25</v>
      </c>
      <c r="D30">
        <v>66</v>
      </c>
      <c r="E30">
        <v>91</v>
      </c>
      <c r="F30">
        <v>44</v>
      </c>
      <c r="G30">
        <v>67</v>
      </c>
      <c r="H30">
        <v>43</v>
      </c>
      <c r="I30">
        <v>50</v>
      </c>
      <c r="J30">
        <v>54</v>
      </c>
      <c r="K30">
        <v>41</v>
      </c>
      <c r="L30">
        <v>61</v>
      </c>
      <c r="M30">
        <v>69</v>
      </c>
      <c r="N30">
        <v>45</v>
      </c>
      <c r="O30">
        <v>62</v>
      </c>
      <c r="P30" s="1">
        <f t="shared" si="2"/>
        <v>693</v>
      </c>
      <c r="R30" s="1">
        <f t="shared" si="3"/>
        <v>693</v>
      </c>
      <c r="T30" s="1">
        <v>49</v>
      </c>
      <c r="U30" s="4">
        <f>T30/T43</f>
        <v>9.6280431493525631E-4</v>
      </c>
    </row>
    <row r="31" spans="2:21">
      <c r="B31" s="2" t="s">
        <v>5</v>
      </c>
    </row>
    <row r="32" spans="2:21">
      <c r="C32" t="s">
        <v>2</v>
      </c>
      <c r="D32">
        <v>820</v>
      </c>
      <c r="E32">
        <v>636</v>
      </c>
      <c r="F32">
        <v>571</v>
      </c>
      <c r="G32">
        <v>538</v>
      </c>
      <c r="H32">
        <v>382</v>
      </c>
      <c r="I32">
        <v>326</v>
      </c>
      <c r="J32">
        <v>331</v>
      </c>
      <c r="K32">
        <v>275</v>
      </c>
      <c r="L32">
        <v>307</v>
      </c>
      <c r="M32">
        <v>278</v>
      </c>
      <c r="N32">
        <v>259</v>
      </c>
      <c r="O32">
        <v>342</v>
      </c>
      <c r="P32" s="1">
        <f t="shared" ref="P32:P41" si="4">SUM(D32:O32)</f>
        <v>5065</v>
      </c>
      <c r="R32" s="1">
        <f t="shared" ref="R32:R40" si="5">SUM(D32:O32)</f>
        <v>5065</v>
      </c>
      <c r="S32" s="4">
        <f>R32/R43</f>
        <v>1.7760214314767802E-2</v>
      </c>
      <c r="T32" s="1">
        <v>388</v>
      </c>
      <c r="U32" s="4">
        <f>T32/T43</f>
        <v>7.6238382488750906E-3</v>
      </c>
    </row>
    <row r="33" spans="2:21">
      <c r="C33" t="s">
        <v>21</v>
      </c>
      <c r="D33">
        <v>30</v>
      </c>
      <c r="E33">
        <v>18</v>
      </c>
      <c r="F33">
        <v>7</v>
      </c>
      <c r="G33">
        <v>1</v>
      </c>
      <c r="H33">
        <v>3</v>
      </c>
      <c r="I33">
        <v>8</v>
      </c>
      <c r="J33">
        <v>6</v>
      </c>
      <c r="K33">
        <v>0</v>
      </c>
      <c r="L33">
        <v>0</v>
      </c>
      <c r="M33">
        <v>0</v>
      </c>
      <c r="N33">
        <v>0</v>
      </c>
      <c r="O33">
        <v>3</v>
      </c>
      <c r="P33" s="1">
        <f t="shared" si="4"/>
        <v>76</v>
      </c>
      <c r="R33" s="1">
        <f t="shared" si="5"/>
        <v>76</v>
      </c>
      <c r="S33" s="4">
        <f>R33/R43</f>
        <v>2.6649087619394924E-4</v>
      </c>
      <c r="T33" s="1">
        <v>155</v>
      </c>
      <c r="U33" s="4">
        <f>T33/T43</f>
        <v>3.0456054860196883E-3</v>
      </c>
    </row>
    <row r="34" spans="2:21">
      <c r="C34" t="s">
        <v>1</v>
      </c>
      <c r="D34">
        <v>129</v>
      </c>
      <c r="E34">
        <v>141</v>
      </c>
      <c r="F34">
        <v>105</v>
      </c>
      <c r="G34">
        <v>87</v>
      </c>
      <c r="H34">
        <v>94</v>
      </c>
      <c r="I34">
        <v>87</v>
      </c>
      <c r="J34">
        <v>69</v>
      </c>
      <c r="K34">
        <v>50</v>
      </c>
      <c r="L34">
        <v>69</v>
      </c>
      <c r="M34">
        <v>95</v>
      </c>
      <c r="N34">
        <v>86</v>
      </c>
      <c r="O34">
        <v>95</v>
      </c>
      <c r="P34" s="1">
        <f t="shared" si="4"/>
        <v>1107</v>
      </c>
      <c r="R34" s="1">
        <f t="shared" si="5"/>
        <v>1107</v>
      </c>
      <c r="S34" s="4">
        <f>R34/R43</f>
        <v>3.8816499992987081E-3</v>
      </c>
      <c r="T34" s="1">
        <v>245</v>
      </c>
      <c r="U34" s="4">
        <f>T34/T43</f>
        <v>4.8140215746762813E-3</v>
      </c>
    </row>
    <row r="35" spans="2:21">
      <c r="C35" t="s">
        <v>4</v>
      </c>
      <c r="D35">
        <v>27</v>
      </c>
      <c r="E35">
        <v>31</v>
      </c>
      <c r="F35">
        <v>22</v>
      </c>
      <c r="G35">
        <v>42</v>
      </c>
      <c r="H35">
        <v>22</v>
      </c>
      <c r="I35">
        <v>10</v>
      </c>
      <c r="J35">
        <v>19</v>
      </c>
      <c r="K35">
        <v>5</v>
      </c>
      <c r="L35">
        <v>24</v>
      </c>
      <c r="M35">
        <v>30</v>
      </c>
      <c r="N35">
        <v>19</v>
      </c>
      <c r="O35">
        <v>26</v>
      </c>
      <c r="P35" s="1">
        <f t="shared" si="4"/>
        <v>277</v>
      </c>
      <c r="R35" s="1">
        <f t="shared" si="5"/>
        <v>277</v>
      </c>
      <c r="S35" s="4">
        <f>R35/R43</f>
        <v>9.7128911454899926E-4</v>
      </c>
    </row>
    <row r="36" spans="2:21">
      <c r="C36" t="s">
        <v>22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">
        <f t="shared" si="4"/>
        <v>0</v>
      </c>
      <c r="R36" s="1">
        <f t="shared" si="5"/>
        <v>0</v>
      </c>
    </row>
    <row r="37" spans="2:21">
      <c r="C37" t="s">
        <v>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f t="shared" si="4"/>
        <v>0</v>
      </c>
      <c r="R37" s="1">
        <f t="shared" si="5"/>
        <v>0</v>
      </c>
    </row>
    <row r="38" spans="2:21">
      <c r="B38" s="2"/>
      <c r="C38" t="s">
        <v>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f t="shared" si="4"/>
        <v>0</v>
      </c>
      <c r="R38" s="1">
        <f t="shared" si="5"/>
        <v>0</v>
      </c>
    </row>
    <row r="39" spans="2:21">
      <c r="B39" s="2"/>
      <c r="C39" t="s">
        <v>28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f t="shared" si="4"/>
        <v>0</v>
      </c>
      <c r="R39" s="1">
        <f t="shared" si="5"/>
        <v>0</v>
      </c>
    </row>
    <row r="40" spans="2:21">
      <c r="C40" t="s">
        <v>81</v>
      </c>
      <c r="D40">
        <v>0</v>
      </c>
      <c r="E40">
        <v>0</v>
      </c>
      <c r="F40">
        <v>4</v>
      </c>
      <c r="G40">
        <v>9</v>
      </c>
      <c r="H40">
        <v>16</v>
      </c>
      <c r="I40">
        <v>6</v>
      </c>
      <c r="J40">
        <v>5</v>
      </c>
      <c r="K40">
        <v>3</v>
      </c>
      <c r="L40">
        <v>1</v>
      </c>
      <c r="M40">
        <v>4</v>
      </c>
      <c r="N40">
        <v>9</v>
      </c>
      <c r="O40">
        <v>5</v>
      </c>
      <c r="P40" s="1">
        <f t="shared" si="4"/>
        <v>62</v>
      </c>
      <c r="R40" s="1">
        <f t="shared" si="5"/>
        <v>62</v>
      </c>
    </row>
    <row r="41" spans="2:21">
      <c r="C41" t="s">
        <v>25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0</v>
      </c>
      <c r="P41" s="1">
        <f t="shared" si="4"/>
        <v>1</v>
      </c>
      <c r="R41" s="1">
        <v>46</v>
      </c>
    </row>
    <row r="43" spans="2:21">
      <c r="B43" s="2" t="s">
        <v>18</v>
      </c>
      <c r="C43" s="2"/>
      <c r="D43" s="2">
        <f t="shared" ref="D43:P43" si="6">SUM(D4:D42)</f>
        <v>28986</v>
      </c>
      <c r="E43" s="2">
        <f t="shared" si="6"/>
        <v>26473</v>
      </c>
      <c r="F43" s="2">
        <f t="shared" si="6"/>
        <v>25795</v>
      </c>
      <c r="G43" s="2">
        <f t="shared" si="6"/>
        <v>26044</v>
      </c>
      <c r="H43" s="2">
        <f t="shared" si="6"/>
        <v>23195</v>
      </c>
      <c r="I43" s="2">
        <f t="shared" si="6"/>
        <v>25176</v>
      </c>
      <c r="J43" s="2">
        <f t="shared" si="6"/>
        <v>25587</v>
      </c>
      <c r="K43" s="2">
        <f t="shared" si="6"/>
        <v>22795</v>
      </c>
      <c r="L43" s="2">
        <f t="shared" si="6"/>
        <v>26097</v>
      </c>
      <c r="M43" s="2">
        <f t="shared" si="6"/>
        <v>24661</v>
      </c>
      <c r="N43" s="2">
        <f t="shared" si="6"/>
        <v>22736</v>
      </c>
      <c r="O43" s="2">
        <f t="shared" si="6"/>
        <v>26141</v>
      </c>
      <c r="P43" s="16">
        <f t="shared" si="6"/>
        <v>303686</v>
      </c>
      <c r="Q43" s="18"/>
      <c r="R43" s="16">
        <f>SUM(R4:R42)</f>
        <v>285188</v>
      </c>
      <c r="T43" s="16">
        <f>SUM(T4:T42)</f>
        <v>50893</v>
      </c>
    </row>
    <row r="44" spans="2:2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6"/>
      <c r="Q44" s="18"/>
      <c r="R44" s="16"/>
      <c r="T44" s="16"/>
    </row>
    <row r="45" spans="2:21" s="3" customFormat="1">
      <c r="C45" s="1" t="s">
        <v>94</v>
      </c>
      <c r="D45" s="3">
        <v>28051</v>
      </c>
      <c r="E45" s="3">
        <v>26135</v>
      </c>
      <c r="F45" s="3">
        <v>22771</v>
      </c>
      <c r="G45" s="3">
        <v>24831</v>
      </c>
      <c r="H45" s="3">
        <v>23625</v>
      </c>
      <c r="I45" s="3">
        <v>23457</v>
      </c>
      <c r="J45" s="3">
        <v>25315</v>
      </c>
      <c r="K45" s="3">
        <v>23483</v>
      </c>
      <c r="L45" s="3">
        <v>27345</v>
      </c>
      <c r="M45" s="3">
        <v>25656</v>
      </c>
      <c r="N45" s="3">
        <v>24278</v>
      </c>
      <c r="O45" s="3">
        <v>25446</v>
      </c>
      <c r="P45" s="17">
        <v>300393</v>
      </c>
      <c r="Q45" s="19"/>
      <c r="R45" s="17"/>
      <c r="S45" s="23"/>
      <c r="T45" s="17"/>
      <c r="U45" s="23"/>
    </row>
    <row r="46" spans="2:21">
      <c r="C46" s="17" t="s">
        <v>80</v>
      </c>
      <c r="D46">
        <v>25315</v>
      </c>
      <c r="E46">
        <v>26235</v>
      </c>
      <c r="F46">
        <v>23609</v>
      </c>
      <c r="G46">
        <v>26381</v>
      </c>
      <c r="H46">
        <v>24795</v>
      </c>
      <c r="I46">
        <v>22353</v>
      </c>
      <c r="J46">
        <v>26096</v>
      </c>
      <c r="K46">
        <v>24876</v>
      </c>
      <c r="L46">
        <v>25460</v>
      </c>
      <c r="M46">
        <v>24827</v>
      </c>
      <c r="N46">
        <v>23213</v>
      </c>
      <c r="O46">
        <v>24915</v>
      </c>
      <c r="P46" s="1">
        <f>SUM(D46:O46)</f>
        <v>298075</v>
      </c>
    </row>
    <row r="47" spans="2:21">
      <c r="C47" s="17" t="s">
        <v>26</v>
      </c>
      <c r="D47" s="3">
        <v>24037</v>
      </c>
      <c r="E47" s="3">
        <v>25077</v>
      </c>
      <c r="F47" s="3">
        <v>21399</v>
      </c>
      <c r="G47" s="3">
        <v>21383</v>
      </c>
      <c r="H47" s="3">
        <v>22027</v>
      </c>
      <c r="I47" s="3">
        <v>19915</v>
      </c>
      <c r="J47" s="3">
        <v>23625</v>
      </c>
      <c r="K47" s="3">
        <v>22754</v>
      </c>
      <c r="L47" s="3">
        <v>24129</v>
      </c>
      <c r="M47" s="3">
        <v>21284</v>
      </c>
      <c r="N47" s="3">
        <v>18861</v>
      </c>
      <c r="O47" s="3">
        <v>21302</v>
      </c>
      <c r="P47" s="17">
        <f>SUM(D47:O47)</f>
        <v>265793</v>
      </c>
      <c r="Q47" s="19"/>
      <c r="R47" s="17"/>
    </row>
    <row r="48" spans="2:21">
      <c r="C48" s="17" t="s">
        <v>27</v>
      </c>
      <c r="D48" s="3">
        <v>26243</v>
      </c>
      <c r="E48" s="3">
        <v>25727</v>
      </c>
      <c r="F48" s="3">
        <v>21484</v>
      </c>
      <c r="G48" s="3">
        <v>22068</v>
      </c>
      <c r="H48" s="3">
        <v>22763</v>
      </c>
      <c r="I48" s="3">
        <v>21043</v>
      </c>
      <c r="J48" s="3">
        <v>22709</v>
      </c>
      <c r="K48" s="3">
        <v>21413</v>
      </c>
      <c r="L48" s="3">
        <v>26238</v>
      </c>
      <c r="M48" s="3">
        <v>22961</v>
      </c>
      <c r="N48" s="3">
        <v>21696</v>
      </c>
      <c r="O48" s="3">
        <v>23474</v>
      </c>
      <c r="P48" s="17">
        <f>SUM(D48:O48)</f>
        <v>277819</v>
      </c>
      <c r="Q48" s="19"/>
      <c r="R48" s="17"/>
    </row>
  </sheetData>
  <pageMargins left="0.7" right="0.7" top="0.75" bottom="0.75" header="0.3" footer="0.3"/>
  <pageSetup orientation="landscape" r:id="rId1"/>
  <ignoredErrors>
    <ignoredError sqref="T4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S34"/>
  <sheetViews>
    <sheetView workbookViewId="0">
      <selection activeCell="J21" sqref="J21"/>
    </sheetView>
  </sheetViews>
  <sheetFormatPr defaultRowHeight="15"/>
  <cols>
    <col min="2" max="2" width="17.7109375" bestFit="1" customWidth="1"/>
    <col min="3" max="7" width="9.5703125" bestFit="1" customWidth="1"/>
    <col min="8" max="14" width="9.28515625" bestFit="1" customWidth="1"/>
    <col min="15" max="15" width="9.5703125" bestFit="1" customWidth="1"/>
    <col min="17" max="17" width="9.7109375" bestFit="1" customWidth="1"/>
  </cols>
  <sheetData>
    <row r="1" spans="1:19"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31</v>
      </c>
      <c r="O1" s="1" t="s">
        <v>18</v>
      </c>
    </row>
    <row r="2" spans="1:19">
      <c r="A2" s="2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>
      <c r="B3" s="2" t="s">
        <v>32</v>
      </c>
      <c r="C3" s="5">
        <v>16817</v>
      </c>
      <c r="D3" s="5">
        <v>13446</v>
      </c>
      <c r="E3" s="5">
        <v>13781</v>
      </c>
      <c r="F3" s="5">
        <v>13737</v>
      </c>
      <c r="G3" s="5">
        <v>10370</v>
      </c>
      <c r="H3" s="5">
        <v>11538</v>
      </c>
      <c r="I3" s="21">
        <v>11289</v>
      </c>
      <c r="J3" s="21">
        <v>10505</v>
      </c>
      <c r="K3" s="21">
        <v>12694</v>
      </c>
      <c r="L3" s="21">
        <v>12088</v>
      </c>
      <c r="M3" s="21">
        <v>14378</v>
      </c>
      <c r="N3" s="21">
        <v>12928</v>
      </c>
      <c r="O3" s="22">
        <f>SUM(C3:N3)</f>
        <v>153571</v>
      </c>
      <c r="P3" s="5"/>
      <c r="Q3" s="5"/>
    </row>
    <row r="4" spans="1:19">
      <c r="B4" t="s">
        <v>70</v>
      </c>
      <c r="C4" s="5">
        <v>573</v>
      </c>
      <c r="D4" s="5">
        <v>517</v>
      </c>
      <c r="E4" s="5">
        <v>656</v>
      </c>
      <c r="F4" s="5">
        <f>[1]Sheet1!$E$79</f>
        <v>528</v>
      </c>
      <c r="G4" s="5">
        <f>[1]Sheet1!$F$79</f>
        <v>593</v>
      </c>
      <c r="H4" s="5">
        <f>[1]Sheet1!$G$79</f>
        <v>549</v>
      </c>
      <c r="I4" s="5">
        <f>[1]Sheet1!$H$79</f>
        <v>627</v>
      </c>
      <c r="J4" s="5">
        <f>[1]Sheet1!$I$79</f>
        <v>525</v>
      </c>
      <c r="K4" s="5">
        <f>[1]Sheet1!$J$79</f>
        <v>577</v>
      </c>
      <c r="L4" s="5">
        <f>[1]Sheet1!$K$79</f>
        <v>576</v>
      </c>
      <c r="M4" s="5">
        <f>[1]Sheet1!$L$79</f>
        <v>635</v>
      </c>
      <c r="N4" s="5">
        <f>[1]Sheet1!$M$79</f>
        <v>588</v>
      </c>
      <c r="O4" s="21"/>
      <c r="P4" s="5"/>
      <c r="Q4" s="5"/>
      <c r="R4" s="5"/>
      <c r="S4" s="5"/>
    </row>
    <row r="5" spans="1:19">
      <c r="C5" s="5"/>
      <c r="D5" s="5"/>
      <c r="E5" s="5"/>
      <c r="F5" s="5"/>
      <c r="G5" s="5"/>
      <c r="H5" s="5"/>
      <c r="I5" s="21"/>
      <c r="J5" s="21"/>
      <c r="K5" s="21"/>
      <c r="L5" s="21"/>
      <c r="M5" s="21"/>
      <c r="N5" s="21"/>
      <c r="O5" s="21"/>
      <c r="P5" s="5"/>
      <c r="Q5" s="5"/>
      <c r="R5" s="5"/>
      <c r="S5" s="5"/>
    </row>
    <row r="6" spans="1:19" ht="12.75" customHeight="1">
      <c r="B6" s="25" t="s">
        <v>95</v>
      </c>
      <c r="C6" s="7">
        <v>17247</v>
      </c>
      <c r="D6" s="7">
        <v>16407</v>
      </c>
      <c r="E6" s="7">
        <v>15317</v>
      </c>
      <c r="F6" s="7">
        <v>11688</v>
      </c>
      <c r="G6" s="7">
        <v>13502</v>
      </c>
      <c r="H6" s="7">
        <v>11229</v>
      </c>
      <c r="I6" s="24">
        <v>13723</v>
      </c>
      <c r="J6" s="24">
        <v>13665</v>
      </c>
      <c r="K6" s="24">
        <v>13059</v>
      </c>
      <c r="L6" s="24">
        <v>13536</v>
      </c>
      <c r="M6" s="24">
        <v>16618</v>
      </c>
      <c r="N6" s="24">
        <v>16625</v>
      </c>
      <c r="O6" s="24">
        <f>SUM(C6:N6)</f>
        <v>172616</v>
      </c>
      <c r="P6" s="5"/>
      <c r="Q6" s="5"/>
      <c r="R6" s="5"/>
      <c r="S6" s="5"/>
    </row>
    <row r="7" spans="1:19" s="6" customFormat="1" ht="12">
      <c r="B7" s="25" t="s">
        <v>96</v>
      </c>
      <c r="C7" s="7">
        <v>13735</v>
      </c>
      <c r="D7" s="7">
        <v>14600</v>
      </c>
      <c r="E7" s="7">
        <v>12987</v>
      </c>
      <c r="F7" s="7">
        <v>13789</v>
      </c>
      <c r="G7" s="7">
        <v>13581</v>
      </c>
      <c r="H7" s="7">
        <v>12434</v>
      </c>
      <c r="I7" s="7">
        <v>12475</v>
      </c>
      <c r="J7" s="7">
        <v>12218</v>
      </c>
      <c r="K7" s="7">
        <v>16936</v>
      </c>
      <c r="L7" s="7">
        <v>13296</v>
      </c>
      <c r="M7" s="7">
        <v>13039</v>
      </c>
      <c r="N7" s="7">
        <v>12934</v>
      </c>
      <c r="O7" s="7">
        <f>SUM(C7:N7)</f>
        <v>162024</v>
      </c>
      <c r="P7" s="7"/>
      <c r="Q7" s="7"/>
    </row>
    <row r="8" spans="1:19" s="6" customFormat="1" ht="12">
      <c r="B8" s="25" t="s">
        <v>97</v>
      </c>
      <c r="C8" s="7">
        <v>13775</v>
      </c>
      <c r="D8" s="7">
        <v>13787</v>
      </c>
      <c r="E8" s="7">
        <v>12797</v>
      </c>
      <c r="F8" s="7">
        <v>12759</v>
      </c>
      <c r="G8" s="7">
        <v>11940</v>
      </c>
      <c r="H8" s="7">
        <v>12238</v>
      </c>
      <c r="I8" s="7">
        <v>12867</v>
      </c>
      <c r="J8" s="7">
        <v>13316</v>
      </c>
      <c r="K8" s="7">
        <v>14105</v>
      </c>
      <c r="L8" s="7">
        <v>12999</v>
      </c>
      <c r="M8" s="7">
        <v>12250</v>
      </c>
      <c r="N8" s="7">
        <v>12992</v>
      </c>
      <c r="O8" s="7">
        <f>SUM(C8:N8)</f>
        <v>155825</v>
      </c>
      <c r="P8" s="7"/>
      <c r="Q8" s="7"/>
    </row>
    <row r="9" spans="1:19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9">
      <c r="B10" s="2" t="s">
        <v>30</v>
      </c>
      <c r="C10" s="5">
        <f>[1]Sheet1!$B$71</f>
        <v>10941</v>
      </c>
      <c r="D10" s="5">
        <f>[1]Sheet1!$C$71</f>
        <v>10168</v>
      </c>
      <c r="E10" s="5">
        <f>[1]Sheet1!$D$71</f>
        <v>10206</v>
      </c>
      <c r="F10" s="5">
        <f>[1]Sheet1!$E$71</f>
        <v>11071</v>
      </c>
      <c r="G10" s="5">
        <f>[1]Sheet1!$F$71</f>
        <v>10542</v>
      </c>
      <c r="H10" s="5">
        <f>[1]Sheet1!$G$71</f>
        <v>7983</v>
      </c>
      <c r="I10" s="5">
        <f>[1]Sheet1!$H$71</f>
        <v>7704</v>
      </c>
      <c r="J10" s="5">
        <f>[1]Sheet1!$I$71</f>
        <v>6431</v>
      </c>
      <c r="K10" s="5">
        <f>[1]Sheet1!$J$71</f>
        <v>7041</v>
      </c>
      <c r="L10" s="5">
        <f>[1]Sheet1!$K$71</f>
        <v>6711</v>
      </c>
      <c r="M10" s="5">
        <f>[1]Sheet1!$L$71</f>
        <v>6270</v>
      </c>
      <c r="N10" s="5">
        <f>[1]Sheet1!$M$71</f>
        <v>6795</v>
      </c>
      <c r="O10" s="5">
        <f>SUM(C10:N10)</f>
        <v>101863</v>
      </c>
      <c r="P10" s="5"/>
      <c r="Q10" s="5"/>
    </row>
    <row r="11" spans="1:19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9" s="6" customFormat="1" ht="12">
      <c r="B12" s="25" t="s">
        <v>95</v>
      </c>
      <c r="C12" s="7">
        <v>9358</v>
      </c>
      <c r="D12" s="7">
        <v>11762</v>
      </c>
      <c r="E12" s="7">
        <v>11027</v>
      </c>
      <c r="F12" s="7">
        <v>10507</v>
      </c>
      <c r="G12" s="7">
        <v>9623</v>
      </c>
      <c r="H12" s="7">
        <v>9697</v>
      </c>
      <c r="I12" s="7">
        <v>10423</v>
      </c>
      <c r="J12" s="7">
        <v>9020</v>
      </c>
      <c r="K12" s="7">
        <v>9976</v>
      </c>
      <c r="L12" s="7">
        <v>9075</v>
      </c>
      <c r="M12" s="7">
        <v>9287</v>
      </c>
      <c r="N12" s="24">
        <v>9955</v>
      </c>
      <c r="O12" s="7">
        <f>SUM(C12:N12)</f>
        <v>119710</v>
      </c>
      <c r="P12" s="7"/>
    </row>
    <row r="13" spans="1:19" s="6" customFormat="1" ht="12">
      <c r="B13" s="25" t="s">
        <v>96</v>
      </c>
      <c r="C13" s="7">
        <v>8131</v>
      </c>
      <c r="D13" s="7">
        <v>8878</v>
      </c>
      <c r="E13" s="7">
        <v>8546</v>
      </c>
      <c r="F13" s="7">
        <v>10223</v>
      </c>
      <c r="G13" s="7">
        <v>11044</v>
      </c>
      <c r="H13" s="7">
        <v>12215</v>
      </c>
      <c r="I13" s="7">
        <v>13542</v>
      </c>
      <c r="J13" s="7">
        <v>12443</v>
      </c>
      <c r="K13" s="7">
        <v>17408</v>
      </c>
      <c r="L13" s="7">
        <v>21301</v>
      </c>
      <c r="M13" s="7">
        <v>20470</v>
      </c>
      <c r="N13" s="24">
        <v>2954</v>
      </c>
      <c r="O13" s="7">
        <f>SUM(C13:N13)</f>
        <v>147155</v>
      </c>
      <c r="P13" s="7"/>
      <c r="Q13" s="24"/>
    </row>
    <row r="14" spans="1:19" s="6" customFormat="1" ht="12">
      <c r="B14" s="25" t="s">
        <v>97</v>
      </c>
      <c r="C14" s="7">
        <v>8082</v>
      </c>
      <c r="D14" s="7">
        <v>8012</v>
      </c>
      <c r="E14" s="7">
        <v>8567</v>
      </c>
      <c r="F14" s="7">
        <v>7195</v>
      </c>
      <c r="G14" s="7">
        <v>2319</v>
      </c>
      <c r="H14" s="7">
        <v>5683</v>
      </c>
      <c r="I14" s="7">
        <v>6704</v>
      </c>
      <c r="J14" s="7">
        <v>6554</v>
      </c>
      <c r="K14" s="7">
        <v>6832</v>
      </c>
      <c r="L14" s="7">
        <v>7007</v>
      </c>
      <c r="M14" s="7">
        <v>6878</v>
      </c>
      <c r="N14" s="7">
        <v>7177</v>
      </c>
      <c r="O14" s="7">
        <f>SUM(C14:N14)</f>
        <v>81010</v>
      </c>
      <c r="P14" s="7"/>
      <c r="Q14" s="7"/>
    </row>
    <row r="15" spans="1:19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9">
      <c r="A16">
        <v>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>
      <c r="B17" s="2" t="s">
        <v>71</v>
      </c>
      <c r="C17" s="5">
        <f>[1]Sheet1!$B$75</f>
        <v>67</v>
      </c>
      <c r="D17" s="5">
        <f>[1]Sheet1!$C$75</f>
        <v>37</v>
      </c>
      <c r="E17" s="5">
        <f>[1]Sheet1!$D$75</f>
        <v>59</v>
      </c>
      <c r="F17" s="5">
        <f>[1]Sheet1!$E$75</f>
        <v>65</v>
      </c>
      <c r="G17" s="5">
        <f>[1]Sheet1!$F$75</f>
        <v>61</v>
      </c>
      <c r="H17" s="5">
        <f>[1]Sheet1!$G$75</f>
        <v>53</v>
      </c>
      <c r="I17" s="5">
        <f>[1]Sheet1!$H$75</f>
        <v>63</v>
      </c>
      <c r="J17" s="5">
        <f>[1]Sheet1!$I$75</f>
        <v>56</v>
      </c>
      <c r="K17" s="5">
        <f>[1]Sheet1!$J$75</f>
        <v>60</v>
      </c>
      <c r="L17" s="5">
        <f>[1]Sheet1!$K$75</f>
        <v>58</v>
      </c>
      <c r="M17" s="5">
        <f>[1]Sheet1!$L$75</f>
        <v>64</v>
      </c>
      <c r="N17" s="5">
        <f>[1]Sheet1!$M$75</f>
        <v>66</v>
      </c>
      <c r="O17" s="5">
        <f>SUM(C17:N17)</f>
        <v>709</v>
      </c>
      <c r="P17" s="5"/>
      <c r="Q17" s="5"/>
    </row>
    <row r="18" spans="2:17"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  <c r="P18" s="5"/>
      <c r="Q18" s="5"/>
    </row>
    <row r="19" spans="2:17" s="6" customFormat="1" ht="12">
      <c r="B19" s="25" t="s">
        <v>95</v>
      </c>
      <c r="C19" s="7">
        <v>59</v>
      </c>
      <c r="D19" s="7">
        <v>53</v>
      </c>
      <c r="E19" s="7">
        <v>51</v>
      </c>
      <c r="F19" s="7">
        <v>56</v>
      </c>
      <c r="G19" s="7">
        <v>59</v>
      </c>
      <c r="H19" s="7">
        <v>60</v>
      </c>
      <c r="I19" s="7">
        <v>60</v>
      </c>
      <c r="J19" s="7">
        <v>55</v>
      </c>
      <c r="K19" s="7">
        <v>55</v>
      </c>
      <c r="L19" s="7">
        <v>62</v>
      </c>
      <c r="M19" s="7">
        <v>60</v>
      </c>
      <c r="N19" s="7">
        <v>61</v>
      </c>
      <c r="O19" s="7">
        <f>SUM(C19:N19)</f>
        <v>691</v>
      </c>
      <c r="P19" s="7"/>
      <c r="Q19" s="7"/>
    </row>
    <row r="20" spans="2:17" s="6" customFormat="1" ht="12">
      <c r="B20" s="25" t="s">
        <v>96</v>
      </c>
      <c r="C20" s="7">
        <v>44</v>
      </c>
      <c r="D20" s="7">
        <v>45</v>
      </c>
      <c r="E20" s="7">
        <v>42</v>
      </c>
      <c r="F20" s="7">
        <v>45</v>
      </c>
      <c r="G20" s="7">
        <v>40</v>
      </c>
      <c r="H20" s="7">
        <v>37</v>
      </c>
      <c r="I20" s="7">
        <v>38</v>
      </c>
      <c r="J20" s="7">
        <v>47</v>
      </c>
      <c r="K20" s="7">
        <v>60</v>
      </c>
      <c r="L20" s="7">
        <v>50</v>
      </c>
      <c r="M20" s="7">
        <v>61</v>
      </c>
      <c r="N20" s="7">
        <v>55</v>
      </c>
      <c r="O20" s="7">
        <f>SUM(C20:N20)</f>
        <v>564</v>
      </c>
      <c r="P20" s="7"/>
      <c r="Q20" s="7"/>
    </row>
    <row r="21" spans="2:17" s="6" customFormat="1" ht="12">
      <c r="B21" s="25" t="s">
        <v>97</v>
      </c>
      <c r="C21" s="7">
        <v>38</v>
      </c>
      <c r="D21" s="7">
        <v>19</v>
      </c>
      <c r="E21" s="7">
        <v>26</v>
      </c>
      <c r="F21" s="7">
        <v>28</v>
      </c>
      <c r="G21" s="7">
        <v>41</v>
      </c>
      <c r="H21" s="7">
        <v>46</v>
      </c>
      <c r="I21" s="7">
        <v>43</v>
      </c>
      <c r="J21" s="7">
        <v>42</v>
      </c>
      <c r="K21" s="7">
        <v>52</v>
      </c>
      <c r="L21" s="7">
        <v>41</v>
      </c>
      <c r="M21" s="7">
        <v>50</v>
      </c>
      <c r="N21" s="7">
        <v>46</v>
      </c>
      <c r="O21" s="7">
        <f>SUM(C21:N21)</f>
        <v>472</v>
      </c>
      <c r="P21" s="7"/>
      <c r="Q21" s="7"/>
    </row>
    <row r="22" spans="2:17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>
      <c r="B23" s="2" t="s">
        <v>72</v>
      </c>
      <c r="C23" s="5">
        <f>[1]Sheet1!$B$3</f>
        <v>1702</v>
      </c>
      <c r="D23" s="5">
        <f>[1]Sheet1!$C$3</f>
        <v>1616</v>
      </c>
      <c r="E23" s="5">
        <f>[1]Sheet1!$D$3</f>
        <v>1620</v>
      </c>
      <c r="F23" s="5">
        <f>[1]Sheet1!$E$3</f>
        <v>1577</v>
      </c>
      <c r="G23" s="5">
        <f>[1]Sheet1!$F$3</f>
        <v>1294</v>
      </c>
      <c r="H23" s="5">
        <f>[1]Sheet1!$G$3</f>
        <v>1508</v>
      </c>
      <c r="I23" s="5">
        <f>[1]Sheet1!$H$3</f>
        <v>1361</v>
      </c>
      <c r="J23" s="5">
        <f>[1]Sheet1!$I$3</f>
        <v>1198</v>
      </c>
      <c r="K23" s="5">
        <f>[1]Sheet1!$J$3</f>
        <v>1462</v>
      </c>
      <c r="L23" s="5">
        <f>[1]Sheet1!$K$3</f>
        <v>1440</v>
      </c>
      <c r="M23" s="5">
        <f>[1]Sheet1!$L$3</f>
        <v>1501</v>
      </c>
      <c r="N23" s="5">
        <f>[1]Sheet1!$M$3</f>
        <v>1555</v>
      </c>
      <c r="O23" s="5">
        <f>SUM(C23:N23)</f>
        <v>17834</v>
      </c>
      <c r="P23" s="5"/>
      <c r="Q23" s="5"/>
    </row>
    <row r="24" spans="2:17"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4"/>
      <c r="P24" s="5"/>
      <c r="Q24" s="5"/>
    </row>
    <row r="25" spans="2:17" s="6" customFormat="1" ht="12">
      <c r="B25" s="25" t="s">
        <v>95</v>
      </c>
      <c r="C25" s="7">
        <v>1852</v>
      </c>
      <c r="D25" s="7">
        <v>1916</v>
      </c>
      <c r="E25" s="7">
        <v>1614</v>
      </c>
      <c r="F25" s="7">
        <v>1435</v>
      </c>
      <c r="G25" s="7">
        <v>1464</v>
      </c>
      <c r="H25" s="7">
        <v>1473</v>
      </c>
      <c r="I25" s="7">
        <v>1445</v>
      </c>
      <c r="J25" s="7">
        <v>1237</v>
      </c>
      <c r="K25" s="7">
        <v>1588</v>
      </c>
      <c r="L25" s="7">
        <v>1573</v>
      </c>
      <c r="M25" s="7">
        <v>1408</v>
      </c>
      <c r="N25" s="7">
        <v>1557</v>
      </c>
      <c r="O25" s="7">
        <f>SUM(C25:N25)</f>
        <v>18562</v>
      </c>
      <c r="P25" s="7"/>
      <c r="Q25" s="7"/>
    </row>
    <row r="26" spans="2:17" s="6" customFormat="1" ht="12">
      <c r="B26" s="25" t="s">
        <v>96</v>
      </c>
      <c r="C26" s="7">
        <v>1559</v>
      </c>
      <c r="D26" s="7">
        <v>1665</v>
      </c>
      <c r="E26" s="7">
        <v>1432</v>
      </c>
      <c r="F26" s="7">
        <v>1616</v>
      </c>
      <c r="G26" s="7">
        <v>1544</v>
      </c>
      <c r="H26" s="7">
        <v>1350</v>
      </c>
      <c r="I26" s="7">
        <v>1568</v>
      </c>
      <c r="J26" s="7">
        <v>1425</v>
      </c>
      <c r="K26" s="7">
        <v>1500</v>
      </c>
      <c r="L26" s="7">
        <v>1609</v>
      </c>
      <c r="M26" s="7">
        <v>1484</v>
      </c>
      <c r="N26" s="7">
        <v>1557</v>
      </c>
      <c r="O26" s="7">
        <f>SUM(C26:N26)</f>
        <v>18309</v>
      </c>
      <c r="P26" s="7"/>
      <c r="Q26" s="7"/>
    </row>
    <row r="27" spans="2:17" s="6" customFormat="1" ht="12">
      <c r="B27" s="25" t="s">
        <v>97</v>
      </c>
      <c r="C27" s="7">
        <v>1720</v>
      </c>
      <c r="D27" s="7">
        <v>1693</v>
      </c>
      <c r="E27" s="7">
        <v>1608</v>
      </c>
      <c r="F27" s="7">
        <v>1513</v>
      </c>
      <c r="G27" s="7">
        <v>1185</v>
      </c>
      <c r="H27" s="7">
        <v>1210</v>
      </c>
      <c r="I27" s="7">
        <v>1336</v>
      </c>
      <c r="J27" s="7">
        <v>1364</v>
      </c>
      <c r="K27" s="7">
        <v>1298</v>
      </c>
      <c r="L27" s="7">
        <v>1365</v>
      </c>
      <c r="M27" s="7">
        <v>1488</v>
      </c>
      <c r="N27" s="7">
        <v>1513</v>
      </c>
      <c r="O27" s="7">
        <f>SUM(C27:N27)</f>
        <v>17293</v>
      </c>
      <c r="P27" s="7"/>
      <c r="Q27" s="7"/>
    </row>
    <row r="28" spans="2:17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30" spans="2:17">
      <c r="B30" s="2" t="s">
        <v>76</v>
      </c>
      <c r="C30" s="5">
        <f>[1]Sheet1!$B$7</f>
        <v>762</v>
      </c>
      <c r="D30" s="5">
        <f>[1]Sheet1!$C$7</f>
        <v>726</v>
      </c>
      <c r="E30" s="5">
        <f>[1]Sheet1!$D$7</f>
        <v>751</v>
      </c>
      <c r="F30" s="5">
        <f>[1]Sheet1!$E$7</f>
        <v>739</v>
      </c>
      <c r="G30" s="5">
        <f>[1]Sheet1!$F$7</f>
        <v>591</v>
      </c>
      <c r="H30" s="5">
        <f>[1]Sheet1!$G$7</f>
        <v>653</v>
      </c>
      <c r="I30" s="5">
        <f>[1]Sheet1!$H$7</f>
        <v>535</v>
      </c>
      <c r="J30" s="5">
        <f>[1]Sheet1!$I$7</f>
        <v>501</v>
      </c>
      <c r="K30" s="5">
        <f>[1]Sheet1!$J$7</f>
        <v>706</v>
      </c>
      <c r="L30" s="5">
        <f>[1]Sheet1!$K$7</f>
        <v>663</v>
      </c>
      <c r="M30" s="5">
        <f>[1]Sheet1!$L$7</f>
        <v>681</v>
      </c>
      <c r="N30" s="5">
        <f>[1]Sheet1!$M$7</f>
        <v>793</v>
      </c>
      <c r="O30" s="5">
        <f>SUM(C30:N30)</f>
        <v>8101</v>
      </c>
    </row>
    <row r="32" spans="2:17" s="6" customFormat="1" ht="12">
      <c r="B32" s="25" t="s">
        <v>95</v>
      </c>
      <c r="C32" s="7">
        <v>588</v>
      </c>
      <c r="D32" s="7">
        <v>573</v>
      </c>
      <c r="E32" s="7">
        <v>552</v>
      </c>
      <c r="F32" s="7">
        <v>521</v>
      </c>
      <c r="G32" s="7">
        <v>509</v>
      </c>
      <c r="H32" s="7">
        <v>493</v>
      </c>
      <c r="I32" s="7">
        <v>453</v>
      </c>
      <c r="J32" s="7">
        <v>484</v>
      </c>
      <c r="K32" s="7">
        <v>676</v>
      </c>
      <c r="L32" s="7">
        <v>594</v>
      </c>
      <c r="M32" s="7">
        <v>615</v>
      </c>
      <c r="N32" s="7">
        <v>661</v>
      </c>
      <c r="O32" s="7">
        <f>SUM(C32:N32)</f>
        <v>6719</v>
      </c>
    </row>
    <row r="33" spans="2:15" s="6" customFormat="1" ht="12">
      <c r="B33" s="25" t="s">
        <v>96</v>
      </c>
      <c r="C33" s="6">
        <v>442</v>
      </c>
      <c r="D33" s="6">
        <v>407</v>
      </c>
      <c r="E33" s="6">
        <v>336</v>
      </c>
      <c r="F33" s="6">
        <v>375</v>
      </c>
      <c r="G33" s="6">
        <v>418</v>
      </c>
      <c r="H33" s="6">
        <v>342</v>
      </c>
      <c r="I33" s="6">
        <v>392</v>
      </c>
      <c r="J33" s="6">
        <v>421</v>
      </c>
      <c r="K33" s="6">
        <v>492</v>
      </c>
      <c r="L33" s="6">
        <v>500</v>
      </c>
      <c r="M33" s="6">
        <v>490</v>
      </c>
      <c r="N33" s="6">
        <v>533</v>
      </c>
      <c r="O33" s="6">
        <f>SUM(C33:N33)</f>
        <v>5148</v>
      </c>
    </row>
    <row r="34" spans="2:15">
      <c r="B34" s="9"/>
    </row>
  </sheetData>
  <pageMargins left="0.7" right="0.7" top="0.75" bottom="0.75" header="0.3" footer="0.3"/>
  <pageSetup orientation="portrait" r:id="rId1"/>
  <ignoredErrors>
    <ignoredError sqref="O6:O8 O12:O14 O19:O21 O26:O27 O33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39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L7" sqref="AL7"/>
    </sheetView>
  </sheetViews>
  <sheetFormatPr defaultRowHeight="15"/>
  <cols>
    <col min="1" max="1" width="5.5703125" customWidth="1"/>
    <col min="2" max="2" width="33" customWidth="1"/>
    <col min="3" max="3" width="1.7109375" style="10" customWidth="1"/>
    <col min="4" max="4" width="5.28515625" customWidth="1"/>
    <col min="5" max="5" width="7.5703125" customWidth="1"/>
    <col min="6" max="6" width="1.5703125" style="10" customWidth="1"/>
    <col min="7" max="7" width="6.28515625" customWidth="1"/>
    <col min="8" max="8" width="8.5703125" customWidth="1"/>
    <col min="9" max="9" width="1.5703125" style="10" customWidth="1"/>
    <col min="10" max="10" width="6.5703125" customWidth="1"/>
    <col min="11" max="11" width="8.85546875" customWidth="1"/>
    <col min="12" max="12" width="1.28515625" style="10" customWidth="1"/>
    <col min="13" max="13" width="6" customWidth="1"/>
    <col min="14" max="14" width="8.28515625" customWidth="1"/>
    <col min="15" max="15" width="1.28515625" style="10" customWidth="1"/>
    <col min="16" max="16" width="6.5703125" customWidth="1"/>
    <col min="17" max="17" width="8.85546875" customWidth="1"/>
    <col min="18" max="18" width="1.42578125" style="10" customWidth="1"/>
    <col min="19" max="19" width="5.85546875" style="9" customWidth="1"/>
    <col min="20" max="20" width="8.140625" style="9" customWidth="1"/>
    <col min="21" max="21" width="1.42578125" style="10" customWidth="1"/>
    <col min="22" max="22" width="5.85546875" style="9" customWidth="1"/>
    <col min="23" max="23" width="8.140625" style="9" customWidth="1"/>
    <col min="24" max="24" width="1.5703125" style="10" customWidth="1"/>
    <col min="25" max="25" width="5.5703125" style="9" customWidth="1"/>
    <col min="26" max="26" width="7.85546875" style="9" customWidth="1"/>
    <col min="27" max="27" width="1.7109375" style="10" customWidth="1"/>
    <col min="28" max="28" width="6.5703125" style="9" customWidth="1"/>
    <col min="29" max="29" width="9.140625" style="9" customWidth="1"/>
    <col min="30" max="30" width="1.5703125" style="10" customWidth="1"/>
    <col min="31" max="31" width="6" style="13" customWidth="1"/>
    <col min="32" max="32" width="8.28515625" style="13" customWidth="1"/>
    <col min="33" max="33" width="1.85546875" style="10" customWidth="1"/>
    <col min="34" max="34" width="6.42578125" style="9" customWidth="1"/>
    <col min="35" max="35" width="8.7109375" style="9" customWidth="1"/>
    <col min="36" max="36" width="1.85546875" style="10" customWidth="1"/>
    <col min="37" max="37" width="5.85546875" style="9" customWidth="1"/>
    <col min="38" max="38" width="8.140625" style="9" customWidth="1"/>
    <col min="39" max="39" width="7.28515625" customWidth="1"/>
  </cols>
  <sheetData>
    <row r="1" spans="1:39">
      <c r="D1" t="s">
        <v>34</v>
      </c>
      <c r="E1" t="s">
        <v>35</v>
      </c>
      <c r="G1" t="s">
        <v>36</v>
      </c>
      <c r="H1" t="s">
        <v>37</v>
      </c>
      <c r="J1" t="s">
        <v>38</v>
      </c>
      <c r="K1" t="s">
        <v>39</v>
      </c>
      <c r="M1" t="s">
        <v>40</v>
      </c>
      <c r="N1" t="s">
        <v>41</v>
      </c>
      <c r="P1" t="s">
        <v>42</v>
      </c>
      <c r="Q1" t="s">
        <v>43</v>
      </c>
      <c r="S1" s="9" t="s">
        <v>44</v>
      </c>
      <c r="T1" s="9" t="s">
        <v>51</v>
      </c>
      <c r="V1" s="9" t="s">
        <v>54</v>
      </c>
      <c r="W1" s="9" t="s">
        <v>52</v>
      </c>
      <c r="Y1" s="9" t="s">
        <v>53</v>
      </c>
      <c r="Z1" s="9" t="s">
        <v>55</v>
      </c>
      <c r="AB1" s="9" t="s">
        <v>56</v>
      </c>
      <c r="AC1" s="9" t="s">
        <v>57</v>
      </c>
      <c r="AE1" s="13" t="s">
        <v>58</v>
      </c>
      <c r="AF1" s="13" t="s">
        <v>59</v>
      </c>
      <c r="AH1" s="9" t="s">
        <v>60</v>
      </c>
      <c r="AI1" s="9" t="s">
        <v>61</v>
      </c>
      <c r="AK1" s="9" t="s">
        <v>62</v>
      </c>
      <c r="AL1" s="9" t="s">
        <v>63</v>
      </c>
    </row>
    <row r="2" spans="1:39">
      <c r="A2" s="2" t="s">
        <v>33</v>
      </c>
      <c r="B2" s="2"/>
    </row>
    <row r="3" spans="1:39">
      <c r="B3" s="2" t="s">
        <v>19</v>
      </c>
      <c r="D3" s="3"/>
    </row>
    <row r="4" spans="1:39">
      <c r="B4" s="8" t="s">
        <v>99</v>
      </c>
      <c r="D4" s="9">
        <f>[2]Sheet1!$B$4</f>
        <v>0</v>
      </c>
      <c r="E4" s="9">
        <f>[2]Sheet1!$B$5</f>
        <v>0</v>
      </c>
      <c r="F4" s="12"/>
      <c r="G4" s="9">
        <f>[2]Sheet1!$C$4</f>
        <v>1</v>
      </c>
      <c r="H4" s="9">
        <f>[2]Sheet1!$C$5</f>
        <v>22</v>
      </c>
      <c r="I4" s="12"/>
      <c r="J4" s="9">
        <f>[2]Sheet1!$D$4</f>
        <v>1</v>
      </c>
      <c r="K4" s="9">
        <f>[2]Sheet1!$D$5</f>
        <v>26</v>
      </c>
      <c r="L4" s="12"/>
      <c r="M4" s="9">
        <f>[2]Sheet1!$E$4</f>
        <v>2</v>
      </c>
      <c r="N4" s="9">
        <f>[2]Sheet1!$E$5</f>
        <v>107</v>
      </c>
      <c r="O4" s="12"/>
      <c r="P4" s="9">
        <f>[2]Sheet1!$F$4</f>
        <v>1</v>
      </c>
      <c r="Q4" s="9">
        <f>[2]Sheet1!$F$5</f>
        <v>15</v>
      </c>
      <c r="R4" s="11"/>
      <c r="S4" s="9">
        <f>[2]Sheet1!$G$4</f>
        <v>1</v>
      </c>
      <c r="T4" s="9">
        <f>[2]Sheet1!$G$5</f>
        <v>18</v>
      </c>
      <c r="U4" s="11"/>
      <c r="V4" s="9">
        <f>[2]Sheet1!$H$4</f>
        <v>1</v>
      </c>
      <c r="W4" s="9">
        <f>[2]Sheet1!$H$5</f>
        <v>36</v>
      </c>
      <c r="X4" s="11"/>
      <c r="Y4" s="9">
        <f>[2]Sheet1!$I$4</f>
        <v>1</v>
      </c>
      <c r="Z4" s="9">
        <f>[2]Sheet1!$I$5</f>
        <v>25</v>
      </c>
      <c r="AA4" s="11"/>
      <c r="AB4" s="9">
        <f>[2]Sheet1!$J$4</f>
        <v>1</v>
      </c>
      <c r="AC4" s="9">
        <f>[2]Sheet1!$J$5</f>
        <v>23</v>
      </c>
      <c r="AD4" s="11"/>
      <c r="AE4" s="9">
        <f>[2]Sheet1!$K$4</f>
        <v>1</v>
      </c>
      <c r="AF4" s="9">
        <f>[2]Sheet1!$K$5</f>
        <v>62</v>
      </c>
      <c r="AG4" s="11"/>
      <c r="AH4" s="9">
        <f>[2]Sheet1!$L$4</f>
        <v>1</v>
      </c>
      <c r="AI4" s="9">
        <f>[2]Sheet1!$L$5</f>
        <v>18</v>
      </c>
      <c r="AJ4" s="11"/>
      <c r="AK4" s="9">
        <f>[2]Sheet1!$M$4</f>
        <v>1</v>
      </c>
      <c r="AL4" s="26">
        <f>[2]Sheet1!$M$5</f>
        <v>50</v>
      </c>
      <c r="AM4" s="8"/>
    </row>
    <row r="5" spans="1:39">
      <c r="B5" s="8" t="s">
        <v>103</v>
      </c>
      <c r="D5" s="9">
        <f>[2]Sheet1!$B$14</f>
        <v>0</v>
      </c>
      <c r="E5" s="9">
        <f>[2]Sheet1!$B$15</f>
        <v>0</v>
      </c>
      <c r="F5" s="12"/>
      <c r="G5" s="9">
        <f>[2]Sheet1!$C$14</f>
        <v>0</v>
      </c>
      <c r="H5" s="9">
        <f>[2]Sheet1!$C$15</f>
        <v>0</v>
      </c>
      <c r="I5" s="12"/>
      <c r="J5" s="9">
        <f>[2]Sheet1!$D$14</f>
        <v>1</v>
      </c>
      <c r="K5" s="9">
        <f>[2]Sheet1!$D$15</f>
        <v>19</v>
      </c>
      <c r="L5" s="12"/>
      <c r="M5" s="9">
        <f>[2]Sheet1!$E$14</f>
        <v>0</v>
      </c>
      <c r="N5" s="9">
        <f>[2]Sheet1!$E$15</f>
        <v>0</v>
      </c>
      <c r="O5" s="12"/>
      <c r="P5" s="9">
        <f>[2]Sheet1!$F$14</f>
        <v>2</v>
      </c>
      <c r="Q5" s="9">
        <f>[2]Sheet1!$F$15</f>
        <v>20</v>
      </c>
      <c r="R5" s="11"/>
      <c r="S5" s="9">
        <f>[2]Sheet1!$G$14</f>
        <v>0</v>
      </c>
      <c r="T5" s="9">
        <f>[2]Sheet1!$G$15</f>
        <v>0</v>
      </c>
      <c r="U5" s="11"/>
      <c r="V5" s="9">
        <f>[2]Sheet1!$H$14</f>
        <v>0</v>
      </c>
      <c r="W5" s="9">
        <f>[2]Sheet1!$H$15</f>
        <v>0</v>
      </c>
      <c r="X5" s="11"/>
      <c r="Y5" s="9">
        <f>[2]Sheet1!$I$14</f>
        <v>0</v>
      </c>
      <c r="Z5" s="9">
        <f>[2]Sheet1!$I$15</f>
        <v>0</v>
      </c>
      <c r="AA5" s="11"/>
      <c r="AB5" s="9">
        <f>[2]Sheet1!$J$14</f>
        <v>0</v>
      </c>
      <c r="AC5" s="9">
        <f>[2]Sheet1!$J$15</f>
        <v>0</v>
      </c>
      <c r="AD5" s="11"/>
      <c r="AE5" s="9">
        <f>[2]Sheet1!$K$14</f>
        <v>0</v>
      </c>
      <c r="AF5" s="9">
        <f>[2]Sheet1!$K$15</f>
        <v>0</v>
      </c>
      <c r="AG5" s="11"/>
      <c r="AH5" s="9">
        <f>[2]Sheet1!$L$14</f>
        <v>1</v>
      </c>
      <c r="AI5" s="9">
        <f>[2]Sheet1!$L$15</f>
        <v>3</v>
      </c>
      <c r="AJ5" s="11"/>
      <c r="AK5" s="9">
        <f>[2]Sheet1!$M$14</f>
        <v>0</v>
      </c>
      <c r="AL5" s="26">
        <f>[2]Sheet1!$M$15</f>
        <v>0</v>
      </c>
      <c r="AM5" s="8"/>
    </row>
    <row r="6" spans="1:39">
      <c r="B6" t="s">
        <v>89</v>
      </c>
      <c r="D6" s="9">
        <f>[2]Sheet1!$B$9</f>
        <v>3</v>
      </c>
      <c r="E6" s="9">
        <f>[2]Sheet1!$B$10</f>
        <v>22</v>
      </c>
      <c r="F6" s="12"/>
      <c r="G6" s="9">
        <f>[2]Sheet1!$C$9</f>
        <v>4</v>
      </c>
      <c r="H6" s="9">
        <f>[2]Sheet1!$C$10</f>
        <v>41</v>
      </c>
      <c r="I6" s="12"/>
      <c r="J6" s="9">
        <f>[2]Sheet1!$D$9</f>
        <v>4</v>
      </c>
      <c r="K6" s="9">
        <f>[2]Sheet1!$D$10</f>
        <v>43</v>
      </c>
      <c r="L6" s="12"/>
      <c r="M6" s="9">
        <f>[2]Sheet1!$E$9</f>
        <v>5</v>
      </c>
      <c r="N6" s="9">
        <f>[2]Sheet1!$E$10</f>
        <v>47</v>
      </c>
      <c r="O6" s="12"/>
      <c r="P6" s="9">
        <f>[2]Sheet1!$F$9</f>
        <v>3</v>
      </c>
      <c r="Q6" s="9">
        <f>[2]Sheet1!$F$10</f>
        <v>33</v>
      </c>
      <c r="R6" s="11"/>
      <c r="S6" s="9">
        <f>[2]Sheet1!$G$9</f>
        <v>3</v>
      </c>
      <c r="T6" s="9">
        <f>[2]Sheet1!$G$10</f>
        <v>30</v>
      </c>
      <c r="U6" s="11"/>
      <c r="V6" s="9">
        <f>[2]Sheet1!$H$9</f>
        <v>4</v>
      </c>
      <c r="W6" s="9">
        <f>[2]Sheet1!$H$10</f>
        <v>36</v>
      </c>
      <c r="X6" s="11"/>
      <c r="Y6" s="9">
        <f>[2]Sheet1!$I$9</f>
        <v>4</v>
      </c>
      <c r="Z6" s="9">
        <f>[2]Sheet1!$I$10</f>
        <v>29</v>
      </c>
      <c r="AA6" s="11"/>
      <c r="AB6" s="9">
        <f>[2]Sheet1!$J$9</f>
        <v>4</v>
      </c>
      <c r="AC6" s="9">
        <f>[2]Sheet1!$J$10</f>
        <v>46</v>
      </c>
      <c r="AD6" s="11"/>
      <c r="AE6" s="9">
        <f>[2]Sheet1!$K$9</f>
        <v>4</v>
      </c>
      <c r="AF6" s="9">
        <f>[2]Sheet1!$K$10</f>
        <v>44</v>
      </c>
      <c r="AG6" s="11"/>
      <c r="AH6" s="9">
        <f>[2]Sheet1!$L$9</f>
        <v>4</v>
      </c>
      <c r="AI6" s="9">
        <f>[2]Sheet1!$L$10</f>
        <v>40</v>
      </c>
      <c r="AJ6" s="11"/>
      <c r="AK6" s="9">
        <f>[2]Sheet1!$M$9</f>
        <v>4</v>
      </c>
      <c r="AL6" s="9">
        <f>[2]Sheet1!$M$10</f>
        <v>32</v>
      </c>
      <c r="AM6" s="8"/>
    </row>
    <row r="7" spans="1:39">
      <c r="B7" s="3" t="s">
        <v>90</v>
      </c>
      <c r="D7" s="9"/>
      <c r="E7" s="9"/>
      <c r="F7" s="12"/>
      <c r="G7" s="9"/>
      <c r="H7" s="9"/>
      <c r="I7" s="12"/>
      <c r="J7" s="9"/>
      <c r="K7" s="9"/>
      <c r="L7" s="12"/>
      <c r="M7" s="9"/>
      <c r="N7" s="9"/>
      <c r="O7" s="12"/>
      <c r="P7" s="9"/>
      <c r="Q7" s="9"/>
      <c r="R7" s="11"/>
      <c r="U7" s="11"/>
      <c r="X7" s="11"/>
      <c r="AA7" s="11"/>
      <c r="AD7" s="11"/>
      <c r="AG7" s="11"/>
      <c r="AJ7" s="11"/>
      <c r="AM7" s="8"/>
    </row>
    <row r="8" spans="1:39">
      <c r="B8" t="s">
        <v>45</v>
      </c>
      <c r="D8" s="9"/>
      <c r="E8" s="9"/>
      <c r="F8" s="12"/>
      <c r="G8" s="9"/>
      <c r="H8" s="9"/>
      <c r="I8" s="12"/>
      <c r="J8" s="9"/>
      <c r="K8" s="9"/>
      <c r="L8" s="12"/>
      <c r="M8" s="9"/>
      <c r="N8" s="9"/>
      <c r="O8" s="12"/>
      <c r="P8" s="9"/>
      <c r="Q8" s="9"/>
    </row>
    <row r="9" spans="1:39">
      <c r="B9" s="3" t="s">
        <v>83</v>
      </c>
      <c r="D9" s="34">
        <f>[1]Sheet1!$B$28</f>
        <v>22</v>
      </c>
      <c r="E9" s="34">
        <f>[1]Sheet1!$B$28</f>
        <v>22</v>
      </c>
      <c r="F9" s="12"/>
      <c r="G9" s="34">
        <f>[1]Sheet1!$C$28</f>
        <v>15</v>
      </c>
      <c r="H9" s="34">
        <f>[1]Sheet1!$C$28</f>
        <v>15</v>
      </c>
      <c r="I9" s="12"/>
      <c r="J9" s="34">
        <f>[1]Sheet1!$D$28</f>
        <v>23</v>
      </c>
      <c r="K9" s="34">
        <f>[1]Sheet1!$D$28</f>
        <v>23</v>
      </c>
      <c r="L9" s="12"/>
      <c r="M9" s="34">
        <f>[1]Sheet1!$E$28</f>
        <v>31</v>
      </c>
      <c r="N9" s="34">
        <f>[1]Sheet1!$E$28</f>
        <v>31</v>
      </c>
      <c r="O9" s="12"/>
      <c r="P9" s="34">
        <f>[1]Sheet1!$F$28</f>
        <v>23</v>
      </c>
      <c r="Q9" s="34">
        <f>[1]Sheet1!$F$28</f>
        <v>23</v>
      </c>
      <c r="S9" s="34">
        <f>[1]Sheet1!$G$28</f>
        <v>28</v>
      </c>
      <c r="T9" s="34">
        <f>[1]Sheet1!$G$28</f>
        <v>28</v>
      </c>
      <c r="V9" s="34">
        <f>[1]Sheet1!$H$28</f>
        <v>39</v>
      </c>
      <c r="W9" s="34">
        <f>[1]Sheet1!$H$28</f>
        <v>39</v>
      </c>
      <c r="Y9" s="34">
        <f>[1]Sheet1!$I$28</f>
        <v>36</v>
      </c>
      <c r="Z9" s="34">
        <f>[1]Sheet1!$I$28</f>
        <v>36</v>
      </c>
      <c r="AB9" s="34">
        <f>[1]Sheet1!$J$28</f>
        <v>26</v>
      </c>
      <c r="AC9" s="34">
        <f>[1]Sheet1!$J$28</f>
        <v>26</v>
      </c>
      <c r="AE9" s="34">
        <f>[1]Sheet1!$K$28</f>
        <v>19</v>
      </c>
      <c r="AF9" s="34">
        <f>[1]Sheet1!$K$28</f>
        <v>19</v>
      </c>
      <c r="AH9" s="34">
        <f>[1]Sheet1!$L$28</f>
        <v>15</v>
      </c>
      <c r="AI9" s="34">
        <f>[1]Sheet1!$L$28</f>
        <v>15</v>
      </c>
      <c r="AK9" s="34">
        <f>[1]Sheet1!$M$28</f>
        <v>24</v>
      </c>
      <c r="AL9" s="34">
        <f>[1]Sheet1!$M$28</f>
        <v>24</v>
      </c>
    </row>
    <row r="10" spans="1:39">
      <c r="B10" s="3" t="s">
        <v>100</v>
      </c>
      <c r="D10" s="9">
        <f>[2]Sheet1!$B$19</f>
        <v>3</v>
      </c>
      <c r="E10" s="9">
        <f>[2]Sheet1!$B$20</f>
        <v>13</v>
      </c>
      <c r="F10" s="12"/>
      <c r="G10" s="9">
        <f>[2]Sheet1!$C$19</f>
        <v>5</v>
      </c>
      <c r="H10" s="9">
        <f>[2]Sheet1!$C$20</f>
        <v>22</v>
      </c>
      <c r="I10" s="12"/>
      <c r="J10" s="9">
        <f>[2]Sheet1!$D$19</f>
        <v>4</v>
      </c>
      <c r="K10" s="9">
        <f>[2]Sheet1!$D$20</f>
        <v>18</v>
      </c>
      <c r="L10" s="12"/>
      <c r="M10" s="9">
        <f>[2]Sheet1!$E$19</f>
        <v>5</v>
      </c>
      <c r="N10" s="9">
        <f>[2]Sheet1!$E$20</f>
        <v>35</v>
      </c>
      <c r="O10" s="12"/>
      <c r="P10" s="9">
        <f>[2]Sheet1!$F$19</f>
        <v>3</v>
      </c>
      <c r="Q10" s="9">
        <f>[2]Sheet1!$F$20</f>
        <v>21</v>
      </c>
      <c r="S10" s="9">
        <f>[2]Sheet1!$G$19</f>
        <v>4</v>
      </c>
      <c r="T10" s="9">
        <f>[2]Sheet1!$G$20</f>
        <v>28</v>
      </c>
      <c r="V10" s="9">
        <f>[2]Sheet1!$H$19</f>
        <v>5</v>
      </c>
      <c r="W10" s="9">
        <f>[2]Sheet1!$H$20</f>
        <v>35</v>
      </c>
      <c r="Y10" s="9">
        <f>[2]Sheet1!$I$19</f>
        <v>4</v>
      </c>
      <c r="Z10" s="9">
        <f>[2]Sheet1!$I$20</f>
        <v>22</v>
      </c>
      <c r="AB10" s="9">
        <f>[2]Sheet1!$J$19</f>
        <v>4</v>
      </c>
      <c r="AC10" s="9">
        <f>[2]Sheet1!$J$20</f>
        <v>23</v>
      </c>
      <c r="AE10" s="9">
        <f>[2]Sheet1!$K$19</f>
        <v>4</v>
      </c>
      <c r="AF10" s="9">
        <f>[2]Sheet1!$K$20</f>
        <v>27</v>
      </c>
      <c r="AH10" s="9">
        <f>[2]Sheet1!$L$19</f>
        <v>4</v>
      </c>
      <c r="AI10" s="9">
        <f>[2]Sheet1!$L$20</f>
        <v>24</v>
      </c>
      <c r="AK10" s="9">
        <f>[2]Sheet1!$M$19</f>
        <v>4</v>
      </c>
      <c r="AL10" s="9">
        <f>[2]Sheet1!$M$20</f>
        <v>20</v>
      </c>
    </row>
    <row r="11" spans="1:39">
      <c r="B11" t="s">
        <v>93</v>
      </c>
      <c r="D11" s="9"/>
      <c r="E11" s="9"/>
      <c r="F11" s="12"/>
      <c r="G11" s="9"/>
      <c r="H11" s="9"/>
      <c r="I11" s="12"/>
      <c r="J11" s="9"/>
      <c r="K11" s="9"/>
      <c r="L11" s="12"/>
      <c r="M11" s="9"/>
      <c r="N11" s="9"/>
      <c r="O11" s="12"/>
      <c r="P11" s="9"/>
      <c r="Q11" s="9"/>
    </row>
    <row r="12" spans="1:39">
      <c r="B12" t="s">
        <v>46</v>
      </c>
      <c r="D12" s="9">
        <f>[2]Sheet1!$B$24</f>
        <v>2</v>
      </c>
      <c r="E12" s="9">
        <f>[2]Sheet1!$B$25</f>
        <v>48</v>
      </c>
      <c r="F12" s="12"/>
      <c r="G12" s="9">
        <f>[2]Sheet1!$C$24</f>
        <v>0</v>
      </c>
      <c r="H12" s="9">
        <f>[2]Sheet1!$C$24</f>
        <v>0</v>
      </c>
      <c r="I12" s="12"/>
      <c r="J12" s="9">
        <f>[2]Sheet1!$D$24</f>
        <v>1</v>
      </c>
      <c r="K12" s="9">
        <f>[2]Sheet1!$D$25</f>
        <v>38</v>
      </c>
      <c r="L12" s="12"/>
      <c r="M12" s="9">
        <f>[2]Sheet1!$E$24</f>
        <v>0</v>
      </c>
      <c r="N12" s="9">
        <f>[2]Sheet1!$E$26</f>
        <v>0</v>
      </c>
      <c r="O12" s="12"/>
      <c r="P12" s="9">
        <f>[2]Sheet1!$F$24</f>
        <v>1</v>
      </c>
      <c r="Q12" s="9">
        <f>[2]Sheet1!$F$25</f>
        <v>7</v>
      </c>
      <c r="S12" s="9">
        <f>[2]Sheet1!$G$24</f>
        <v>1</v>
      </c>
      <c r="T12" s="9">
        <f>[2]Sheet1!$G$25</f>
        <v>26</v>
      </c>
      <c r="V12" s="9">
        <f>[2]Sheet1!$H$24</f>
        <v>2</v>
      </c>
      <c r="W12" s="9">
        <f>[2]Sheet1!$H$25</f>
        <v>38</v>
      </c>
      <c r="Y12" s="9">
        <f>[2]Sheet1!$I$24</f>
        <v>1</v>
      </c>
      <c r="Z12" s="9">
        <f>[2]Sheet1!$I$25</f>
        <v>5</v>
      </c>
      <c r="AB12" s="9">
        <f>[2]Sheet1!$J$24</f>
        <v>1</v>
      </c>
      <c r="AC12" s="9">
        <f>[2]Sheet1!$J$25</f>
        <v>17</v>
      </c>
      <c r="AE12" s="9">
        <f>[2]Sheet1!$K$24</f>
        <v>1</v>
      </c>
      <c r="AF12" s="9">
        <f>[2]Sheet1!$K$25</f>
        <v>14</v>
      </c>
      <c r="AH12" s="9">
        <f>[2]Sheet1!LB$24</f>
        <v>0</v>
      </c>
      <c r="AI12" s="9">
        <f>[2]Sheet1!LC$25</f>
        <v>0</v>
      </c>
      <c r="AK12" s="9">
        <f>[2]Sheet1!$M$24</f>
        <v>0</v>
      </c>
      <c r="AL12" s="9">
        <f>[2]Sheet1!$M$25</f>
        <v>0</v>
      </c>
    </row>
    <row r="13" spans="1:39">
      <c r="B13" t="s">
        <v>101</v>
      </c>
      <c r="D13" s="30">
        <f>SUM(D4:D12)</f>
        <v>30</v>
      </c>
      <c r="E13" s="30">
        <f>SUM(E3:E12)</f>
        <v>105</v>
      </c>
      <c r="F13" s="12"/>
      <c r="G13" s="30">
        <f>SUM(G4:G12)</f>
        <v>25</v>
      </c>
      <c r="H13" s="30">
        <f>SUM(H4:H12)</f>
        <v>100</v>
      </c>
      <c r="I13" s="12"/>
      <c r="J13" s="30">
        <f>SUM(J4:J12)</f>
        <v>34</v>
      </c>
      <c r="K13" s="30">
        <f>SUM(K4:K12)</f>
        <v>167</v>
      </c>
      <c r="L13" s="12"/>
      <c r="M13" s="30">
        <f>SUM(M4:M12)</f>
        <v>43</v>
      </c>
      <c r="N13" s="30">
        <f>SUM(N4:N12)</f>
        <v>220</v>
      </c>
      <c r="O13" s="12"/>
      <c r="P13" s="30">
        <f>SUM(P4:P12)</f>
        <v>33</v>
      </c>
      <c r="Q13" s="30">
        <f>SUM(Q4:Q12)</f>
        <v>119</v>
      </c>
      <c r="S13" s="30">
        <f>SUM(S4:S12)</f>
        <v>37</v>
      </c>
      <c r="T13" s="30">
        <f>SUM(T4:T12)</f>
        <v>130</v>
      </c>
      <c r="V13" s="30">
        <f>SUM(V4:V12)</f>
        <v>51</v>
      </c>
      <c r="W13" s="30">
        <f>SUM(W4:W12)</f>
        <v>184</v>
      </c>
      <c r="Y13" s="30">
        <f>SUM(Y4:Y12)</f>
        <v>46</v>
      </c>
      <c r="Z13" s="30">
        <f>SUM(Z4:Z12)</f>
        <v>117</v>
      </c>
      <c r="AB13" s="30">
        <f>SUM(AB4:AB12)</f>
        <v>36</v>
      </c>
      <c r="AC13" s="30">
        <f>SUM(AC4:AC12)</f>
        <v>135</v>
      </c>
      <c r="AE13" s="31">
        <f>SUM(AE4:AE12)</f>
        <v>29</v>
      </c>
      <c r="AF13" s="31">
        <f>SUM(AF4:AF12)</f>
        <v>166</v>
      </c>
      <c r="AH13" s="31">
        <f>SUM(AH4:AH12)</f>
        <v>25</v>
      </c>
      <c r="AI13" s="31">
        <f>SUM(AI4:AI12)</f>
        <v>100</v>
      </c>
      <c r="AK13" s="31">
        <f>SUM(AK4:AK12)</f>
        <v>33</v>
      </c>
      <c r="AL13" s="31">
        <f>SUM(AL4:AL12)</f>
        <v>126</v>
      </c>
    </row>
    <row r="14" spans="1:39" s="10" customFormat="1" ht="9" customHeight="1"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12"/>
      <c r="T14" s="12"/>
      <c r="V14" s="12"/>
      <c r="W14" s="12"/>
      <c r="Y14" s="12"/>
      <c r="Z14" s="12"/>
      <c r="AB14" s="12"/>
      <c r="AC14" s="12"/>
      <c r="AE14" s="12"/>
      <c r="AF14" s="12"/>
      <c r="AH14" s="12"/>
      <c r="AI14" s="12"/>
      <c r="AK14" s="12"/>
      <c r="AL14" s="12"/>
    </row>
    <row r="15" spans="1:39">
      <c r="B15" s="2" t="s">
        <v>20</v>
      </c>
      <c r="D15" s="9"/>
      <c r="E15" s="9"/>
      <c r="F15" s="12"/>
      <c r="G15" s="9"/>
      <c r="H15" s="9"/>
      <c r="I15" s="12"/>
      <c r="J15" s="9"/>
      <c r="K15" s="9"/>
      <c r="L15" s="12"/>
      <c r="M15" s="9"/>
      <c r="N15" s="9"/>
      <c r="O15" s="12"/>
      <c r="P15" s="9"/>
      <c r="Q15" s="9"/>
    </row>
    <row r="16" spans="1:39">
      <c r="B16" t="s">
        <v>47</v>
      </c>
      <c r="D16" s="9">
        <v>3</v>
      </c>
      <c r="E16" s="9">
        <v>76</v>
      </c>
      <c r="F16" s="12"/>
      <c r="G16" s="9">
        <v>5</v>
      </c>
      <c r="H16" s="9">
        <v>173</v>
      </c>
      <c r="I16" s="12"/>
      <c r="J16" s="9">
        <v>4</v>
      </c>
      <c r="K16" s="9">
        <f>22+32+32+46</f>
        <v>132</v>
      </c>
      <c r="L16" s="12"/>
      <c r="M16" s="9">
        <v>5</v>
      </c>
      <c r="N16" s="9">
        <v>209</v>
      </c>
      <c r="O16" s="12"/>
      <c r="P16" s="9">
        <v>3</v>
      </c>
      <c r="Q16" s="9">
        <v>78</v>
      </c>
      <c r="R16" s="11"/>
      <c r="S16" s="9">
        <v>4</v>
      </c>
      <c r="T16" s="9">
        <v>93</v>
      </c>
      <c r="U16" s="11"/>
      <c r="V16" s="9">
        <v>5</v>
      </c>
      <c r="W16" s="9">
        <v>99</v>
      </c>
      <c r="X16" s="11"/>
      <c r="Y16" s="9">
        <v>4</v>
      </c>
      <c r="Z16" s="9">
        <v>95</v>
      </c>
      <c r="AA16" s="11"/>
      <c r="AB16" s="9">
        <v>4</v>
      </c>
      <c r="AC16" s="9">
        <v>118</v>
      </c>
      <c r="AD16" s="11"/>
      <c r="AE16" s="13">
        <v>4</v>
      </c>
      <c r="AF16" s="13">
        <v>68</v>
      </c>
      <c r="AG16" s="11"/>
      <c r="AH16" s="9">
        <v>5</v>
      </c>
      <c r="AI16" s="9">
        <v>167</v>
      </c>
      <c r="AJ16" s="11"/>
      <c r="AK16" s="9">
        <v>7</v>
      </c>
      <c r="AL16" s="9">
        <v>183</v>
      </c>
      <c r="AM16" s="8"/>
    </row>
    <row r="17" spans="2:39">
      <c r="B17" t="s">
        <v>48</v>
      </c>
      <c r="D17" s="9"/>
      <c r="E17" s="9"/>
      <c r="F17" s="12"/>
      <c r="I17" s="12"/>
      <c r="J17">
        <v>4</v>
      </c>
      <c r="K17">
        <f>22+24+24+13</f>
        <v>83</v>
      </c>
      <c r="L17" s="12"/>
      <c r="M17" s="9">
        <v>4</v>
      </c>
      <c r="N17" s="9">
        <v>78</v>
      </c>
      <c r="O17" s="12"/>
      <c r="P17" s="9">
        <v>3</v>
      </c>
      <c r="Q17" s="9">
        <v>30</v>
      </c>
      <c r="R17" s="11"/>
      <c r="S17" s="9">
        <v>2</v>
      </c>
      <c r="T17" s="9">
        <v>37</v>
      </c>
      <c r="U17" s="11"/>
      <c r="V17" s="9">
        <v>3</v>
      </c>
      <c r="W17" s="9">
        <v>68</v>
      </c>
      <c r="X17" s="11"/>
      <c r="Y17" s="9">
        <v>3</v>
      </c>
      <c r="Z17" s="9">
        <v>47</v>
      </c>
      <c r="AA17" s="11"/>
      <c r="AB17" s="9">
        <v>5</v>
      </c>
      <c r="AC17" s="9">
        <v>87</v>
      </c>
      <c r="AD17" s="11"/>
      <c r="AE17" s="13">
        <v>4</v>
      </c>
      <c r="AF17" s="13">
        <v>82</v>
      </c>
      <c r="AG17" s="11"/>
      <c r="AH17" s="9">
        <v>4</v>
      </c>
      <c r="AI17" s="9">
        <v>65</v>
      </c>
      <c r="AJ17" s="11"/>
      <c r="AK17" s="9">
        <v>2</v>
      </c>
      <c r="AL17" s="9">
        <v>58</v>
      </c>
      <c r="AM17" s="8"/>
    </row>
    <row r="18" spans="2:39">
      <c r="B18" t="s">
        <v>49</v>
      </c>
      <c r="D18" s="9">
        <v>4</v>
      </c>
      <c r="E18" s="9">
        <v>67</v>
      </c>
      <c r="F18" s="12"/>
      <c r="G18" s="9">
        <v>2</v>
      </c>
      <c r="H18" s="9">
        <f>18+27</f>
        <v>45</v>
      </c>
      <c r="I18" s="12"/>
      <c r="J18" s="9">
        <v>4</v>
      </c>
      <c r="K18" s="9">
        <f>16+11+9+6</f>
        <v>42</v>
      </c>
      <c r="L18" s="12"/>
      <c r="M18" s="9">
        <v>3</v>
      </c>
      <c r="N18" s="9">
        <v>24</v>
      </c>
      <c r="O18" s="12"/>
      <c r="P18" s="9">
        <v>4</v>
      </c>
      <c r="Q18" s="9">
        <v>42</v>
      </c>
      <c r="R18" s="11"/>
      <c r="S18" s="9">
        <v>5</v>
      </c>
      <c r="T18" s="9">
        <v>36</v>
      </c>
      <c r="U18" s="11"/>
      <c r="V18" s="9">
        <v>3</v>
      </c>
      <c r="W18" s="9">
        <v>30</v>
      </c>
      <c r="X18" s="11"/>
      <c r="Y18" s="9">
        <v>1</v>
      </c>
      <c r="Z18" s="9">
        <v>7</v>
      </c>
      <c r="AA18" s="11"/>
      <c r="AB18" s="9">
        <v>4</v>
      </c>
      <c r="AC18" s="9">
        <v>33</v>
      </c>
      <c r="AD18" s="11"/>
      <c r="AE18" s="13">
        <v>3</v>
      </c>
      <c r="AF18" s="13">
        <v>28</v>
      </c>
      <c r="AG18" s="11"/>
      <c r="AH18" s="9">
        <v>3</v>
      </c>
      <c r="AI18" s="9">
        <v>49</v>
      </c>
      <c r="AJ18" s="11"/>
      <c r="AK18" s="9">
        <v>2</v>
      </c>
      <c r="AL18" s="9">
        <v>20</v>
      </c>
      <c r="AM18" s="8"/>
    </row>
    <row r="19" spans="2:39">
      <c r="B19" t="s">
        <v>50</v>
      </c>
      <c r="D19" s="9"/>
      <c r="E19" s="9"/>
      <c r="F19" s="12"/>
      <c r="G19" s="9" t="s">
        <v>98</v>
      </c>
      <c r="H19" s="9" t="s">
        <v>98</v>
      </c>
      <c r="I19" s="12"/>
      <c r="J19" s="9">
        <v>1</v>
      </c>
      <c r="K19" s="9">
        <v>25</v>
      </c>
      <c r="L19" s="12"/>
      <c r="M19" s="9"/>
      <c r="N19" s="9"/>
      <c r="O19" s="12"/>
      <c r="P19" s="9"/>
      <c r="Q19" s="9"/>
      <c r="R19" s="11"/>
      <c r="U19" s="11"/>
      <c r="X19" s="11"/>
      <c r="AA19" s="11"/>
      <c r="AD19" s="11"/>
      <c r="AG19" s="11"/>
      <c r="AJ19" s="11"/>
      <c r="AM19" s="8"/>
    </row>
    <row r="20" spans="2:39">
      <c r="B20" t="s">
        <v>91</v>
      </c>
      <c r="D20" s="9"/>
      <c r="E20" s="9"/>
      <c r="F20" s="12"/>
      <c r="G20" s="9"/>
      <c r="H20" s="9"/>
      <c r="I20" s="12"/>
      <c r="J20" s="9"/>
      <c r="K20" s="9"/>
      <c r="L20" s="12"/>
      <c r="M20" s="9">
        <v>1</v>
      </c>
      <c r="N20" s="9">
        <v>135</v>
      </c>
      <c r="O20" s="12"/>
      <c r="P20" s="9">
        <v>1</v>
      </c>
      <c r="Q20" s="9">
        <v>92</v>
      </c>
      <c r="R20" s="11"/>
      <c r="S20" s="9">
        <v>1</v>
      </c>
      <c r="T20" s="9">
        <v>110</v>
      </c>
      <c r="U20" s="11"/>
      <c r="V20" s="9">
        <v>1</v>
      </c>
      <c r="W20" s="9">
        <v>28</v>
      </c>
      <c r="X20" s="11"/>
      <c r="Y20" s="9">
        <v>1</v>
      </c>
      <c r="Z20" s="9">
        <v>62</v>
      </c>
      <c r="AA20" s="11"/>
      <c r="AB20" s="9">
        <v>1</v>
      </c>
      <c r="AC20" s="9">
        <v>54</v>
      </c>
      <c r="AD20" s="11"/>
      <c r="AE20" s="13">
        <v>1</v>
      </c>
      <c r="AF20" s="13">
        <v>52</v>
      </c>
      <c r="AG20" s="11"/>
      <c r="AJ20" s="11"/>
      <c r="AM20" s="8"/>
    </row>
    <row r="21" spans="2:39">
      <c r="B21" t="s">
        <v>82</v>
      </c>
      <c r="D21" s="9">
        <v>14</v>
      </c>
      <c r="E21" s="9">
        <v>495</v>
      </c>
      <c r="F21" s="12"/>
      <c r="G21" s="9"/>
      <c r="H21" s="9"/>
      <c r="I21" s="12"/>
      <c r="J21" s="9"/>
      <c r="K21" s="9"/>
      <c r="L21" s="12"/>
      <c r="M21" s="9"/>
      <c r="N21" s="9"/>
      <c r="O21" s="12"/>
      <c r="P21" s="9"/>
      <c r="Q21" s="9"/>
      <c r="R21" s="11"/>
      <c r="U21" s="11"/>
      <c r="X21" s="11"/>
      <c r="AA21" s="11"/>
      <c r="AD21" s="11"/>
      <c r="AG21" s="11"/>
      <c r="AJ21" s="11"/>
      <c r="AK21" s="9">
        <v>4</v>
      </c>
      <c r="AL21" s="9">
        <v>130</v>
      </c>
      <c r="AM21" s="8"/>
    </row>
    <row r="22" spans="2:39">
      <c r="B22" t="s">
        <v>92</v>
      </c>
      <c r="D22" s="9"/>
      <c r="E22" s="9"/>
      <c r="F22" s="12"/>
      <c r="G22" s="9"/>
      <c r="H22" s="9"/>
      <c r="I22" s="12"/>
      <c r="J22" s="9"/>
      <c r="K22" s="9"/>
      <c r="L22" s="12"/>
      <c r="M22" s="9">
        <v>2</v>
      </c>
      <c r="N22" s="9">
        <v>46</v>
      </c>
      <c r="O22" s="12"/>
      <c r="P22" s="9"/>
      <c r="Q22" s="9"/>
      <c r="R22" s="11"/>
      <c r="S22" s="9">
        <v>2</v>
      </c>
      <c r="T22" s="9">
        <v>64</v>
      </c>
      <c r="U22" s="11"/>
      <c r="X22" s="11"/>
      <c r="Y22" s="9">
        <v>1</v>
      </c>
      <c r="Z22" s="9">
        <v>21</v>
      </c>
      <c r="AA22" s="11"/>
      <c r="AD22" s="11"/>
      <c r="AG22" s="11"/>
      <c r="AH22" s="9">
        <v>5</v>
      </c>
      <c r="AI22" s="9">
        <v>278</v>
      </c>
      <c r="AJ22" s="11"/>
      <c r="AK22" s="9">
        <v>5</v>
      </c>
      <c r="AL22" s="9">
        <v>392</v>
      </c>
      <c r="AM22" s="8"/>
    </row>
    <row r="23" spans="2:39">
      <c r="B23" t="s">
        <v>46</v>
      </c>
      <c r="D23" s="9"/>
      <c r="E23" s="9"/>
      <c r="F23" s="12"/>
      <c r="G23" s="9">
        <v>1</v>
      </c>
      <c r="H23" s="9">
        <v>150</v>
      </c>
      <c r="I23" s="12"/>
      <c r="J23" s="9">
        <v>2</v>
      </c>
      <c r="K23" s="9">
        <f>30+120</f>
        <v>150</v>
      </c>
      <c r="L23" s="12"/>
      <c r="M23" s="9">
        <v>2</v>
      </c>
      <c r="N23" s="9">
        <v>13</v>
      </c>
      <c r="O23" s="12"/>
      <c r="P23" s="9">
        <v>3</v>
      </c>
      <c r="Q23" s="9">
        <v>16</v>
      </c>
      <c r="R23" s="11"/>
      <c r="S23" s="9">
        <v>3</v>
      </c>
      <c r="T23" s="9">
        <v>41</v>
      </c>
      <c r="U23" s="11"/>
      <c r="V23" s="9">
        <v>3</v>
      </c>
      <c r="W23" s="9">
        <v>71</v>
      </c>
      <c r="X23" s="11"/>
      <c r="Y23" s="9">
        <v>5</v>
      </c>
      <c r="Z23" s="9">
        <v>155</v>
      </c>
      <c r="AA23" s="11"/>
      <c r="AB23" s="9">
        <v>2</v>
      </c>
      <c r="AC23" s="9">
        <v>35</v>
      </c>
      <c r="AD23" s="11"/>
      <c r="AE23" s="13">
        <v>2</v>
      </c>
      <c r="AF23" s="13">
        <v>32</v>
      </c>
      <c r="AG23" s="11"/>
      <c r="AH23" s="9">
        <v>2</v>
      </c>
      <c r="AI23" s="9">
        <v>160</v>
      </c>
      <c r="AJ23" s="11"/>
      <c r="AK23" s="9">
        <v>2</v>
      </c>
      <c r="AL23" s="9">
        <v>13</v>
      </c>
      <c r="AM23" s="8"/>
    </row>
    <row r="24" spans="2:39">
      <c r="B24" t="s">
        <v>102</v>
      </c>
      <c r="D24" s="32">
        <f>SUM(D16:D23)</f>
        <v>21</v>
      </c>
      <c r="E24" s="32">
        <f>SUM(E16:E23)</f>
        <v>638</v>
      </c>
      <c r="G24" s="32">
        <f>SUM(G16:G23)</f>
        <v>8</v>
      </c>
      <c r="H24" s="32">
        <f>SUM(H16:H23)</f>
        <v>368</v>
      </c>
      <c r="J24" s="32">
        <f>SUM(J16:J23)</f>
        <v>15</v>
      </c>
      <c r="K24" s="32">
        <f>SUM(K16:K23)</f>
        <v>432</v>
      </c>
      <c r="M24" s="30">
        <f>SUM(M16:M23)</f>
        <v>17</v>
      </c>
      <c r="N24" s="30">
        <f>SUM(N16:N23)</f>
        <v>505</v>
      </c>
      <c r="O24" s="12"/>
      <c r="P24" s="32">
        <f>SUM(P16:P23)</f>
        <v>14</v>
      </c>
      <c r="Q24" s="32">
        <f>SUM(Q16:Q23)</f>
        <v>258</v>
      </c>
      <c r="S24" s="30">
        <f>SUM(S16:S23)</f>
        <v>17</v>
      </c>
      <c r="T24" s="30">
        <f>SUM(T16:T23)</f>
        <v>381</v>
      </c>
      <c r="V24" s="30">
        <f>SUM(V16:V23)</f>
        <v>15</v>
      </c>
      <c r="W24" s="30">
        <f>SUM(W16:W23)</f>
        <v>296</v>
      </c>
      <c r="Y24" s="30">
        <f>SUM(Y16:Y23)</f>
        <v>15</v>
      </c>
      <c r="Z24" s="30">
        <f>SUM(Z16:Z23)</f>
        <v>387</v>
      </c>
      <c r="AB24" s="30">
        <f>SUM(AB16:AB23)</f>
        <v>16</v>
      </c>
      <c r="AC24" s="30">
        <f>SUM(AC16:AC23)</f>
        <v>327</v>
      </c>
      <c r="AE24" s="31">
        <f>SUM(AE16:AE23)</f>
        <v>14</v>
      </c>
      <c r="AF24" s="31">
        <f>SUM(AF16:AF23)</f>
        <v>262</v>
      </c>
      <c r="AH24" s="30">
        <f>SUM(AH16:AH23)</f>
        <v>19</v>
      </c>
      <c r="AI24" s="30">
        <f>SUM(AI16:AI23)</f>
        <v>719</v>
      </c>
      <c r="AK24" s="30">
        <f>SUM(AK16:AK23)</f>
        <v>22</v>
      </c>
      <c r="AL24" s="30">
        <f>SUM(AL16:AL23)</f>
        <v>796</v>
      </c>
    </row>
    <row r="25" spans="2:39">
      <c r="M25" s="9"/>
      <c r="N25" s="9"/>
      <c r="O25" s="12"/>
    </row>
    <row r="26" spans="2:39">
      <c r="B26" s="2" t="s">
        <v>5</v>
      </c>
      <c r="M26" s="9"/>
      <c r="N26" s="9"/>
      <c r="O26" s="12"/>
    </row>
    <row r="27" spans="2:39">
      <c r="M27" s="9"/>
      <c r="N27" s="9"/>
      <c r="O27" s="12"/>
    </row>
    <row r="29" spans="2:39" ht="15.75" thickBot="1">
      <c r="B29" s="33" t="s">
        <v>104</v>
      </c>
      <c r="D29" s="27">
        <f>D13+D24</f>
        <v>51</v>
      </c>
      <c r="E29" s="27">
        <f>E13+E24</f>
        <v>743</v>
      </c>
      <c r="G29" s="27">
        <f>G13+G24</f>
        <v>33</v>
      </c>
      <c r="H29" s="27">
        <f>H13+H24</f>
        <v>468</v>
      </c>
      <c r="J29" s="27">
        <f>J13+J24</f>
        <v>49</v>
      </c>
      <c r="K29" s="27">
        <f>K13+K24</f>
        <v>599</v>
      </c>
      <c r="M29" s="27">
        <f>M13+M24</f>
        <v>60</v>
      </c>
      <c r="N29" s="27">
        <f>N13+N24</f>
        <v>725</v>
      </c>
      <c r="P29" s="27">
        <f>P13+P24</f>
        <v>47</v>
      </c>
      <c r="Q29" s="27">
        <f>Q13+Q24</f>
        <v>377</v>
      </c>
      <c r="S29" s="28">
        <f>S13+S24</f>
        <v>54</v>
      </c>
      <c r="T29" s="28">
        <f>T13+T24</f>
        <v>511</v>
      </c>
      <c r="V29" s="28">
        <f>V13+V24</f>
        <v>66</v>
      </c>
      <c r="W29" s="28">
        <f>W13+W24</f>
        <v>480</v>
      </c>
      <c r="Y29" s="28">
        <f>Y13+Y24</f>
        <v>61</v>
      </c>
      <c r="Z29" s="28">
        <f>Z13+Z24</f>
        <v>504</v>
      </c>
      <c r="AB29" s="28">
        <f>AB13+AB24</f>
        <v>52</v>
      </c>
      <c r="AC29" s="28">
        <f>AC13+AC24</f>
        <v>462</v>
      </c>
      <c r="AE29" s="29">
        <f>AE13+AE24</f>
        <v>43</v>
      </c>
      <c r="AF29" s="29">
        <f>AF13+AF24</f>
        <v>428</v>
      </c>
      <c r="AH29" s="28">
        <f>AH13+AH24</f>
        <v>44</v>
      </c>
      <c r="AI29" s="28">
        <f>AI13+AI24</f>
        <v>819</v>
      </c>
      <c r="AK29" s="28">
        <f>AK13+AK24</f>
        <v>55</v>
      </c>
      <c r="AL29" s="28">
        <f>AL13+AL24</f>
        <v>922</v>
      </c>
    </row>
    <row r="30" spans="2:39" ht="15.75" thickTop="1"/>
    <row r="32" spans="2:39">
      <c r="B32" t="s">
        <v>64</v>
      </c>
      <c r="D32">
        <f>D13+G13+J13+M13+P13+S13+V13+Y13+AB13+AE13+AH13+AK13</f>
        <v>422</v>
      </c>
    </row>
    <row r="33" spans="2:4">
      <c r="B33" t="s">
        <v>65</v>
      </c>
      <c r="D33">
        <f>E13+H13+K13+N13+Q13+T13+W13+Z13+AC13+AF13+AI13+AL13</f>
        <v>1669</v>
      </c>
    </row>
    <row r="35" spans="2:4">
      <c r="B35" t="s">
        <v>66</v>
      </c>
      <c r="D35">
        <f>D24+G24+J24+M24+P24+S24+V24+Y24+AB24+AE24+AH24+AK24</f>
        <v>193</v>
      </c>
    </row>
    <row r="36" spans="2:4">
      <c r="B36" t="s">
        <v>67</v>
      </c>
      <c r="D36">
        <f>E24+H24+K24+N24+Q24+T24+W24+Z24+AC24+AF24+AI24+AL24</f>
        <v>5369</v>
      </c>
    </row>
    <row r="38" spans="2:4">
      <c r="B38" t="s">
        <v>68</v>
      </c>
      <c r="D38">
        <v>0</v>
      </c>
    </row>
    <row r="39" spans="2:4">
      <c r="B39" t="s">
        <v>69</v>
      </c>
      <c r="D39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Circulation</vt:lpstr>
      <vt:lpstr>Usage</vt:lpstr>
      <vt:lpstr>Programs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chkout02</cp:lastModifiedBy>
  <cp:lastPrinted>2014-04-25T21:06:56Z</cp:lastPrinted>
  <dcterms:created xsi:type="dcterms:W3CDTF">2012-10-22T17:47:27Z</dcterms:created>
  <dcterms:modified xsi:type="dcterms:W3CDTF">2015-07-07T13:46:26Z</dcterms:modified>
</cp:coreProperties>
</file>