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isa's stuff\Statistics\"/>
    </mc:Choice>
  </mc:AlternateContent>
  <bookViews>
    <workbookView xWindow="240" yWindow="132" windowWidth="21072" windowHeight="9780" activeTab="2"/>
  </bookViews>
  <sheets>
    <sheet name="Circulation" sheetId="1" r:id="rId1"/>
    <sheet name="Usage" sheetId="2" r:id="rId2"/>
    <sheet name="Programs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M33" i="1" s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J33" i="1" s="1"/>
  <c r="K14" i="1"/>
  <c r="L14" i="1"/>
  <c r="M14" i="1"/>
  <c r="N14" i="1"/>
  <c r="O14" i="1"/>
  <c r="P4" i="1"/>
  <c r="P5" i="1"/>
  <c r="P6" i="1"/>
  <c r="P7" i="1"/>
  <c r="P15" i="1"/>
  <c r="P16" i="1"/>
  <c r="P17" i="1"/>
  <c r="AL24" i="3"/>
  <c r="AK24" i="3"/>
  <c r="AI24" i="3"/>
  <c r="AH24" i="3"/>
  <c r="AF24" i="3"/>
  <c r="AE24" i="3"/>
  <c r="AC24" i="3"/>
  <c r="AB24" i="3"/>
  <c r="Z24" i="3"/>
  <c r="Y24" i="3"/>
  <c r="W24" i="3"/>
  <c r="V24" i="3"/>
  <c r="T24" i="3"/>
  <c r="S24" i="3"/>
  <c r="Q24" i="3"/>
  <c r="P24" i="3"/>
  <c r="N24" i="3"/>
  <c r="M24" i="3"/>
  <c r="K24" i="3"/>
  <c r="J24" i="3"/>
  <c r="H24" i="3"/>
  <c r="G24" i="3"/>
  <c r="E24" i="3"/>
  <c r="D24" i="3"/>
  <c r="D25" i="3" s="1"/>
  <c r="AL23" i="3"/>
  <c r="AL25" i="3" s="1"/>
  <c r="AK23" i="3"/>
  <c r="AK25" i="3" s="1"/>
  <c r="AI23" i="3"/>
  <c r="AI25" i="3" s="1"/>
  <c r="AH23" i="3"/>
  <c r="AH25" i="3" s="1"/>
  <c r="AF23" i="3"/>
  <c r="AF25" i="3" s="1"/>
  <c r="AE23" i="3"/>
  <c r="AE25" i="3" s="1"/>
  <c r="AC23" i="3"/>
  <c r="AC25" i="3" s="1"/>
  <c r="AB23" i="3"/>
  <c r="AB25" i="3" s="1"/>
  <c r="Z23" i="3"/>
  <c r="Z25" i="3" s="1"/>
  <c r="Y23" i="3"/>
  <c r="Y25" i="3" s="1"/>
  <c r="W23" i="3"/>
  <c r="V23" i="3"/>
  <c r="V25" i="3" s="1"/>
  <c r="T23" i="3"/>
  <c r="T25" i="3" s="1"/>
  <c r="S23" i="3"/>
  <c r="S25" i="3" s="1"/>
  <c r="Q23" i="3"/>
  <c r="Q25" i="3" s="1"/>
  <c r="P23" i="3"/>
  <c r="P25" i="3" s="1"/>
  <c r="N23" i="3"/>
  <c r="M23" i="3"/>
  <c r="K23" i="3"/>
  <c r="K25" i="3" s="1"/>
  <c r="J23" i="3"/>
  <c r="H23" i="3"/>
  <c r="H25" i="3" s="1"/>
  <c r="G23" i="3"/>
  <c r="G25" i="3" s="1"/>
  <c r="E23" i="3"/>
  <c r="AL9" i="3"/>
  <c r="AK9" i="3"/>
  <c r="AI9" i="3"/>
  <c r="AH9" i="3"/>
  <c r="AF9" i="3"/>
  <c r="AE9" i="3"/>
  <c r="AC9" i="3"/>
  <c r="AB9" i="3"/>
  <c r="Z9" i="3"/>
  <c r="Y9" i="3"/>
  <c r="W9" i="3"/>
  <c r="V9" i="3"/>
  <c r="T9" i="3"/>
  <c r="S9" i="3"/>
  <c r="Q9" i="3"/>
  <c r="P9" i="3"/>
  <c r="N9" i="3"/>
  <c r="M9" i="3"/>
  <c r="K9" i="3"/>
  <c r="J9" i="3"/>
  <c r="H9" i="3"/>
  <c r="G9" i="3"/>
  <c r="E9" i="3"/>
  <c r="D9" i="3"/>
  <c r="AL7" i="3"/>
  <c r="AK7" i="3"/>
  <c r="AI7" i="3"/>
  <c r="AH7" i="3"/>
  <c r="AF7" i="3"/>
  <c r="AE7" i="3"/>
  <c r="AC7" i="3"/>
  <c r="AB7" i="3"/>
  <c r="Z7" i="3"/>
  <c r="Y7" i="3"/>
  <c r="W7" i="3"/>
  <c r="V7" i="3"/>
  <c r="T7" i="3"/>
  <c r="S7" i="3"/>
  <c r="Q7" i="3"/>
  <c r="P7" i="3"/>
  <c r="N7" i="3"/>
  <c r="M7" i="3"/>
  <c r="K7" i="3"/>
  <c r="J7" i="3"/>
  <c r="H7" i="3"/>
  <c r="G7" i="3"/>
  <c r="E7" i="3"/>
  <c r="D7" i="3"/>
  <c r="AL6" i="3"/>
  <c r="AK6" i="3"/>
  <c r="AI6" i="3"/>
  <c r="AH6" i="3"/>
  <c r="AF6" i="3"/>
  <c r="AE6" i="3"/>
  <c r="AC6" i="3"/>
  <c r="AB6" i="3"/>
  <c r="Z6" i="3"/>
  <c r="Y6" i="3"/>
  <c r="W6" i="3"/>
  <c r="T6" i="3"/>
  <c r="Q6" i="3"/>
  <c r="P6" i="3"/>
  <c r="N6" i="3"/>
  <c r="M6" i="3"/>
  <c r="K6" i="3"/>
  <c r="J6" i="3"/>
  <c r="H6" i="3"/>
  <c r="G6" i="3"/>
  <c r="E6" i="3"/>
  <c r="D6" i="3"/>
  <c r="AL5" i="3"/>
  <c r="AK5" i="3"/>
  <c r="AI5" i="3"/>
  <c r="AH5" i="3"/>
  <c r="AF5" i="3"/>
  <c r="AE5" i="3"/>
  <c r="AC5" i="3"/>
  <c r="AB5" i="3"/>
  <c r="Z5" i="3"/>
  <c r="Y5" i="3"/>
  <c r="W5" i="3"/>
  <c r="V5" i="3"/>
  <c r="T5" i="3"/>
  <c r="S5" i="3"/>
  <c r="Q5" i="3"/>
  <c r="P5" i="3"/>
  <c r="P10" i="3" s="1"/>
  <c r="P28" i="3" s="1"/>
  <c r="K5" i="3"/>
  <c r="J5" i="3"/>
  <c r="H5" i="3"/>
  <c r="G5" i="3"/>
  <c r="AL4" i="3"/>
  <c r="AL10" i="3" s="1"/>
  <c r="AK4" i="3"/>
  <c r="AK10" i="3" s="1"/>
  <c r="AI4" i="3"/>
  <c r="AI10" i="3" s="1"/>
  <c r="AH4" i="3"/>
  <c r="AH10" i="3" s="1"/>
  <c r="AF4" i="3"/>
  <c r="AE4" i="3"/>
  <c r="AC4" i="3"/>
  <c r="AB4" i="3"/>
  <c r="Z4" i="3"/>
  <c r="Y4" i="3"/>
  <c r="Y10" i="3" s="1"/>
  <c r="W4" i="3"/>
  <c r="W10" i="3" s="1"/>
  <c r="V4" i="3"/>
  <c r="T4" i="3"/>
  <c r="S4" i="3"/>
  <c r="Q4" i="3"/>
  <c r="P4" i="3"/>
  <c r="N4" i="3"/>
  <c r="M4" i="3"/>
  <c r="M10" i="3" s="1"/>
  <c r="K4" i="3"/>
  <c r="J4" i="3"/>
  <c r="H4" i="3"/>
  <c r="G4" i="3"/>
  <c r="E4" i="3"/>
  <c r="D4" i="3"/>
  <c r="I10" i="2"/>
  <c r="T19" i="3"/>
  <c r="N18" i="3"/>
  <c r="K18" i="3"/>
  <c r="N10" i="2"/>
  <c r="M10" i="2"/>
  <c r="L10" i="2"/>
  <c r="K10" i="2"/>
  <c r="J10" i="2"/>
  <c r="H10" i="2"/>
  <c r="G10" i="2"/>
  <c r="F10" i="2"/>
  <c r="E10" i="2"/>
  <c r="D10" i="2"/>
  <c r="C10" i="2"/>
  <c r="N3" i="2"/>
  <c r="M3" i="2"/>
  <c r="L3" i="2"/>
  <c r="K3" i="2"/>
  <c r="J3" i="2"/>
  <c r="I3" i="2"/>
  <c r="H3" i="2"/>
  <c r="G3" i="2"/>
  <c r="F3" i="2"/>
  <c r="E3" i="2"/>
  <c r="D3" i="2"/>
  <c r="C3" i="2"/>
  <c r="E17" i="3"/>
  <c r="N25" i="2"/>
  <c r="M25" i="2"/>
  <c r="L25" i="2"/>
  <c r="K25" i="2"/>
  <c r="J25" i="2"/>
  <c r="I25" i="2"/>
  <c r="H25" i="2"/>
  <c r="G25" i="2"/>
  <c r="F25" i="2"/>
  <c r="E25" i="2"/>
  <c r="D25" i="2"/>
  <c r="C25" i="2"/>
  <c r="N17" i="2"/>
  <c r="M17" i="2"/>
  <c r="L17" i="2"/>
  <c r="K17" i="2"/>
  <c r="J17" i="2"/>
  <c r="I17" i="2"/>
  <c r="H17" i="2"/>
  <c r="G17" i="2"/>
  <c r="F17" i="2"/>
  <c r="E17" i="2"/>
  <c r="D17" i="2"/>
  <c r="C17" i="2"/>
  <c r="E25" i="3"/>
  <c r="AH30" i="3"/>
  <c r="AE30" i="3"/>
  <c r="AB30" i="3"/>
  <c r="Y30" i="3"/>
  <c r="V30" i="3"/>
  <c r="S30" i="3"/>
  <c r="P30" i="3"/>
  <c r="M30" i="3"/>
  <c r="J30" i="3"/>
  <c r="G30" i="3"/>
  <c r="AK30" i="3"/>
  <c r="D30" i="3"/>
  <c r="O27" i="2"/>
  <c r="O19" i="2"/>
  <c r="O12" i="2"/>
  <c r="O5" i="2"/>
  <c r="R24" i="1"/>
  <c r="R23" i="1"/>
  <c r="Z20" i="3"/>
  <c r="Y20" i="3"/>
  <c r="O6" i="2"/>
  <c r="T33" i="1"/>
  <c r="AL20" i="3"/>
  <c r="D36" i="3" s="1"/>
  <c r="AK20" i="3"/>
  <c r="D35" i="3" s="1"/>
  <c r="AC20" i="3"/>
  <c r="AB20" i="3"/>
  <c r="U17" i="1"/>
  <c r="U24" i="1"/>
  <c r="R30" i="1"/>
  <c r="AI20" i="3"/>
  <c r="AH20" i="3"/>
  <c r="E20" i="3"/>
  <c r="G20" i="3"/>
  <c r="H20" i="3"/>
  <c r="J20" i="3"/>
  <c r="K20" i="3"/>
  <c r="M20" i="3"/>
  <c r="N20" i="3"/>
  <c r="P20" i="3"/>
  <c r="Q20" i="3"/>
  <c r="S20" i="3"/>
  <c r="T20" i="3"/>
  <c r="V20" i="3"/>
  <c r="W20" i="3"/>
  <c r="AF20" i="3"/>
  <c r="AE20" i="3"/>
  <c r="D20" i="3"/>
  <c r="O13" i="2"/>
  <c r="O20" i="2"/>
  <c r="O28" i="2"/>
  <c r="P31" i="1"/>
  <c r="P30" i="1"/>
  <c r="P29" i="1"/>
  <c r="P28" i="1"/>
  <c r="P27" i="1"/>
  <c r="P26" i="1"/>
  <c r="P24" i="1"/>
  <c r="P23" i="1"/>
  <c r="P22" i="1"/>
  <c r="P21" i="1"/>
  <c r="P20" i="1"/>
  <c r="P19" i="1"/>
  <c r="O29" i="2"/>
  <c r="O21" i="2"/>
  <c r="O14" i="2"/>
  <c r="O7" i="2"/>
  <c r="P37" i="1"/>
  <c r="R6" i="1"/>
  <c r="R29" i="1"/>
  <c r="R28" i="1"/>
  <c r="R27" i="1"/>
  <c r="R26" i="1"/>
  <c r="R22" i="1"/>
  <c r="R21" i="1"/>
  <c r="R20" i="1"/>
  <c r="R19" i="1"/>
  <c r="R7" i="1"/>
  <c r="R5" i="1"/>
  <c r="R4" i="1"/>
  <c r="P38" i="1"/>
  <c r="U27" i="1"/>
  <c r="U5" i="1"/>
  <c r="U28" i="1"/>
  <c r="U4" i="1"/>
  <c r="U26" i="1"/>
  <c r="U20" i="1"/>
  <c r="U19" i="1"/>
  <c r="U7" i="1"/>
  <c r="U22" i="1"/>
  <c r="U6" i="1"/>
  <c r="U21" i="1"/>
  <c r="O22" i="2"/>
  <c r="O15" i="2"/>
  <c r="O8" i="2"/>
  <c r="P39" i="1"/>
  <c r="L33" i="1"/>
  <c r="AK28" i="3" l="1"/>
  <c r="D33" i="1"/>
  <c r="V10" i="3"/>
  <c r="V28" i="3" s="1"/>
  <c r="G33" i="1"/>
  <c r="K10" i="3"/>
  <c r="K28" i="3" s="1"/>
  <c r="F33" i="1"/>
  <c r="H33" i="1"/>
  <c r="D10" i="3"/>
  <c r="N10" i="3"/>
  <c r="Z10" i="3"/>
  <c r="Z28" i="3" s="1"/>
  <c r="P11" i="1"/>
  <c r="AB10" i="3"/>
  <c r="AB28" i="3" s="1"/>
  <c r="Q10" i="3"/>
  <c r="Q28" i="3" s="1"/>
  <c r="G10" i="3"/>
  <c r="G28" i="3" s="1"/>
  <c r="AE10" i="3"/>
  <c r="AE28" i="3" s="1"/>
  <c r="H10" i="3"/>
  <c r="H28" i="3" s="1"/>
  <c r="AF10" i="3"/>
  <c r="P12" i="1"/>
  <c r="O3" i="2"/>
  <c r="T10" i="3"/>
  <c r="T28" i="3" s="1"/>
  <c r="E10" i="3"/>
  <c r="E28" i="3" s="1"/>
  <c r="AC10" i="3"/>
  <c r="AC28" i="3" s="1"/>
  <c r="N33" i="1"/>
  <c r="S10" i="3"/>
  <c r="S28" i="3" s="1"/>
  <c r="O17" i="2"/>
  <c r="J10" i="3"/>
  <c r="Y28" i="3"/>
  <c r="D28" i="3"/>
  <c r="P13" i="1"/>
  <c r="R10" i="1"/>
  <c r="P9" i="1"/>
  <c r="K33" i="1"/>
  <c r="I33" i="1"/>
  <c r="P8" i="1"/>
  <c r="E33" i="1"/>
  <c r="O25" i="2"/>
  <c r="O10" i="2"/>
  <c r="AL28" i="3"/>
  <c r="AH28" i="3"/>
  <c r="R9" i="1"/>
  <c r="P10" i="1"/>
  <c r="R8" i="1"/>
  <c r="D41" i="3"/>
  <c r="J25" i="3"/>
  <c r="M25" i="3"/>
  <c r="M28" i="3" s="1"/>
  <c r="N25" i="3"/>
  <c r="W25" i="3"/>
  <c r="W28" i="3" s="1"/>
  <c r="O33" i="1"/>
  <c r="AF28" i="3"/>
  <c r="AI28" i="3"/>
  <c r="P14" i="1"/>
  <c r="J28" i="3" l="1"/>
  <c r="D32" i="3"/>
  <c r="D33" i="3"/>
  <c r="R33" i="1"/>
  <c r="S6" i="1" s="1"/>
  <c r="D39" i="3"/>
  <c r="D38" i="3"/>
  <c r="N28" i="3"/>
  <c r="P33" i="1"/>
  <c r="S4" i="1"/>
  <c r="S28" i="1"/>
  <c r="S26" i="1" l="1"/>
  <c r="S20" i="1"/>
  <c r="S5" i="1"/>
  <c r="S19" i="1"/>
  <c r="S21" i="1"/>
  <c r="S7" i="1"/>
  <c r="S29" i="1"/>
  <c r="S27" i="1"/>
  <c r="S22" i="1"/>
</calcChain>
</file>

<file path=xl/sharedStrings.xml><?xml version="1.0" encoding="utf-8"?>
<sst xmlns="http://schemas.openxmlformats.org/spreadsheetml/2006/main" count="169" uniqueCount="101">
  <si>
    <t>CIRCULATION</t>
  </si>
  <si>
    <t>Audio</t>
  </si>
  <si>
    <t>Books</t>
  </si>
  <si>
    <t>Microform</t>
  </si>
  <si>
    <t>Video</t>
  </si>
  <si>
    <t>YA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</si>
  <si>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</si>
  <si>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</si>
  <si>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</si>
  <si>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</si>
  <si>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</si>
  <si>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</si>
  <si>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</si>
  <si>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</si>
  <si>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</si>
  <si>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</si>
  <si>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</si>
  <si>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</si>
  <si>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</si>
  <si>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ADULT</t>
  </si>
  <si>
    <t>JUV</t>
  </si>
  <si>
    <t>Vol/Periodicals</t>
  </si>
  <si>
    <t>Misc.</t>
  </si>
  <si>
    <t>FY 12</t>
  </si>
  <si>
    <t>FY 11</t>
  </si>
  <si>
    <t>USAGE</t>
  </si>
  <si>
    <t>JUNE</t>
  </si>
  <si>
    <t>ATTENDANCE</t>
  </si>
  <si>
    <t>PROGRAMS</t>
  </si>
  <si>
    <t># JUL</t>
  </si>
  <si>
    <t>ATT JUL</t>
  </si>
  <si>
    <t># AUG</t>
  </si>
  <si>
    <t>ATT AUG</t>
  </si>
  <si>
    <t># SEPT</t>
  </si>
  <si>
    <t>ATT SEPT</t>
  </si>
  <si>
    <t># OCT</t>
  </si>
  <si>
    <t>ATT OCT</t>
  </si>
  <si>
    <t># NOV</t>
  </si>
  <si>
    <t>ATT NOV</t>
  </si>
  <si>
    <t># DEC</t>
  </si>
  <si>
    <t xml:space="preserve">     Movies</t>
  </si>
  <si>
    <t xml:space="preserve">     Misc</t>
  </si>
  <si>
    <t xml:space="preserve">     MGOL</t>
  </si>
  <si>
    <t>ATT DEC</t>
  </si>
  <si>
    <t>ATT JAN</t>
  </si>
  <si>
    <t># FEB</t>
  </si>
  <si>
    <t># JAN</t>
  </si>
  <si>
    <t>ATT FEB</t>
  </si>
  <si>
    <t># MAR</t>
  </si>
  <si>
    <t>ATT MAR</t>
  </si>
  <si>
    <t># APR</t>
  </si>
  <si>
    <t>ATT APR</t>
  </si>
  <si>
    <t># MAY</t>
  </si>
  <si>
    <t>ATT MAY</t>
  </si>
  <si>
    <t># JUN</t>
  </si>
  <si>
    <t>ATT JUN</t>
  </si>
  <si>
    <t>Total # Adult Programs</t>
  </si>
  <si>
    <t>Total Attendance at Adult Programs</t>
  </si>
  <si>
    <t>Total # Juv Programs</t>
  </si>
  <si>
    <t>Total Attendance at Juv Programs</t>
  </si>
  <si>
    <t>Total # YA Programs</t>
  </si>
  <si>
    <t>Total Attendance at YA Programs</t>
  </si>
  <si>
    <t xml:space="preserve">MEETING ROOM </t>
  </si>
  <si>
    <t>COMPUTERS</t>
  </si>
  <si>
    <t>HOLDINGS</t>
  </si>
  <si>
    <t>Freegal</t>
  </si>
  <si>
    <t>WIRELESS TRAFFIC</t>
  </si>
  <si>
    <t>PHYSICAL</t>
  </si>
  <si>
    <t>CIRC</t>
  </si>
  <si>
    <t>% PHYSICAL</t>
  </si>
  <si>
    <t>FY 13</t>
  </si>
  <si>
    <t>Electronic format</t>
  </si>
  <si>
    <t xml:space="preserve">     SRP</t>
  </si>
  <si>
    <t>Overdrive Ebooks</t>
  </si>
  <si>
    <t>Overdrive Audio</t>
  </si>
  <si>
    <t>Overdrive Video</t>
  </si>
  <si>
    <t xml:space="preserve">     Chess Club</t>
  </si>
  <si>
    <t xml:space="preserve">     Reading Challenge</t>
  </si>
  <si>
    <t xml:space="preserve">     School Visits</t>
  </si>
  <si>
    <t xml:space="preserve">     National Library Week</t>
  </si>
  <si>
    <t>FY 14</t>
  </si>
  <si>
    <t>FY14</t>
  </si>
  <si>
    <t>FY13</t>
  </si>
  <si>
    <t>FY12</t>
  </si>
  <si>
    <t xml:space="preserve">     First Wednesdays</t>
  </si>
  <si>
    <t xml:space="preserve">     Writer's Lunch</t>
  </si>
  <si>
    <r>
      <t xml:space="preserve">                                            </t>
    </r>
    <r>
      <rPr>
        <b/>
        <sz val="11"/>
        <color theme="1"/>
        <rFont val="Calibri"/>
        <family val="2"/>
        <scheme val="minor"/>
      </rPr>
      <t xml:space="preserve"> TOTAL ADULT</t>
    </r>
  </si>
  <si>
    <r>
      <t xml:space="preserve">                                             </t>
    </r>
    <r>
      <rPr>
        <b/>
        <sz val="11"/>
        <color theme="1"/>
        <rFont val="Calibri"/>
        <family val="2"/>
        <scheme val="minor"/>
      </rPr>
      <t xml:space="preserve"> TOTAL JUV</t>
    </r>
  </si>
  <si>
    <t>TOTALS</t>
  </si>
  <si>
    <t>FY 15</t>
  </si>
  <si>
    <t>FY15</t>
  </si>
  <si>
    <t xml:space="preserve">     Summer Camp Story Time</t>
  </si>
  <si>
    <t xml:space="preserve"> </t>
  </si>
  <si>
    <t>Flipster</t>
  </si>
  <si>
    <t>Hoopla</t>
  </si>
  <si>
    <t xml:space="preserve">     Advisory Board</t>
  </si>
  <si>
    <t xml:space="preserve">TOTAL YA         </t>
  </si>
  <si>
    <t xml:space="preserve">     Read Aloud Story Time</t>
  </si>
  <si>
    <t xml:space="preserve">Commonwealth </t>
  </si>
  <si>
    <t>Tech Help/Computer Instruction</t>
  </si>
  <si>
    <t>Total Tech Help/Computer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</si>
</sst>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9" fontId="0" fillId="0" borderId="0" xfId="1" applyFont="1" applyAlignment="1">
      <alignment horizontal="center"/>
    </xf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3" fontId="2" fillId="0" borderId="0" xfId="0" applyNumberFormat="1" applyFont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Fill="1"/>
    <xf numFmtId="3" fontId="2" fillId="0" borderId="0" xfId="0" applyNumberFormat="1" applyFont="1" applyFill="1"/>
    <xf numFmtId="9" fontId="1" fillId="0" borderId="0" xfId="1" applyFont="1" applyAlignment="1">
      <alignment horizontal="center"/>
    </xf>
    <xf numFmtId="3" fontId="3" fillId="0" borderId="0" xfId="0" applyNumberFormat="1" applyFont="1" applyFill="1"/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2" xfId="0" applyBorder="1"/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0" borderId="3" xfId="0" applyBorder="1"/>
    <xf numFmtId="2" fontId="1" fillId="0" borderId="0" xfId="1" applyNumberFormat="1" applyFont="1" applyAlignment="1">
      <alignment horizontal="center"/>
    </xf>
    <xf numFmtId="1" fontId="2" fillId="0" borderId="0" xfId="0" applyNumberFormat="1" applyFont="1"/>
    <xf numFmtId="3" fontId="0" fillId="0" borderId="4" xfId="0" applyNumberFormat="1" applyBorder="1" applyAlignment="1">
      <alignment horizontal="right"/>
    </xf>
    <xf numFmtId="9" fontId="0" fillId="0" borderId="0" xfId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ation%20Desk/Statistics/FY2016.Reference.Database.ILL.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/Statistics/FY2017%20Program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1347</v>
          </cell>
          <cell r="C3">
            <v>1604</v>
          </cell>
          <cell r="D3">
            <v>1379</v>
          </cell>
          <cell r="E3">
            <v>1376</v>
          </cell>
          <cell r="F3">
            <v>1260</v>
          </cell>
          <cell r="G3">
            <v>1296</v>
          </cell>
          <cell r="H3">
            <v>1202</v>
          </cell>
          <cell r="I3">
            <v>1205</v>
          </cell>
          <cell r="J3">
            <v>1237</v>
          </cell>
          <cell r="K3">
            <v>1044</v>
          </cell>
          <cell r="L3">
            <v>1153</v>
          </cell>
          <cell r="M3">
            <v>1349</v>
          </cell>
        </row>
        <row r="7">
          <cell r="B7">
            <v>807</v>
          </cell>
          <cell r="C7">
            <v>660</v>
          </cell>
          <cell r="D7">
            <v>617</v>
          </cell>
          <cell r="E7">
            <v>680</v>
          </cell>
          <cell r="F7">
            <v>456</v>
          </cell>
          <cell r="G7">
            <v>459</v>
          </cell>
          <cell r="H7">
            <v>438</v>
          </cell>
          <cell r="I7">
            <v>407</v>
          </cell>
          <cell r="J7">
            <v>543</v>
          </cell>
          <cell r="K7">
            <v>594</v>
          </cell>
          <cell r="L7">
            <v>465</v>
          </cell>
          <cell r="M7">
            <v>477</v>
          </cell>
        </row>
        <row r="28">
          <cell r="B28">
            <v>23</v>
          </cell>
          <cell r="C28">
            <v>34</v>
          </cell>
          <cell r="D28">
            <v>33</v>
          </cell>
          <cell r="E28">
            <v>20</v>
          </cell>
          <cell r="F28">
            <v>24</v>
          </cell>
          <cell r="G28">
            <v>35</v>
          </cell>
          <cell r="H28">
            <v>19</v>
          </cell>
          <cell r="I28">
            <v>41</v>
          </cell>
          <cell r="J28">
            <v>21</v>
          </cell>
          <cell r="K28">
            <v>27</v>
          </cell>
          <cell r="L28">
            <v>23</v>
          </cell>
          <cell r="M28">
            <v>41</v>
          </cell>
        </row>
        <row r="42">
          <cell r="B42">
            <v>860</v>
          </cell>
          <cell r="C42">
            <v>896</v>
          </cell>
          <cell r="D42">
            <v>626</v>
          </cell>
          <cell r="E42">
            <v>608</v>
          </cell>
          <cell r="F42">
            <v>756</v>
          </cell>
          <cell r="G42">
            <v>817</v>
          </cell>
          <cell r="H42">
            <v>794</v>
          </cell>
          <cell r="I42">
            <v>753</v>
          </cell>
          <cell r="J42">
            <v>704</v>
          </cell>
          <cell r="K42">
            <v>581</v>
          </cell>
          <cell r="L42">
            <v>735</v>
          </cell>
          <cell r="M42">
            <v>733</v>
          </cell>
        </row>
        <row r="43">
          <cell r="B43">
            <v>373</v>
          </cell>
          <cell r="C43">
            <v>390</v>
          </cell>
          <cell r="D43">
            <v>381</v>
          </cell>
          <cell r="E43">
            <v>365</v>
          </cell>
          <cell r="F43">
            <v>372</v>
          </cell>
          <cell r="G43">
            <v>359</v>
          </cell>
          <cell r="H43">
            <v>352</v>
          </cell>
          <cell r="I43">
            <v>410</v>
          </cell>
          <cell r="J43">
            <v>386</v>
          </cell>
          <cell r="K43">
            <v>282</v>
          </cell>
          <cell r="L43">
            <v>366</v>
          </cell>
          <cell r="M43">
            <v>389</v>
          </cell>
        </row>
        <row r="44">
          <cell r="B44">
            <v>11</v>
          </cell>
          <cell r="C44">
            <v>5</v>
          </cell>
          <cell r="D44">
            <v>5</v>
          </cell>
          <cell r="E44">
            <v>10</v>
          </cell>
          <cell r="F44">
            <v>2</v>
          </cell>
          <cell r="G44">
            <v>8</v>
          </cell>
          <cell r="H44">
            <v>1</v>
          </cell>
          <cell r="I44">
            <v>6</v>
          </cell>
          <cell r="J44">
            <v>9</v>
          </cell>
          <cell r="K44">
            <v>5</v>
          </cell>
          <cell r="L44">
            <v>3</v>
          </cell>
          <cell r="M44">
            <v>5</v>
          </cell>
        </row>
        <row r="49">
          <cell r="B49">
            <v>97</v>
          </cell>
          <cell r="C49">
            <v>150</v>
          </cell>
          <cell r="D49">
            <v>127</v>
          </cell>
          <cell r="E49">
            <v>119</v>
          </cell>
          <cell r="F49">
            <v>125</v>
          </cell>
          <cell r="G49">
            <v>136</v>
          </cell>
          <cell r="H49">
            <v>185</v>
          </cell>
          <cell r="I49">
            <v>174</v>
          </cell>
          <cell r="J49">
            <v>153</v>
          </cell>
          <cell r="K49">
            <v>146</v>
          </cell>
          <cell r="L49">
            <v>135</v>
          </cell>
          <cell r="M49">
            <v>163</v>
          </cell>
        </row>
        <row r="53">
          <cell r="B53">
            <v>52</v>
          </cell>
          <cell r="C53">
            <v>95</v>
          </cell>
          <cell r="D53">
            <v>58</v>
          </cell>
          <cell r="E53">
            <v>48</v>
          </cell>
          <cell r="F53">
            <v>59</v>
          </cell>
          <cell r="G53">
            <v>85</v>
          </cell>
          <cell r="H53">
            <v>71</v>
          </cell>
          <cell r="I53">
            <v>84</v>
          </cell>
          <cell r="J53">
            <v>40</v>
          </cell>
          <cell r="K53">
            <v>45</v>
          </cell>
          <cell r="L53">
            <v>64</v>
          </cell>
          <cell r="M53">
            <v>61</v>
          </cell>
        </row>
        <row r="61">
          <cell r="B61">
            <v>629</v>
          </cell>
          <cell r="C61">
            <v>849</v>
          </cell>
          <cell r="D61">
            <v>900</v>
          </cell>
          <cell r="E61" t="str">
            <v>N/A</v>
          </cell>
          <cell r="F61" t="str">
            <v>N/A</v>
          </cell>
          <cell r="G61" t="str">
            <v>N/A</v>
          </cell>
          <cell r="H61" t="str">
            <v>N/A</v>
          </cell>
          <cell r="I61" t="str">
            <v>N/A</v>
          </cell>
          <cell r="J61" t="str">
            <v>N/A</v>
          </cell>
          <cell r="K61" t="str">
            <v>N/A</v>
          </cell>
          <cell r="L61" t="str">
            <v>N/A</v>
          </cell>
          <cell r="M61" t="str">
            <v>N/A</v>
          </cell>
        </row>
        <row r="65">
          <cell r="B65">
            <v>85</v>
          </cell>
          <cell r="C65">
            <v>65</v>
          </cell>
          <cell r="D65">
            <v>80</v>
          </cell>
          <cell r="E65">
            <v>91</v>
          </cell>
          <cell r="F65">
            <v>58</v>
          </cell>
          <cell r="G65">
            <v>70</v>
          </cell>
          <cell r="H65">
            <v>77</v>
          </cell>
          <cell r="I65">
            <v>73</v>
          </cell>
          <cell r="J65">
            <v>84</v>
          </cell>
          <cell r="K65">
            <v>81</v>
          </cell>
          <cell r="L65">
            <v>81</v>
          </cell>
          <cell r="M65">
            <v>89</v>
          </cell>
        </row>
        <row r="69">
          <cell r="B69">
            <v>13368</v>
          </cell>
          <cell r="C69">
            <v>12235</v>
          </cell>
          <cell r="D69">
            <v>16404</v>
          </cell>
          <cell r="E69">
            <v>12074</v>
          </cell>
          <cell r="F69">
            <v>10114</v>
          </cell>
          <cell r="G69">
            <v>11623</v>
          </cell>
          <cell r="H69">
            <v>14264</v>
          </cell>
          <cell r="I69">
            <v>13690</v>
          </cell>
          <cell r="J69">
            <v>12623</v>
          </cell>
          <cell r="K69">
            <v>13280</v>
          </cell>
          <cell r="L69">
            <v>10455</v>
          </cell>
          <cell r="M69">
            <v>14899</v>
          </cell>
        </row>
        <row r="86">
          <cell r="B86">
            <v>0</v>
          </cell>
          <cell r="C86">
            <v>1</v>
          </cell>
          <cell r="D86">
            <v>15</v>
          </cell>
          <cell r="E86">
            <v>9</v>
          </cell>
          <cell r="F86">
            <v>7</v>
          </cell>
          <cell r="G86">
            <v>46</v>
          </cell>
          <cell r="H86">
            <v>67</v>
          </cell>
          <cell r="I86">
            <v>51</v>
          </cell>
          <cell r="J86">
            <v>69</v>
          </cell>
          <cell r="K86">
            <v>67</v>
          </cell>
          <cell r="L86">
            <v>83</v>
          </cell>
          <cell r="M86">
            <v>94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/>
          <cell r="K90">
            <v>1</v>
          </cell>
          <cell r="L90">
            <v>20</v>
          </cell>
          <cell r="M90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1</v>
          </cell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</row>
        <row r="5">
          <cell r="B5">
            <v>14</v>
          </cell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</row>
        <row r="9">
          <cell r="C9"/>
          <cell r="D9"/>
          <cell r="F9"/>
          <cell r="G9"/>
          <cell r="H9"/>
          <cell r="I9"/>
          <cell r="J9"/>
          <cell r="K9"/>
          <cell r="L9"/>
          <cell r="M9"/>
        </row>
        <row r="10">
          <cell r="C10"/>
          <cell r="D10"/>
          <cell r="F10"/>
          <cell r="G10"/>
          <cell r="H10"/>
          <cell r="I10"/>
          <cell r="J10"/>
          <cell r="K10"/>
          <cell r="L10"/>
          <cell r="M10"/>
        </row>
        <row r="14"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</row>
        <row r="19">
          <cell r="B19"/>
          <cell r="C19"/>
          <cell r="D19"/>
          <cell r="E19"/>
          <cell r="F19"/>
          <cell r="I19"/>
          <cell r="J19"/>
          <cell r="K19"/>
          <cell r="L19"/>
          <cell r="M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</row>
        <row r="24">
          <cell r="B24">
            <v>0</v>
          </cell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</row>
        <row r="25">
          <cell r="B25">
            <v>0</v>
          </cell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</row>
        <row r="33">
          <cell r="G33"/>
          <cell r="H33"/>
          <cell r="I33"/>
          <cell r="J33"/>
          <cell r="K33"/>
          <cell r="M33" t="str">
            <v>Total Adult Programs</v>
          </cell>
        </row>
        <row r="38">
          <cell r="B38">
            <v>1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/>
        </row>
        <row r="39">
          <cell r="B39">
            <v>6</v>
          </cell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O14" sqref="O14"/>
    </sheetView>
  </sheetViews>
  <sheetFormatPr defaultRowHeight="14.4" x14ac:dyDescent="0.3"/>
  <cols>
    <col min="2" max="2" width="8.44140625" bestFit="1" customWidth="1"/>
    <col min="3" max="3" width="18.33203125" bestFit="1" customWidth="1"/>
    <col min="4" max="7" width="7" bestFit="1" customWidth="1"/>
    <col min="8" max="8" width="7.109375" customWidth="1"/>
    <col min="9" max="11" width="7" bestFit="1" customWidth="1"/>
    <col min="12" max="14" width="6" bestFit="1" customWidth="1"/>
    <col min="15" max="15" width="6.5546875" customWidth="1"/>
    <col min="16" max="16" width="9.109375" style="1"/>
    <col min="17" max="17" width="1.6640625" style="15" customWidth="1"/>
    <col min="18" max="18" width="9.6640625" style="1" bestFit="1" customWidth="1"/>
    <col min="19" max="19" width="11.33203125" style="4" bestFit="1" customWidth="1"/>
    <col min="20" max="20" width="12.33203125" style="1" bestFit="1" customWidth="1"/>
    <col min="21" max="21" width="11.33203125" style="4" bestFit="1" customWidth="1"/>
  </cols>
  <sheetData>
    <row r="1" spans="1:21" x14ac:dyDescent="0.3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R1" s="1" t="s">
        <v>67</v>
      </c>
      <c r="S1" s="4" t="s">
        <v>69</v>
      </c>
      <c r="T1" s="1" t="s">
        <v>67</v>
      </c>
      <c r="U1" s="4" t="s">
        <v>69</v>
      </c>
    </row>
    <row r="2" spans="1:21" x14ac:dyDescent="0.3">
      <c r="A2" s="2" t="s">
        <v>0</v>
      </c>
      <c r="B2" s="2"/>
      <c r="P2" s="1" t="s">
        <v>68</v>
      </c>
      <c r="R2" s="1" t="s">
        <v>68</v>
      </c>
      <c r="S2" s="4" t="s">
        <v>68</v>
      </c>
      <c r="T2" s="1" t="s">
        <v>64</v>
      </c>
      <c r="U2" s="4" t="s">
        <v>64</v>
      </c>
    </row>
    <row r="3" spans="1:21" x14ac:dyDescent="0.3">
      <c r="B3" s="2" t="s">
        <v>19</v>
      </c>
      <c r="R3" s="20">
        <v>42551</v>
      </c>
      <c r="T3" s="20">
        <v>42185</v>
      </c>
    </row>
    <row r="4" spans="1:21" x14ac:dyDescent="0.3">
      <c r="C4" t="s">
        <v>2</v>
      </c>
      <c r="D4">
        <v>8351</v>
      </c>
      <c r="E4">
        <v>8287</v>
      </c>
      <c r="F4">
        <v>7377</v>
      </c>
      <c r="G4">
        <v>7343</v>
      </c>
      <c r="H4">
        <v>7095</v>
      </c>
      <c r="I4">
        <v>7616</v>
      </c>
      <c r="J4">
        <v>7829</v>
      </c>
      <c r="K4">
        <v>7611</v>
      </c>
      <c r="L4">
        <v>8044</v>
      </c>
      <c r="M4">
        <v>7412</v>
      </c>
      <c r="N4">
        <v>7398</v>
      </c>
      <c r="O4">
        <v>7799</v>
      </c>
      <c r="P4" s="1">
        <f t="shared" ref="P4:P17" si="0">SUM(D4:O4)</f>
        <v>92162</v>
      </c>
      <c r="R4" s="1">
        <f t="shared" ref="R4:R10" si="1">SUM(D4:O4)</f>
        <v>92162</v>
      </c>
      <c r="S4" s="4">
        <f>R4/R33</f>
        <v>0.31379104884152464</v>
      </c>
      <c r="T4" s="1">
        <v>26552</v>
      </c>
      <c r="U4" s="4">
        <f>T4/T33</f>
        <v>0.52172204428899849</v>
      </c>
    </row>
    <row r="5" spans="1:21" x14ac:dyDescent="0.3">
      <c r="C5" t="s">
        <v>21</v>
      </c>
      <c r="D5">
        <v>338</v>
      </c>
      <c r="E5">
        <v>321</v>
      </c>
      <c r="F5">
        <v>277</v>
      </c>
      <c r="G5">
        <v>330</v>
      </c>
      <c r="H5">
        <v>304</v>
      </c>
      <c r="I5">
        <v>285</v>
      </c>
      <c r="J5">
        <v>387</v>
      </c>
      <c r="K5">
        <v>404</v>
      </c>
      <c r="L5">
        <v>337</v>
      </c>
      <c r="M5">
        <v>382</v>
      </c>
      <c r="N5">
        <v>327</v>
      </c>
      <c r="O5">
        <v>166</v>
      </c>
      <c r="P5" s="1">
        <f t="shared" si="0"/>
        <v>3858</v>
      </c>
      <c r="R5" s="1">
        <f t="shared" si="1"/>
        <v>3858</v>
      </c>
      <c r="S5" s="4">
        <f>R5/R33</f>
        <v>1.313562928789091E-2</v>
      </c>
      <c r="T5" s="1">
        <v>1023</v>
      </c>
      <c r="U5" s="4">
        <f>T5/T33</f>
        <v>2.0100996207729944E-2</v>
      </c>
    </row>
    <row r="6" spans="1:21" x14ac:dyDescent="0.3">
      <c r="C6" t="s">
        <v>1</v>
      </c>
      <c r="D6">
        <v>1991</v>
      </c>
      <c r="E6">
        <v>2015</v>
      </c>
      <c r="F6">
        <v>1811</v>
      </c>
      <c r="G6">
        <v>1910</v>
      </c>
      <c r="H6">
        <v>1733</v>
      </c>
      <c r="I6">
        <v>1982</v>
      </c>
      <c r="J6">
        <v>1815</v>
      </c>
      <c r="K6">
        <v>1843</v>
      </c>
      <c r="L6">
        <v>2048</v>
      </c>
      <c r="M6">
        <v>1699</v>
      </c>
      <c r="N6">
        <v>1674</v>
      </c>
      <c r="O6">
        <v>1754</v>
      </c>
      <c r="P6" s="1">
        <f t="shared" si="0"/>
        <v>22275</v>
      </c>
      <c r="R6" s="1">
        <f t="shared" si="1"/>
        <v>22275</v>
      </c>
      <c r="S6" s="4">
        <f>R6/R33</f>
        <v>7.5841405491905142E-2</v>
      </c>
      <c r="T6" s="1">
        <v>2838</v>
      </c>
      <c r="U6" s="4">
        <f>T6/T33</f>
        <v>5.5764053995637906E-2</v>
      </c>
    </row>
    <row r="7" spans="1:21" x14ac:dyDescent="0.3">
      <c r="C7" t="s">
        <v>4</v>
      </c>
      <c r="D7">
        <v>5892</v>
      </c>
      <c r="E7">
        <v>5809</v>
      </c>
      <c r="F7">
        <v>5839</v>
      </c>
      <c r="G7">
        <v>6137</v>
      </c>
      <c r="H7">
        <v>6176</v>
      </c>
      <c r="I7">
        <v>7361</v>
      </c>
      <c r="J7">
        <v>7716</v>
      </c>
      <c r="K7">
        <v>7177</v>
      </c>
      <c r="L7">
        <v>7514</v>
      </c>
      <c r="M7">
        <v>6851</v>
      </c>
      <c r="N7">
        <v>6664</v>
      </c>
      <c r="O7">
        <v>6670</v>
      </c>
      <c r="P7" s="1">
        <f t="shared" si="0"/>
        <v>79806</v>
      </c>
      <c r="R7" s="1">
        <f t="shared" si="1"/>
        <v>79806</v>
      </c>
      <c r="S7" s="4">
        <f>R7/R33</f>
        <v>0.271721625440493</v>
      </c>
      <c r="T7" s="1">
        <v>3784</v>
      </c>
      <c r="U7" s="4">
        <f>T7/T33</f>
        <v>7.435207199418388E-2</v>
      </c>
    </row>
    <row r="8" spans="1:21" x14ac:dyDescent="0.3">
      <c r="C8" t="s">
        <v>73</v>
      </c>
      <c r="D8" s="5">
        <f>[1]Sheet1!$B$42</f>
        <v>860</v>
      </c>
      <c r="E8" s="5">
        <f>[1]Sheet1!$C$42</f>
        <v>896</v>
      </c>
      <c r="F8" s="5">
        <f>[1]Sheet1!$D$42</f>
        <v>626</v>
      </c>
      <c r="G8" s="5">
        <f>[1]Sheet1!$E$42</f>
        <v>608</v>
      </c>
      <c r="H8" s="5">
        <f>[1]Sheet1!$F42</f>
        <v>756</v>
      </c>
      <c r="I8" s="5">
        <f>[1]Sheet1!$G$42</f>
        <v>817</v>
      </c>
      <c r="J8" s="5">
        <f>[1]Sheet1!$H$42</f>
        <v>794</v>
      </c>
      <c r="K8" s="5">
        <f>[1]Sheet1!$I$42</f>
        <v>753</v>
      </c>
      <c r="L8" s="5">
        <f>[1]Sheet1!$J$42</f>
        <v>704</v>
      </c>
      <c r="M8" s="5">
        <f>[1]Sheet1!$K$42</f>
        <v>581</v>
      </c>
      <c r="N8" s="5">
        <f>[1]Sheet1!$L$42</f>
        <v>735</v>
      </c>
      <c r="O8" s="5">
        <f>[1]Sheet1!$M$42</f>
        <v>733</v>
      </c>
      <c r="P8" s="1">
        <f t="shared" si="0"/>
        <v>8863</v>
      </c>
      <c r="R8" s="1">
        <f t="shared" si="1"/>
        <v>8863</v>
      </c>
    </row>
    <row r="9" spans="1:21" x14ac:dyDescent="0.3">
      <c r="C9" t="s">
        <v>74</v>
      </c>
      <c r="D9" s="5">
        <f>[1]Sheet1!$B$43</f>
        <v>373</v>
      </c>
      <c r="E9" s="5">
        <f>[1]Sheet1!$C$43</f>
        <v>390</v>
      </c>
      <c r="F9" s="5">
        <f>[1]Sheet1!$D$43</f>
        <v>381</v>
      </c>
      <c r="G9" s="5">
        <f>[1]Sheet1!$E$43</f>
        <v>365</v>
      </c>
      <c r="H9" s="5">
        <f>[1]Sheet1!$F43</f>
        <v>372</v>
      </c>
      <c r="I9" s="5">
        <f>[1]Sheet1!$G$43</f>
        <v>359</v>
      </c>
      <c r="J9" s="5">
        <f>[1]Sheet1!$H$43</f>
        <v>352</v>
      </c>
      <c r="K9" s="5">
        <f>[1]Sheet1!$I$43</f>
        <v>410</v>
      </c>
      <c r="L9" s="5">
        <f>[1]Sheet1!$J$43</f>
        <v>386</v>
      </c>
      <c r="M9" s="5">
        <f>[1]Sheet1!$K$43</f>
        <v>282</v>
      </c>
      <c r="N9" s="5">
        <f>[1]Sheet1!$L$43</f>
        <v>366</v>
      </c>
      <c r="O9" s="5">
        <f>[1]Sheet1!$M$43</f>
        <v>389</v>
      </c>
      <c r="P9" s="1">
        <f>SUM(D9:O9)</f>
        <v>4425</v>
      </c>
      <c r="R9" s="1">
        <f t="shared" si="1"/>
        <v>4425</v>
      </c>
    </row>
    <row r="10" spans="1:21" x14ac:dyDescent="0.3">
      <c r="C10" t="s">
        <v>75</v>
      </c>
      <c r="D10" s="5">
        <f>[1]Sheet1!$B$44</f>
        <v>11</v>
      </c>
      <c r="E10" s="5">
        <f>[1]Sheet1!$C$44</f>
        <v>5</v>
      </c>
      <c r="F10" s="5">
        <f>[1]Sheet1!$D$44</f>
        <v>5</v>
      </c>
      <c r="G10" s="5">
        <f>[1]Sheet1!$E$44</f>
        <v>10</v>
      </c>
      <c r="H10" s="5">
        <f>[1]Sheet1!$F44</f>
        <v>2</v>
      </c>
      <c r="I10" s="5">
        <f>[1]Sheet1!$G$44</f>
        <v>8</v>
      </c>
      <c r="J10" s="5">
        <f>[1]Sheet1!$H$44</f>
        <v>1</v>
      </c>
      <c r="K10" s="5">
        <f>[1]Sheet1!$I$44</f>
        <v>6</v>
      </c>
      <c r="L10" s="5">
        <f>[1]Sheet1!$J$44</f>
        <v>9</v>
      </c>
      <c r="M10" s="5">
        <f>[1]Sheet1!$K$44</f>
        <v>5</v>
      </c>
      <c r="N10" s="5">
        <f>[1]Sheet1!$L$44</f>
        <v>3</v>
      </c>
      <c r="O10" s="5">
        <f>[1]Sheet1!$M$44</f>
        <v>5</v>
      </c>
      <c r="P10" s="1">
        <f t="shared" si="0"/>
        <v>70</v>
      </c>
      <c r="R10" s="1">
        <f t="shared" si="1"/>
        <v>70</v>
      </c>
    </row>
    <row r="11" spans="1:21" x14ac:dyDescent="0.3">
      <c r="C11" t="s">
        <v>65</v>
      </c>
      <c r="D11" s="5">
        <f>[1]Sheet1!$B$61</f>
        <v>629</v>
      </c>
      <c r="E11" s="5">
        <f>[1]Sheet1!$C$61</f>
        <v>849</v>
      </c>
      <c r="F11" s="5">
        <f>[1]Sheet1!$D$61</f>
        <v>900</v>
      </c>
      <c r="G11" s="5" t="str">
        <f>[1]Sheet1!$E$61</f>
        <v>N/A</v>
      </c>
      <c r="H11" s="5" t="str">
        <f>[1]Sheet1!$F$61</f>
        <v>N/A</v>
      </c>
      <c r="I11" s="5" t="str">
        <f>[1]Sheet1!$G$61</f>
        <v>N/A</v>
      </c>
      <c r="J11" s="5" t="str">
        <f>[1]Sheet1!$H$61</f>
        <v>N/A</v>
      </c>
      <c r="K11" s="5" t="str">
        <f>[1]Sheet1!$I$61</f>
        <v>N/A</v>
      </c>
      <c r="L11" s="5" t="str">
        <f>[1]Sheet1!$J$61</f>
        <v>N/A</v>
      </c>
      <c r="M11" s="5" t="str">
        <f>[1]Sheet1!$K$61</f>
        <v>N/A</v>
      </c>
      <c r="N11" s="5" t="str">
        <f>[1]Sheet1!$L$61</f>
        <v>N/A</v>
      </c>
      <c r="O11" s="5" t="str">
        <f>[1]Sheet1!$M$61</f>
        <v>N/A</v>
      </c>
      <c r="P11" s="1">
        <f t="shared" si="0"/>
        <v>2378</v>
      </c>
    </row>
    <row r="12" spans="1:21" x14ac:dyDescent="0.3">
      <c r="C12" t="s">
        <v>94</v>
      </c>
      <c r="D12" s="5">
        <f>[1]Sheet1!$B$49</f>
        <v>97</v>
      </c>
      <c r="E12" s="5">
        <f>[1]Sheet1!$C$49</f>
        <v>150</v>
      </c>
      <c r="F12" s="5">
        <f>[1]Sheet1!$D$49</f>
        <v>127</v>
      </c>
      <c r="G12" s="5">
        <f>[1]Sheet1!$E$49</f>
        <v>119</v>
      </c>
      <c r="H12" s="5">
        <f>[1]Sheet1!$F$49</f>
        <v>125</v>
      </c>
      <c r="I12" s="5">
        <f>[1]Sheet1!$G$49</f>
        <v>136</v>
      </c>
      <c r="J12" s="5">
        <f>[1]Sheet1!$H$49</f>
        <v>185</v>
      </c>
      <c r="K12" s="5">
        <f>[1]Sheet1!$I$49</f>
        <v>174</v>
      </c>
      <c r="L12" s="5">
        <f>[1]Sheet1!$J$49</f>
        <v>153</v>
      </c>
      <c r="M12" s="5">
        <f>[1]Sheet1!$K$49</f>
        <v>146</v>
      </c>
      <c r="N12" s="5">
        <f>[1]Sheet1!$L$49</f>
        <v>135</v>
      </c>
      <c r="O12" s="5">
        <f>[1]Sheet1!$M$49</f>
        <v>163</v>
      </c>
      <c r="P12" s="1">
        <f t="shared" si="0"/>
        <v>1710</v>
      </c>
    </row>
    <row r="13" spans="1:21" x14ac:dyDescent="0.3">
      <c r="C13" t="s">
        <v>93</v>
      </c>
      <c r="D13" s="5">
        <f>[1]Sheet1!$B$53</f>
        <v>52</v>
      </c>
      <c r="E13" s="5">
        <f>[1]Sheet1!$C$53</f>
        <v>95</v>
      </c>
      <c r="F13" s="5">
        <f>[1]Sheet1!$D$53</f>
        <v>58</v>
      </c>
      <c r="G13" s="5">
        <f>[1]Sheet1!$E$53</f>
        <v>48</v>
      </c>
      <c r="H13" s="5">
        <f>[1]Sheet1!$F$53</f>
        <v>59</v>
      </c>
      <c r="I13" s="5">
        <f>[1]Sheet1!$G$53</f>
        <v>85</v>
      </c>
      <c r="J13" s="5">
        <f>[1]Sheet1!$H$53</f>
        <v>71</v>
      </c>
      <c r="K13" s="5">
        <f>[1]Sheet1!$I$53</f>
        <v>84</v>
      </c>
      <c r="L13" s="5">
        <f>[1]Sheet1!$J$53</f>
        <v>40</v>
      </c>
      <c r="M13" s="5">
        <f>[1]Sheet1!$K$53</f>
        <v>45</v>
      </c>
      <c r="N13" s="5">
        <f>[1]Sheet1!$L$53</f>
        <v>64</v>
      </c>
      <c r="O13" s="5">
        <f>[1]Sheet1!$M$53</f>
        <v>61</v>
      </c>
      <c r="P13" s="1">
        <f t="shared" si="0"/>
        <v>762</v>
      </c>
    </row>
    <row r="14" spans="1:21" x14ac:dyDescent="0.3">
      <c r="C14" t="s">
        <v>98</v>
      </c>
      <c r="D14" s="5">
        <f>[1]Sheet1!$B$86+[1]Sheet1!$B$90+[1]Sheet1!$B$94</f>
        <v>0</v>
      </c>
      <c r="E14" s="5">
        <f>[1]Sheet1!$C$86+[1]Sheet1!$C$90+[1]Sheet1!$C$94</f>
        <v>1</v>
      </c>
      <c r="F14" s="5">
        <f>[1]Sheet1!$D$86+[1]Sheet1!$D$90+[1]Sheet1!$D$94</f>
        <v>15</v>
      </c>
      <c r="G14" s="5">
        <f>[1]Sheet1!$E$86+[1]Sheet1!$E$90+[1]Sheet1!$E$94</f>
        <v>9</v>
      </c>
      <c r="H14" s="5">
        <f>[1]Sheet1!$F$86+[1]Sheet1!$F$90+[1]Sheet1!$F$94</f>
        <v>7</v>
      </c>
      <c r="I14" s="5">
        <f>[1]Sheet1!$G$86+[1]Sheet1!$G$90+[1]Sheet1!$G$94</f>
        <v>46</v>
      </c>
      <c r="J14" s="5">
        <f>[1]Sheet1!$H$86+[1]Sheet1!$H$90+[1]Sheet1!$H$94</f>
        <v>67</v>
      </c>
      <c r="K14" s="5">
        <f>[1]Sheet1!$I$86+[1]Sheet1!$I$90+[1]Sheet1!$I$94</f>
        <v>51</v>
      </c>
      <c r="L14" s="5">
        <f>[1]Sheet1!$J$86+[1]Sheet1!$J$90+[1]Sheet1!$J$94</f>
        <v>69</v>
      </c>
      <c r="M14" s="5">
        <f>[1]Sheet1!$K$86+[1]Sheet1!$K$90+[1]Sheet1!$K$94</f>
        <v>68</v>
      </c>
      <c r="N14" s="5">
        <f>[1]Sheet1!$L$86+[1]Sheet1!$L$90+[1]Sheet1!$L$94</f>
        <v>103</v>
      </c>
      <c r="O14" s="5">
        <f>[1]Sheet1!$M$86+[1]Sheet1!$M$90+[1]Sheet1!$M$94</f>
        <v>101</v>
      </c>
      <c r="P14" s="1">
        <f t="shared" si="0"/>
        <v>537</v>
      </c>
    </row>
    <row r="15" spans="1:21" x14ac:dyDescent="0.3">
      <c r="C15" t="s">
        <v>71</v>
      </c>
      <c r="D15">
        <v>4</v>
      </c>
      <c r="E15">
        <v>1</v>
      </c>
      <c r="F15">
        <v>2</v>
      </c>
      <c r="G15">
        <v>4</v>
      </c>
      <c r="H15">
        <v>2</v>
      </c>
      <c r="I15">
        <v>1</v>
      </c>
      <c r="J15">
        <v>1</v>
      </c>
      <c r="K15">
        <v>2</v>
      </c>
      <c r="L15">
        <v>4</v>
      </c>
      <c r="M15">
        <v>0</v>
      </c>
      <c r="N15">
        <v>0</v>
      </c>
      <c r="O15">
        <v>15</v>
      </c>
      <c r="P15" s="1">
        <f t="shared" si="0"/>
        <v>36</v>
      </c>
    </row>
    <row r="16" spans="1:21" x14ac:dyDescent="0.3">
      <c r="C16" t="s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f t="shared" si="0"/>
        <v>0</v>
      </c>
    </row>
    <row r="17" spans="2:21" x14ac:dyDescent="0.3">
      <c r="C17" t="s">
        <v>22</v>
      </c>
      <c r="D17">
        <v>445</v>
      </c>
      <c r="E17">
        <v>496</v>
      </c>
      <c r="F17">
        <v>516</v>
      </c>
      <c r="G17">
        <v>470</v>
      </c>
      <c r="H17">
        <v>481</v>
      </c>
      <c r="I17">
        <v>532</v>
      </c>
      <c r="J17">
        <v>538</v>
      </c>
      <c r="K17">
        <v>520</v>
      </c>
      <c r="L17">
        <v>588</v>
      </c>
      <c r="M17">
        <v>481</v>
      </c>
      <c r="N17">
        <v>475</v>
      </c>
      <c r="O17">
        <v>533</v>
      </c>
      <c r="P17" s="1">
        <f t="shared" si="0"/>
        <v>6075</v>
      </c>
      <c r="T17" s="1">
        <v>153</v>
      </c>
      <c r="U17" s="4">
        <f>T17/T33</f>
        <v>3.0063073507162084E-3</v>
      </c>
    </row>
    <row r="18" spans="2:21" x14ac:dyDescent="0.3">
      <c r="B18" s="2" t="s">
        <v>20</v>
      </c>
    </row>
    <row r="19" spans="2:21" x14ac:dyDescent="0.3">
      <c r="C19" t="s">
        <v>2</v>
      </c>
      <c r="D19">
        <v>5289</v>
      </c>
      <c r="E19">
        <v>5126</v>
      </c>
      <c r="F19">
        <v>5296</v>
      </c>
      <c r="G19">
        <v>5379</v>
      </c>
      <c r="H19">
        <v>4898</v>
      </c>
      <c r="I19">
        <v>4721</v>
      </c>
      <c r="J19">
        <v>5027</v>
      </c>
      <c r="K19">
        <v>5277</v>
      </c>
      <c r="L19">
        <v>5507</v>
      </c>
      <c r="M19">
        <v>5069</v>
      </c>
      <c r="N19">
        <v>4739</v>
      </c>
      <c r="O19">
        <v>4939</v>
      </c>
      <c r="P19" s="1">
        <f t="shared" ref="P19:P24" si="2">SUM(D19:O19)</f>
        <v>61267</v>
      </c>
      <c r="R19" s="1">
        <f t="shared" ref="R19:R24" si="3">SUM(D19:O19)</f>
        <v>61267</v>
      </c>
      <c r="S19" s="4">
        <f>R19/R33</f>
        <v>0.20860046645443558</v>
      </c>
      <c r="T19" s="1">
        <v>13870</v>
      </c>
      <c r="U19" s="4">
        <f>T19/T33</f>
        <v>0.27253256832963274</v>
      </c>
    </row>
    <row r="20" spans="2:21" x14ac:dyDescent="0.3">
      <c r="C20" t="s">
        <v>21</v>
      </c>
      <c r="D20">
        <v>11</v>
      </c>
      <c r="E20">
        <v>8</v>
      </c>
      <c r="F20">
        <v>7</v>
      </c>
      <c r="G20">
        <v>10</v>
      </c>
      <c r="H20">
        <v>6</v>
      </c>
      <c r="I20">
        <v>4</v>
      </c>
      <c r="J20">
        <v>15</v>
      </c>
      <c r="K20">
        <v>5</v>
      </c>
      <c r="L20">
        <v>3</v>
      </c>
      <c r="M20">
        <v>4</v>
      </c>
      <c r="N20">
        <v>0</v>
      </c>
      <c r="O20">
        <v>13</v>
      </c>
      <c r="P20" s="1">
        <f t="shared" si="2"/>
        <v>86</v>
      </c>
      <c r="R20" s="1">
        <f t="shared" si="3"/>
        <v>86</v>
      </c>
      <c r="S20" s="4">
        <f>R20/R33</f>
        <v>2.9281081357144075E-4</v>
      </c>
      <c r="T20" s="1">
        <v>52</v>
      </c>
      <c r="U20" s="4">
        <f>T20/T33</f>
        <v>1.0217515178904762E-3</v>
      </c>
    </row>
    <row r="21" spans="2:21" x14ac:dyDescent="0.3">
      <c r="C21" t="s">
        <v>1</v>
      </c>
      <c r="D21">
        <v>92</v>
      </c>
      <c r="E21">
        <v>320</v>
      </c>
      <c r="F21">
        <v>239</v>
      </c>
      <c r="G21">
        <v>261</v>
      </c>
      <c r="H21">
        <v>262</v>
      </c>
      <c r="I21">
        <v>282</v>
      </c>
      <c r="J21">
        <v>247</v>
      </c>
      <c r="K21">
        <v>222</v>
      </c>
      <c r="L21">
        <v>208</v>
      </c>
      <c r="M21">
        <v>243</v>
      </c>
      <c r="N21">
        <v>153</v>
      </c>
      <c r="O21">
        <v>251</v>
      </c>
      <c r="P21" s="1">
        <f t="shared" si="2"/>
        <v>2780</v>
      </c>
      <c r="R21" s="1">
        <f t="shared" si="3"/>
        <v>2780</v>
      </c>
      <c r="S21" s="4">
        <f>R21/R33</f>
        <v>9.4652797875419206E-3</v>
      </c>
      <c r="T21" s="1">
        <v>737</v>
      </c>
      <c r="U21" s="4">
        <f>T21/T33</f>
        <v>1.4481362859332325E-2</v>
      </c>
    </row>
    <row r="22" spans="2:21" x14ac:dyDescent="0.3">
      <c r="C22" t="s">
        <v>4</v>
      </c>
      <c r="D22">
        <v>1199</v>
      </c>
      <c r="E22">
        <v>1151</v>
      </c>
      <c r="F22">
        <v>928</v>
      </c>
      <c r="G22">
        <v>1009</v>
      </c>
      <c r="H22">
        <v>979</v>
      </c>
      <c r="I22">
        <v>1057</v>
      </c>
      <c r="J22">
        <v>951</v>
      </c>
      <c r="K22">
        <v>1077</v>
      </c>
      <c r="L22">
        <v>1155</v>
      </c>
      <c r="M22">
        <v>1029</v>
      </c>
      <c r="N22">
        <v>799</v>
      </c>
      <c r="O22">
        <v>1029</v>
      </c>
      <c r="P22" s="1">
        <f t="shared" si="2"/>
        <v>12363</v>
      </c>
      <c r="R22" s="1">
        <f t="shared" si="3"/>
        <v>12363</v>
      </c>
      <c r="S22" s="4">
        <f>R22/R33</f>
        <v>4.2093256839345602E-2</v>
      </c>
      <c r="T22" s="1">
        <v>1047</v>
      </c>
      <c r="U22" s="4">
        <f>T22/T33</f>
        <v>2.0572573831371701E-2</v>
      </c>
    </row>
    <row r="23" spans="2:21" x14ac:dyDescent="0.3">
      <c r="C23" t="s">
        <v>71</v>
      </c>
      <c r="D23">
        <v>2</v>
      </c>
      <c r="E23">
        <v>0</v>
      </c>
      <c r="F23">
        <v>0</v>
      </c>
      <c r="G23">
        <v>9</v>
      </c>
      <c r="H23">
        <v>2</v>
      </c>
      <c r="I23">
        <v>1</v>
      </c>
      <c r="J23">
        <v>5</v>
      </c>
      <c r="K23">
        <v>0</v>
      </c>
      <c r="L23">
        <v>3</v>
      </c>
      <c r="M23">
        <v>2</v>
      </c>
      <c r="N23">
        <v>1</v>
      </c>
      <c r="O23">
        <v>11</v>
      </c>
      <c r="P23" s="1">
        <f t="shared" si="2"/>
        <v>36</v>
      </c>
      <c r="R23" s="1">
        <f t="shared" si="3"/>
        <v>36</v>
      </c>
    </row>
    <row r="24" spans="2:21" x14ac:dyDescent="0.3">
      <c r="C24" t="s">
        <v>22</v>
      </c>
      <c r="D24">
        <v>103</v>
      </c>
      <c r="E24">
        <v>113</v>
      </c>
      <c r="F24">
        <v>50</v>
      </c>
      <c r="G24">
        <v>51</v>
      </c>
      <c r="H24">
        <v>29</v>
      </c>
      <c r="I24">
        <v>46</v>
      </c>
      <c r="J24">
        <v>58</v>
      </c>
      <c r="K24">
        <v>56</v>
      </c>
      <c r="L24">
        <v>45</v>
      </c>
      <c r="M24">
        <v>60</v>
      </c>
      <c r="N24">
        <v>42</v>
      </c>
      <c r="O24">
        <v>54</v>
      </c>
      <c r="P24" s="1">
        <f t="shared" si="2"/>
        <v>707</v>
      </c>
      <c r="R24" s="1">
        <f t="shared" si="3"/>
        <v>707</v>
      </c>
      <c r="T24" s="1">
        <v>49</v>
      </c>
      <c r="U24" s="4">
        <f>T24/T33</f>
        <v>9.6280431493525631E-4</v>
      </c>
    </row>
    <row r="25" spans="2:21" x14ac:dyDescent="0.3">
      <c r="B25" s="2" t="s">
        <v>5</v>
      </c>
    </row>
    <row r="26" spans="2:21" x14ac:dyDescent="0.3">
      <c r="C26" t="s">
        <v>2</v>
      </c>
      <c r="D26">
        <v>393</v>
      </c>
      <c r="E26">
        <v>350</v>
      </c>
      <c r="F26">
        <v>316</v>
      </c>
      <c r="G26">
        <v>315</v>
      </c>
      <c r="H26">
        <v>280</v>
      </c>
      <c r="I26">
        <v>333</v>
      </c>
      <c r="J26">
        <v>332</v>
      </c>
      <c r="K26">
        <v>369</v>
      </c>
      <c r="L26">
        <v>369</v>
      </c>
      <c r="M26">
        <v>340</v>
      </c>
      <c r="N26">
        <v>342</v>
      </c>
      <c r="O26">
        <v>444</v>
      </c>
      <c r="P26" s="1">
        <f t="shared" ref="P26:P31" si="4">SUM(D26:O26)</f>
        <v>4183</v>
      </c>
      <c r="R26" s="1">
        <f t="shared" ref="R26:R30" si="5">SUM(D26:O26)</f>
        <v>4183</v>
      </c>
      <c r="S26" s="4">
        <f>R26/R33</f>
        <v>1.4242181781038797E-2</v>
      </c>
      <c r="T26" s="1">
        <v>388</v>
      </c>
      <c r="U26" s="4">
        <f>T26/T33</f>
        <v>7.6238382488750906E-3</v>
      </c>
    </row>
    <row r="27" spans="2:21" x14ac:dyDescent="0.3">
      <c r="C27" t="s">
        <v>21</v>
      </c>
      <c r="D27">
        <v>0</v>
      </c>
      <c r="E27">
        <v>0</v>
      </c>
      <c r="F27">
        <v>0</v>
      </c>
      <c r="G27">
        <v>0</v>
      </c>
      <c r="H27">
        <v>2</v>
      </c>
      <c r="I27">
        <v>3</v>
      </c>
      <c r="J27">
        <v>2</v>
      </c>
      <c r="K27">
        <v>0</v>
      </c>
      <c r="L27">
        <v>1</v>
      </c>
      <c r="M27">
        <v>0</v>
      </c>
      <c r="N27">
        <v>0</v>
      </c>
      <c r="O27">
        <v>0</v>
      </c>
      <c r="P27" s="1">
        <f t="shared" si="4"/>
        <v>8</v>
      </c>
      <c r="R27" s="1">
        <f t="shared" si="5"/>
        <v>8</v>
      </c>
      <c r="S27" s="4">
        <f>R27/R33</f>
        <v>2.7238215215947974E-5</v>
      </c>
      <c r="T27" s="1">
        <v>155</v>
      </c>
      <c r="U27" s="4">
        <f>T27/T33</f>
        <v>3.0456054860196883E-3</v>
      </c>
    </row>
    <row r="28" spans="2:21" x14ac:dyDescent="0.3">
      <c r="C28" t="s">
        <v>1</v>
      </c>
      <c r="D28">
        <v>92</v>
      </c>
      <c r="E28">
        <v>62</v>
      </c>
      <c r="F28">
        <v>37</v>
      </c>
      <c r="G28">
        <v>27</v>
      </c>
      <c r="H28">
        <v>26</v>
      </c>
      <c r="I28">
        <v>32</v>
      </c>
      <c r="J28">
        <v>24</v>
      </c>
      <c r="K28">
        <v>24</v>
      </c>
      <c r="L28">
        <v>36</v>
      </c>
      <c r="M28">
        <v>23</v>
      </c>
      <c r="N28">
        <v>19</v>
      </c>
      <c r="O28">
        <v>21</v>
      </c>
      <c r="P28" s="1">
        <f t="shared" si="4"/>
        <v>423</v>
      </c>
      <c r="R28" s="1">
        <f t="shared" si="5"/>
        <v>423</v>
      </c>
      <c r="S28" s="4">
        <f>R28/R33</f>
        <v>1.4402206295432492E-3</v>
      </c>
      <c r="T28" s="1">
        <v>245</v>
      </c>
      <c r="U28" s="4">
        <f>T28/T33</f>
        <v>4.8140215746762813E-3</v>
      </c>
    </row>
    <row r="29" spans="2:21" x14ac:dyDescent="0.3">
      <c r="C29" t="s">
        <v>4</v>
      </c>
      <c r="D29">
        <v>37</v>
      </c>
      <c r="E29">
        <v>24</v>
      </c>
      <c r="F29">
        <v>23</v>
      </c>
      <c r="G29">
        <v>17</v>
      </c>
      <c r="H29">
        <v>24</v>
      </c>
      <c r="I29">
        <v>25</v>
      </c>
      <c r="J29">
        <v>30</v>
      </c>
      <c r="K29">
        <v>24</v>
      </c>
      <c r="L29">
        <v>30</v>
      </c>
      <c r="M29">
        <v>27</v>
      </c>
      <c r="N29">
        <v>8</v>
      </c>
      <c r="O29">
        <v>23</v>
      </c>
      <c r="P29" s="1">
        <f t="shared" si="4"/>
        <v>292</v>
      </c>
      <c r="R29" s="1">
        <f t="shared" si="5"/>
        <v>292</v>
      </c>
      <c r="S29" s="4">
        <f>R29/R33</f>
        <v>9.9419485538210098E-4</v>
      </c>
    </row>
    <row r="30" spans="2:21" x14ac:dyDescent="0.3">
      <c r="C30" t="s">
        <v>71</v>
      </c>
      <c r="D30">
        <v>3</v>
      </c>
      <c r="E30">
        <v>3</v>
      </c>
      <c r="F30">
        <v>4</v>
      </c>
      <c r="G30">
        <v>4</v>
      </c>
      <c r="H30">
        <v>3</v>
      </c>
      <c r="I30">
        <v>4</v>
      </c>
      <c r="J30">
        <v>2</v>
      </c>
      <c r="K30">
        <v>4</v>
      </c>
      <c r="L30">
        <v>11</v>
      </c>
      <c r="M30">
        <v>3</v>
      </c>
      <c r="N30">
        <v>0</v>
      </c>
      <c r="O30">
        <v>14</v>
      </c>
      <c r="P30" s="1">
        <f t="shared" si="4"/>
        <v>55</v>
      </c>
      <c r="R30" s="1">
        <f t="shared" si="5"/>
        <v>55</v>
      </c>
    </row>
    <row r="31" spans="2:21" x14ac:dyDescent="0.3">
      <c r="C31" t="s">
        <v>22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v>2</v>
      </c>
      <c r="P31" s="1">
        <f t="shared" si="4"/>
        <v>2</v>
      </c>
      <c r="R31" s="1">
        <v>46</v>
      </c>
    </row>
    <row r="33" spans="2:21" x14ac:dyDescent="0.3">
      <c r="B33" s="2" t="s">
        <v>18</v>
      </c>
      <c r="C33" s="2"/>
      <c r="D33" s="2">
        <f t="shared" ref="D33:P33" si="6">SUM(D4:D32)</f>
        <v>26264</v>
      </c>
      <c r="E33" s="2">
        <f t="shared" si="6"/>
        <v>26472</v>
      </c>
      <c r="F33" s="2">
        <f t="shared" si="6"/>
        <v>24834</v>
      </c>
      <c r="G33" s="2">
        <f t="shared" si="6"/>
        <v>24435</v>
      </c>
      <c r="H33" s="2">
        <f t="shared" si="6"/>
        <v>23623</v>
      </c>
      <c r="I33" s="2">
        <f t="shared" si="6"/>
        <v>25736</v>
      </c>
      <c r="J33" s="2">
        <f t="shared" si="6"/>
        <v>26449</v>
      </c>
      <c r="K33" s="2">
        <f t="shared" si="6"/>
        <v>26093</v>
      </c>
      <c r="L33" s="2">
        <f t="shared" si="6"/>
        <v>27264</v>
      </c>
      <c r="M33" s="2">
        <f t="shared" si="6"/>
        <v>24752</v>
      </c>
      <c r="N33" s="2">
        <f t="shared" si="6"/>
        <v>24047</v>
      </c>
      <c r="O33" s="2">
        <f t="shared" si="6"/>
        <v>25190</v>
      </c>
      <c r="P33" s="16">
        <f t="shared" si="6"/>
        <v>305159</v>
      </c>
      <c r="Q33" s="18"/>
      <c r="R33" s="16">
        <f>SUM(R4:R32)</f>
        <v>293705</v>
      </c>
      <c r="T33" s="16">
        <f>SUM(T4:T32)</f>
        <v>50893</v>
      </c>
    </row>
    <row r="34" spans="2:2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6"/>
      <c r="Q34" s="18"/>
      <c r="R34" s="16"/>
      <c r="T34" s="16"/>
    </row>
    <row r="35" spans="2:21" s="17" customFormat="1" x14ac:dyDescent="0.3">
      <c r="C35" s="17" t="s">
        <v>89</v>
      </c>
      <c r="D35" s="17">
        <v>28986</v>
      </c>
      <c r="E35" s="17">
        <v>26473</v>
      </c>
      <c r="F35" s="17">
        <v>25795</v>
      </c>
      <c r="G35" s="17">
        <v>26044</v>
      </c>
      <c r="H35" s="17">
        <v>23195</v>
      </c>
      <c r="I35" s="17">
        <v>25176</v>
      </c>
      <c r="J35" s="17">
        <v>25587</v>
      </c>
      <c r="K35" s="17">
        <v>22795</v>
      </c>
      <c r="L35" s="17">
        <v>26097</v>
      </c>
      <c r="M35" s="17">
        <v>24664</v>
      </c>
      <c r="N35" s="17">
        <v>22736</v>
      </c>
      <c r="O35" s="17">
        <v>26141</v>
      </c>
      <c r="P35" s="17">
        <v>303686</v>
      </c>
      <c r="Q35" s="19"/>
      <c r="S35" s="37"/>
      <c r="U35" s="34"/>
    </row>
    <row r="36" spans="2:21" s="3" customFormat="1" x14ac:dyDescent="0.3">
      <c r="C36" s="1" t="s">
        <v>80</v>
      </c>
      <c r="D36" s="3">
        <v>28051</v>
      </c>
      <c r="E36" s="3">
        <v>26135</v>
      </c>
      <c r="F36" s="3">
        <v>22771</v>
      </c>
      <c r="G36" s="3">
        <v>24831</v>
      </c>
      <c r="H36" s="3">
        <v>23625</v>
      </c>
      <c r="I36" s="3">
        <v>23457</v>
      </c>
      <c r="J36" s="3">
        <v>25315</v>
      </c>
      <c r="K36" s="3">
        <v>23483</v>
      </c>
      <c r="L36" s="3">
        <v>27345</v>
      </c>
      <c r="M36" s="3">
        <v>25656</v>
      </c>
      <c r="N36" s="3">
        <v>24278</v>
      </c>
      <c r="O36" s="3">
        <v>25446</v>
      </c>
      <c r="P36" s="17">
        <v>300393</v>
      </c>
      <c r="Q36" s="19"/>
      <c r="R36" s="17"/>
      <c r="S36" s="23"/>
      <c r="T36" s="17"/>
      <c r="U36" s="34"/>
    </row>
    <row r="37" spans="2:21" x14ac:dyDescent="0.3">
      <c r="C37" s="17" t="s">
        <v>70</v>
      </c>
      <c r="D37">
        <v>25315</v>
      </c>
      <c r="E37">
        <v>26235</v>
      </c>
      <c r="F37">
        <v>23609</v>
      </c>
      <c r="G37">
        <v>26381</v>
      </c>
      <c r="H37">
        <v>24795</v>
      </c>
      <c r="I37">
        <v>22353</v>
      </c>
      <c r="J37">
        <v>26096</v>
      </c>
      <c r="K37">
        <v>24876</v>
      </c>
      <c r="L37">
        <v>25460</v>
      </c>
      <c r="M37">
        <v>24827</v>
      </c>
      <c r="N37">
        <v>23213</v>
      </c>
      <c r="O37">
        <v>24915</v>
      </c>
      <c r="P37" s="1">
        <f>SUM(D37:O37)</f>
        <v>298075</v>
      </c>
    </row>
    <row r="38" spans="2:21" x14ac:dyDescent="0.3">
      <c r="C38" s="17" t="s">
        <v>23</v>
      </c>
      <c r="D38" s="3">
        <v>24037</v>
      </c>
      <c r="E38" s="3">
        <v>25077</v>
      </c>
      <c r="F38" s="3">
        <v>21399</v>
      </c>
      <c r="G38" s="3">
        <v>21383</v>
      </c>
      <c r="H38" s="3">
        <v>22027</v>
      </c>
      <c r="I38" s="3">
        <v>19915</v>
      </c>
      <c r="J38" s="3">
        <v>23625</v>
      </c>
      <c r="K38" s="3">
        <v>22754</v>
      </c>
      <c r="L38" s="3">
        <v>24129</v>
      </c>
      <c r="M38" s="3">
        <v>21284</v>
      </c>
      <c r="N38" s="3">
        <v>18861</v>
      </c>
      <c r="O38" s="3">
        <v>21302</v>
      </c>
      <c r="P38" s="17">
        <f>SUM(D38:O38)</f>
        <v>265793</v>
      </c>
      <c r="Q38" s="19"/>
      <c r="R38" s="17"/>
    </row>
    <row r="39" spans="2:21" x14ac:dyDescent="0.3">
      <c r="C39" s="17" t="s">
        <v>24</v>
      </c>
      <c r="D39" s="3">
        <v>26243</v>
      </c>
      <c r="E39" s="3">
        <v>25727</v>
      </c>
      <c r="F39" s="3">
        <v>21484</v>
      </c>
      <c r="G39" s="3">
        <v>22068</v>
      </c>
      <c r="H39" s="3">
        <v>22763</v>
      </c>
      <c r="I39" s="3">
        <v>21043</v>
      </c>
      <c r="J39" s="3">
        <v>22709</v>
      </c>
      <c r="K39" s="3">
        <v>21413</v>
      </c>
      <c r="L39" s="3">
        <v>26238</v>
      </c>
      <c r="M39" s="3">
        <v>22961</v>
      </c>
      <c r="N39" s="3">
        <v>21696</v>
      </c>
      <c r="O39" s="3">
        <v>23474</v>
      </c>
      <c r="P39" s="17">
        <f>SUM(D39:O39)</f>
        <v>277819</v>
      </c>
      <c r="Q39" s="19"/>
      <c r="R39" s="17"/>
    </row>
    <row r="42" spans="2:21" x14ac:dyDescent="0.3">
      <c r="D42" s="35"/>
      <c r="E42" s="35"/>
      <c r="F42" s="35"/>
      <c r="G42" s="35"/>
      <c r="H42" s="35"/>
      <c r="I42" s="35"/>
      <c r="J42" s="35"/>
      <c r="K42" s="35"/>
    </row>
    <row r="43" spans="2:21" x14ac:dyDescent="0.3"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</row>
  </sheetData>
  <pageMargins left="0.7" right="0.7" top="0.75" bottom="0.75" header="0.3" footer="0.3"/>
  <pageSetup orientation="landscape" r:id="rId1"/>
  <ignoredErrors>
    <ignoredError sqref="T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3" sqref="E13"/>
    </sheetView>
  </sheetViews>
  <sheetFormatPr defaultRowHeight="14.4" x14ac:dyDescent="0.3"/>
  <cols>
    <col min="2" max="2" width="17.6640625" bestFit="1" customWidth="1"/>
    <col min="3" max="7" width="9.5546875" bestFit="1" customWidth="1"/>
    <col min="8" max="14" width="9.33203125" bestFit="1" customWidth="1"/>
    <col min="15" max="15" width="9.5546875" bestFit="1" customWidth="1"/>
    <col min="17" max="17" width="9.6640625" bestFit="1" customWidth="1"/>
  </cols>
  <sheetData>
    <row r="1" spans="1:19" x14ac:dyDescent="0.3"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26</v>
      </c>
      <c r="O1" s="1" t="s">
        <v>18</v>
      </c>
    </row>
    <row r="2" spans="1:19" x14ac:dyDescent="0.3">
      <c r="A2" s="2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9" x14ac:dyDescent="0.3">
      <c r="B3" s="2" t="s">
        <v>27</v>
      </c>
      <c r="C3" s="5">
        <f>[1]Sheet1!$B$69</f>
        <v>13368</v>
      </c>
      <c r="D3" s="5">
        <f>[1]Sheet1!$C$69</f>
        <v>12235</v>
      </c>
      <c r="E3" s="5">
        <f>[1]Sheet1!$D$69</f>
        <v>16404</v>
      </c>
      <c r="F3" s="5">
        <f>[1]Sheet1!$E$69</f>
        <v>12074</v>
      </c>
      <c r="G3" s="5">
        <f>[1]Sheet1!$F$69</f>
        <v>10114</v>
      </c>
      <c r="H3" s="5">
        <f>[1]Sheet1!$G$69</f>
        <v>11623</v>
      </c>
      <c r="I3" s="5">
        <f>[1]Sheet1!$H$69</f>
        <v>14264</v>
      </c>
      <c r="J3" s="5">
        <f>[1]Sheet1!$I$69</f>
        <v>13690</v>
      </c>
      <c r="K3" s="5">
        <f>[1]Sheet1!$J$69</f>
        <v>12623</v>
      </c>
      <c r="L3" s="5">
        <f>[1]Sheet1!$K$69</f>
        <v>13280</v>
      </c>
      <c r="M3" s="5">
        <f>[1]Sheet1!$L$69</f>
        <v>10455</v>
      </c>
      <c r="N3" s="5">
        <f>[1]Sheet1!$M$69</f>
        <v>14899</v>
      </c>
      <c r="O3" s="22">
        <f>SUM(C3:N3)</f>
        <v>155029</v>
      </c>
      <c r="P3" s="5"/>
      <c r="Q3" s="5"/>
    </row>
    <row r="4" spans="1:19" x14ac:dyDescent="0.3">
      <c r="C4" s="5"/>
      <c r="D4" s="5"/>
      <c r="E4" s="5"/>
      <c r="F4" s="5"/>
      <c r="G4" s="5"/>
      <c r="H4" s="5"/>
      <c r="I4" s="21"/>
      <c r="J4" s="21"/>
      <c r="K4" s="21"/>
      <c r="L4" s="21"/>
      <c r="M4" s="21"/>
      <c r="N4" s="21"/>
      <c r="O4" s="21"/>
      <c r="P4" s="5"/>
      <c r="Q4" s="5"/>
      <c r="R4" s="5"/>
      <c r="S4" s="5"/>
    </row>
    <row r="5" spans="1:19" ht="12.75" customHeight="1" x14ac:dyDescent="0.3">
      <c r="B5" s="25" t="s">
        <v>90</v>
      </c>
      <c r="C5" s="7">
        <v>16817</v>
      </c>
      <c r="D5" s="7">
        <v>13446</v>
      </c>
      <c r="E5" s="7">
        <v>13781</v>
      </c>
      <c r="F5" s="7">
        <v>13737</v>
      </c>
      <c r="G5" s="7">
        <v>10370</v>
      </c>
      <c r="H5" s="7">
        <v>11538</v>
      </c>
      <c r="I5" s="24">
        <v>11289</v>
      </c>
      <c r="J5" s="24">
        <v>10505</v>
      </c>
      <c r="K5" s="24">
        <v>12694</v>
      </c>
      <c r="L5" s="24">
        <v>12088</v>
      </c>
      <c r="M5" s="24">
        <v>14378</v>
      </c>
      <c r="N5" s="24">
        <v>12928</v>
      </c>
      <c r="O5" s="24">
        <f>SUM(C5:N5)</f>
        <v>153571</v>
      </c>
      <c r="P5" s="5"/>
      <c r="Q5" s="5"/>
      <c r="R5" s="5"/>
      <c r="S5" s="5"/>
    </row>
    <row r="6" spans="1:19" ht="12.75" customHeight="1" x14ac:dyDescent="0.3">
      <c r="B6" s="25" t="s">
        <v>81</v>
      </c>
      <c r="C6" s="7">
        <v>17247</v>
      </c>
      <c r="D6" s="7">
        <v>16407</v>
      </c>
      <c r="E6" s="7">
        <v>15317</v>
      </c>
      <c r="F6" s="7">
        <v>11688</v>
      </c>
      <c r="G6" s="7">
        <v>13502</v>
      </c>
      <c r="H6" s="7">
        <v>11229</v>
      </c>
      <c r="I6" s="24">
        <v>13723</v>
      </c>
      <c r="J6" s="24">
        <v>13665</v>
      </c>
      <c r="K6" s="24">
        <v>13059</v>
      </c>
      <c r="L6" s="24">
        <v>13536</v>
      </c>
      <c r="M6" s="24">
        <v>16618</v>
      </c>
      <c r="N6" s="24">
        <v>16625</v>
      </c>
      <c r="O6" s="24">
        <f>SUM(C6:N6)</f>
        <v>172616</v>
      </c>
      <c r="P6" s="5"/>
      <c r="Q6" s="5"/>
      <c r="R6" s="5"/>
      <c r="S6" s="5"/>
    </row>
    <row r="7" spans="1:19" s="6" customFormat="1" ht="12" x14ac:dyDescent="0.25">
      <c r="B7" s="25" t="s">
        <v>82</v>
      </c>
      <c r="C7" s="7">
        <v>13735</v>
      </c>
      <c r="D7" s="7">
        <v>14600</v>
      </c>
      <c r="E7" s="7">
        <v>12987</v>
      </c>
      <c r="F7" s="7">
        <v>13789</v>
      </c>
      <c r="G7" s="7">
        <v>13581</v>
      </c>
      <c r="H7" s="7">
        <v>12434</v>
      </c>
      <c r="I7" s="7">
        <v>12475</v>
      </c>
      <c r="J7" s="7">
        <v>12218</v>
      </c>
      <c r="K7" s="7">
        <v>16936</v>
      </c>
      <c r="L7" s="7">
        <v>13296</v>
      </c>
      <c r="M7" s="7">
        <v>13039</v>
      </c>
      <c r="N7" s="7">
        <v>12934</v>
      </c>
      <c r="O7" s="7">
        <f>SUM(C7:N7)</f>
        <v>162024</v>
      </c>
      <c r="P7" s="7"/>
      <c r="Q7" s="7"/>
    </row>
    <row r="8" spans="1:19" s="6" customFormat="1" ht="12" x14ac:dyDescent="0.25">
      <c r="B8" s="25" t="s">
        <v>83</v>
      </c>
      <c r="C8" s="7">
        <v>13775</v>
      </c>
      <c r="D8" s="7">
        <v>13787</v>
      </c>
      <c r="E8" s="7">
        <v>12797</v>
      </c>
      <c r="F8" s="7">
        <v>12759</v>
      </c>
      <c r="G8" s="7">
        <v>11940</v>
      </c>
      <c r="H8" s="7">
        <v>12238</v>
      </c>
      <c r="I8" s="7">
        <v>12867</v>
      </c>
      <c r="J8" s="7">
        <v>13316</v>
      </c>
      <c r="K8" s="7">
        <v>14105</v>
      </c>
      <c r="L8" s="7">
        <v>12999</v>
      </c>
      <c r="M8" s="7">
        <v>12250</v>
      </c>
      <c r="N8" s="7">
        <v>12992</v>
      </c>
      <c r="O8" s="7">
        <f>SUM(C8:N8)</f>
        <v>155825</v>
      </c>
      <c r="P8" s="7"/>
      <c r="Q8" s="7"/>
    </row>
    <row r="9" spans="1:19" x14ac:dyDescent="0.3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9" x14ac:dyDescent="0.3">
      <c r="B10" s="2" t="s">
        <v>62</v>
      </c>
      <c r="C10" s="5">
        <f>[1]Sheet1!$B$65</f>
        <v>85</v>
      </c>
      <c r="D10" s="5">
        <f>[1]Sheet1!$C$65</f>
        <v>65</v>
      </c>
      <c r="E10" s="5">
        <f>[1]Sheet1!$D$65</f>
        <v>80</v>
      </c>
      <c r="F10" s="5">
        <f>[1]Sheet1!$E$65</f>
        <v>91</v>
      </c>
      <c r="G10" s="5">
        <f>[1]Sheet1!$F$65</f>
        <v>58</v>
      </c>
      <c r="H10" s="5">
        <f>[1]Sheet1!$G$65</f>
        <v>70</v>
      </c>
      <c r="I10" s="5">
        <f>[1]Sheet1!$H$65</f>
        <v>77</v>
      </c>
      <c r="J10" s="5">
        <f>[1]Sheet1!$I$65</f>
        <v>73</v>
      </c>
      <c r="K10" s="5">
        <f>[1]Sheet1!$J$65</f>
        <v>84</v>
      </c>
      <c r="L10" s="5">
        <f>[1]Sheet1!$K$65</f>
        <v>81</v>
      </c>
      <c r="M10" s="5">
        <f>[1]Sheet1!$L$65</f>
        <v>81</v>
      </c>
      <c r="N10" s="5">
        <f>[1]Sheet1!$M$65</f>
        <v>89</v>
      </c>
      <c r="O10" s="5">
        <f>SUM(C10:N10)</f>
        <v>934</v>
      </c>
      <c r="P10" s="5"/>
      <c r="Q10" s="5"/>
    </row>
    <row r="11" spans="1:19" x14ac:dyDescent="0.3"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4"/>
      <c r="P11" s="5"/>
      <c r="Q11" s="5"/>
    </row>
    <row r="12" spans="1:19" s="6" customFormat="1" ht="12" x14ac:dyDescent="0.25">
      <c r="B12" s="25" t="s">
        <v>90</v>
      </c>
      <c r="C12" s="7">
        <v>67</v>
      </c>
      <c r="D12" s="7">
        <v>37</v>
      </c>
      <c r="E12" s="7">
        <v>59</v>
      </c>
      <c r="F12" s="7">
        <v>65</v>
      </c>
      <c r="G12" s="7">
        <v>61</v>
      </c>
      <c r="H12" s="7">
        <v>53</v>
      </c>
      <c r="I12" s="7">
        <v>63</v>
      </c>
      <c r="J12" s="7">
        <v>56</v>
      </c>
      <c r="K12" s="7">
        <v>60</v>
      </c>
      <c r="L12" s="7">
        <v>58</v>
      </c>
      <c r="M12" s="7">
        <v>64</v>
      </c>
      <c r="N12" s="7">
        <v>66</v>
      </c>
      <c r="O12" s="7">
        <f>SUM(C12:N12)</f>
        <v>709</v>
      </c>
      <c r="P12" s="7"/>
      <c r="Q12" s="7"/>
    </row>
    <row r="13" spans="1:19" s="6" customFormat="1" ht="12" x14ac:dyDescent="0.25">
      <c r="B13" s="25" t="s">
        <v>81</v>
      </c>
      <c r="C13" s="7">
        <v>59</v>
      </c>
      <c r="D13" s="7">
        <v>53</v>
      </c>
      <c r="E13" s="7">
        <v>51</v>
      </c>
      <c r="F13" s="7">
        <v>56</v>
      </c>
      <c r="G13" s="7">
        <v>59</v>
      </c>
      <c r="H13" s="7">
        <v>60</v>
      </c>
      <c r="I13" s="7">
        <v>60</v>
      </c>
      <c r="J13" s="7">
        <v>55</v>
      </c>
      <c r="K13" s="7">
        <v>55</v>
      </c>
      <c r="L13" s="7">
        <v>62</v>
      </c>
      <c r="M13" s="7">
        <v>60</v>
      </c>
      <c r="N13" s="7">
        <v>61</v>
      </c>
      <c r="O13" s="7">
        <f>SUM(C13:N13)</f>
        <v>691</v>
      </c>
      <c r="P13" s="7"/>
      <c r="Q13" s="7"/>
    </row>
    <row r="14" spans="1:19" s="6" customFormat="1" ht="12" x14ac:dyDescent="0.25">
      <c r="B14" s="25" t="s">
        <v>82</v>
      </c>
      <c r="C14" s="7">
        <v>44</v>
      </c>
      <c r="D14" s="7">
        <v>45</v>
      </c>
      <c r="E14" s="7">
        <v>42</v>
      </c>
      <c r="F14" s="7">
        <v>45</v>
      </c>
      <c r="G14" s="7">
        <v>40</v>
      </c>
      <c r="H14" s="7">
        <v>37</v>
      </c>
      <c r="I14" s="7">
        <v>38</v>
      </c>
      <c r="J14" s="7">
        <v>47</v>
      </c>
      <c r="K14" s="7">
        <v>60</v>
      </c>
      <c r="L14" s="7">
        <v>50</v>
      </c>
      <c r="M14" s="7">
        <v>61</v>
      </c>
      <c r="N14" s="7">
        <v>55</v>
      </c>
      <c r="O14" s="7">
        <f>SUM(C14:N14)</f>
        <v>564</v>
      </c>
      <c r="P14" s="7"/>
      <c r="Q14" s="7"/>
    </row>
    <row r="15" spans="1:19" s="6" customFormat="1" ht="12" x14ac:dyDescent="0.25">
      <c r="B15" s="25" t="s">
        <v>83</v>
      </c>
      <c r="C15" s="7">
        <v>38</v>
      </c>
      <c r="D15" s="7">
        <v>19</v>
      </c>
      <c r="E15" s="7">
        <v>26</v>
      </c>
      <c r="F15" s="7">
        <v>28</v>
      </c>
      <c r="G15" s="7">
        <v>41</v>
      </c>
      <c r="H15" s="7">
        <v>46</v>
      </c>
      <c r="I15" s="7">
        <v>43</v>
      </c>
      <c r="J15" s="7">
        <v>42</v>
      </c>
      <c r="K15" s="7">
        <v>52</v>
      </c>
      <c r="L15" s="7">
        <v>41</v>
      </c>
      <c r="M15" s="7">
        <v>50</v>
      </c>
      <c r="N15" s="7">
        <v>46</v>
      </c>
      <c r="O15" s="7">
        <f>SUM(C15:N15)</f>
        <v>472</v>
      </c>
      <c r="P15" s="7"/>
      <c r="Q15" s="7"/>
    </row>
    <row r="16" spans="1:19" x14ac:dyDescent="0.3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 x14ac:dyDescent="0.3">
      <c r="B17" s="2" t="s">
        <v>63</v>
      </c>
      <c r="C17" s="5">
        <f>[1]Sheet1!$B$3</f>
        <v>1347</v>
      </c>
      <c r="D17" s="5">
        <f>[1]Sheet1!$C$3</f>
        <v>1604</v>
      </c>
      <c r="E17" s="5">
        <f>[1]Sheet1!$D$3</f>
        <v>1379</v>
      </c>
      <c r="F17" s="5">
        <f>[1]Sheet1!$E$3</f>
        <v>1376</v>
      </c>
      <c r="G17" s="5">
        <f>[1]Sheet1!$F$3</f>
        <v>1260</v>
      </c>
      <c r="H17" s="5">
        <f>[1]Sheet1!$G$3</f>
        <v>1296</v>
      </c>
      <c r="I17" s="5">
        <f>[1]Sheet1!$H$3</f>
        <v>1202</v>
      </c>
      <c r="J17" s="5">
        <f>[1]Sheet1!$I$3</f>
        <v>1205</v>
      </c>
      <c r="K17" s="5">
        <f>[1]Sheet1!$J$3</f>
        <v>1237</v>
      </c>
      <c r="L17" s="5">
        <f>[1]Sheet1!$K$3</f>
        <v>1044</v>
      </c>
      <c r="M17" s="5">
        <f>[1]Sheet1!$L$3</f>
        <v>1153</v>
      </c>
      <c r="N17" s="5">
        <f>[1]Sheet1!$M$3</f>
        <v>1349</v>
      </c>
      <c r="O17" s="5">
        <f>SUM(C17:N17)</f>
        <v>15452</v>
      </c>
      <c r="P17" s="5"/>
      <c r="Q17" s="5"/>
    </row>
    <row r="18" spans="2:17" x14ac:dyDescent="0.3"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  <c r="P18" s="5"/>
      <c r="Q18" s="5"/>
    </row>
    <row r="19" spans="2:17" s="6" customFormat="1" ht="12" x14ac:dyDescent="0.25">
      <c r="B19" s="25" t="s">
        <v>90</v>
      </c>
      <c r="C19" s="7">
        <v>1702</v>
      </c>
      <c r="D19" s="7">
        <v>1616</v>
      </c>
      <c r="E19" s="7">
        <v>1620</v>
      </c>
      <c r="F19" s="7">
        <v>1577</v>
      </c>
      <c r="G19" s="7">
        <v>1294</v>
      </c>
      <c r="H19" s="7">
        <v>1508</v>
      </c>
      <c r="I19" s="7">
        <v>1361</v>
      </c>
      <c r="J19" s="7">
        <v>1198</v>
      </c>
      <c r="K19" s="7">
        <v>1462</v>
      </c>
      <c r="L19" s="7">
        <v>1440</v>
      </c>
      <c r="M19" s="7">
        <v>1501</v>
      </c>
      <c r="N19" s="7">
        <v>1555</v>
      </c>
      <c r="O19" s="7">
        <f>SUM(C19:N19)</f>
        <v>17834</v>
      </c>
      <c r="P19" s="7"/>
      <c r="Q19" s="7"/>
    </row>
    <row r="20" spans="2:17" s="6" customFormat="1" ht="12" x14ac:dyDescent="0.25">
      <c r="B20" s="25" t="s">
        <v>81</v>
      </c>
      <c r="C20" s="7">
        <v>1852</v>
      </c>
      <c r="D20" s="7">
        <v>1916</v>
      </c>
      <c r="E20" s="7">
        <v>1614</v>
      </c>
      <c r="F20" s="7">
        <v>1435</v>
      </c>
      <c r="G20" s="7">
        <v>1464</v>
      </c>
      <c r="H20" s="7">
        <v>1473</v>
      </c>
      <c r="I20" s="7">
        <v>1445</v>
      </c>
      <c r="J20" s="7">
        <v>1237</v>
      </c>
      <c r="K20" s="7">
        <v>1588</v>
      </c>
      <c r="L20" s="7">
        <v>1573</v>
      </c>
      <c r="M20" s="7">
        <v>1408</v>
      </c>
      <c r="N20" s="7">
        <v>1557</v>
      </c>
      <c r="O20" s="7">
        <f>SUM(C20:N20)</f>
        <v>18562</v>
      </c>
      <c r="P20" s="7"/>
      <c r="Q20" s="7"/>
    </row>
    <row r="21" spans="2:17" s="6" customFormat="1" ht="12" x14ac:dyDescent="0.25">
      <c r="B21" s="25" t="s">
        <v>82</v>
      </c>
      <c r="C21" s="7">
        <v>1559</v>
      </c>
      <c r="D21" s="7">
        <v>1665</v>
      </c>
      <c r="E21" s="7">
        <v>1432</v>
      </c>
      <c r="F21" s="7">
        <v>1616</v>
      </c>
      <c r="G21" s="7">
        <v>1544</v>
      </c>
      <c r="H21" s="7">
        <v>1350</v>
      </c>
      <c r="I21" s="7">
        <v>1568</v>
      </c>
      <c r="J21" s="7">
        <v>1425</v>
      </c>
      <c r="K21" s="7">
        <v>1500</v>
      </c>
      <c r="L21" s="7">
        <v>1609</v>
      </c>
      <c r="M21" s="7">
        <v>1484</v>
      </c>
      <c r="N21" s="7">
        <v>1557</v>
      </c>
      <c r="O21" s="7">
        <f>SUM(C21:N21)</f>
        <v>18309</v>
      </c>
      <c r="P21" s="7"/>
      <c r="Q21" s="7"/>
    </row>
    <row r="22" spans="2:17" s="6" customFormat="1" ht="12" x14ac:dyDescent="0.25">
      <c r="B22" s="25" t="s">
        <v>83</v>
      </c>
      <c r="C22" s="7">
        <v>1720</v>
      </c>
      <c r="D22" s="7">
        <v>1693</v>
      </c>
      <c r="E22" s="7">
        <v>1608</v>
      </c>
      <c r="F22" s="7">
        <v>1513</v>
      </c>
      <c r="G22" s="7">
        <v>1185</v>
      </c>
      <c r="H22" s="7">
        <v>1210</v>
      </c>
      <c r="I22" s="7">
        <v>1336</v>
      </c>
      <c r="J22" s="7">
        <v>1364</v>
      </c>
      <c r="K22" s="7">
        <v>1298</v>
      </c>
      <c r="L22" s="7">
        <v>1365</v>
      </c>
      <c r="M22" s="7">
        <v>1488</v>
      </c>
      <c r="N22" s="7">
        <v>1513</v>
      </c>
      <c r="O22" s="7">
        <f>SUM(C22:N22)</f>
        <v>17293</v>
      </c>
      <c r="P22" s="7"/>
      <c r="Q22" s="7"/>
    </row>
    <row r="23" spans="2:17" x14ac:dyDescent="0.3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5" spans="2:17" x14ac:dyDescent="0.3">
      <c r="B25" s="2" t="s">
        <v>66</v>
      </c>
      <c r="C25" s="5">
        <f>[1]Sheet1!$B$7</f>
        <v>807</v>
      </c>
      <c r="D25" s="5">
        <f>[1]Sheet1!$C$7</f>
        <v>660</v>
      </c>
      <c r="E25" s="5">
        <f>[1]Sheet1!$D$7</f>
        <v>617</v>
      </c>
      <c r="F25" s="5">
        <f>[1]Sheet1!$E$7</f>
        <v>680</v>
      </c>
      <c r="G25" s="5">
        <f>[1]Sheet1!$F$7</f>
        <v>456</v>
      </c>
      <c r="H25" s="5">
        <f>[1]Sheet1!$G$7</f>
        <v>459</v>
      </c>
      <c r="I25" s="5">
        <f>[1]Sheet1!$H$7</f>
        <v>438</v>
      </c>
      <c r="J25" s="5">
        <f>[1]Sheet1!$I$7</f>
        <v>407</v>
      </c>
      <c r="K25" s="5">
        <f>[1]Sheet1!$J$7</f>
        <v>543</v>
      </c>
      <c r="L25" s="5">
        <f>[1]Sheet1!$K$7</f>
        <v>594</v>
      </c>
      <c r="M25" s="5">
        <f>[1]Sheet1!$L$7</f>
        <v>465</v>
      </c>
      <c r="N25" s="5">
        <f>[1]Sheet1!$M$7</f>
        <v>477</v>
      </c>
      <c r="O25" s="5">
        <f>SUM(C25:N25)</f>
        <v>6603</v>
      </c>
    </row>
    <row r="27" spans="2:17" s="6" customFormat="1" ht="12" x14ac:dyDescent="0.25">
      <c r="B27" s="25" t="s">
        <v>90</v>
      </c>
      <c r="C27" s="7">
        <v>762</v>
      </c>
      <c r="D27" s="7">
        <v>726</v>
      </c>
      <c r="E27" s="7">
        <v>751</v>
      </c>
      <c r="F27" s="7">
        <v>739</v>
      </c>
      <c r="G27" s="7">
        <v>591</v>
      </c>
      <c r="H27" s="7">
        <v>653</v>
      </c>
      <c r="I27" s="7">
        <v>535</v>
      </c>
      <c r="J27" s="7">
        <v>501</v>
      </c>
      <c r="K27" s="7">
        <v>706</v>
      </c>
      <c r="L27" s="7">
        <v>663</v>
      </c>
      <c r="M27" s="7">
        <v>681</v>
      </c>
      <c r="N27" s="7">
        <v>793</v>
      </c>
      <c r="O27" s="7">
        <f>SUM(C27:N27)</f>
        <v>8101</v>
      </c>
    </row>
    <row r="28" spans="2:17" s="6" customFormat="1" ht="12" x14ac:dyDescent="0.25">
      <c r="B28" s="25" t="s">
        <v>81</v>
      </c>
      <c r="C28" s="7">
        <v>588</v>
      </c>
      <c r="D28" s="7">
        <v>573</v>
      </c>
      <c r="E28" s="7">
        <v>552</v>
      </c>
      <c r="F28" s="7">
        <v>521</v>
      </c>
      <c r="G28" s="7">
        <v>509</v>
      </c>
      <c r="H28" s="7">
        <v>493</v>
      </c>
      <c r="I28" s="7">
        <v>453</v>
      </c>
      <c r="J28" s="7">
        <v>484</v>
      </c>
      <c r="K28" s="7">
        <v>676</v>
      </c>
      <c r="L28" s="7">
        <v>594</v>
      </c>
      <c r="M28" s="7">
        <v>615</v>
      </c>
      <c r="N28" s="7">
        <v>661</v>
      </c>
      <c r="O28" s="7">
        <f>SUM(C28:N28)</f>
        <v>6719</v>
      </c>
    </row>
    <row r="29" spans="2:17" s="6" customFormat="1" ht="12" x14ac:dyDescent="0.25">
      <c r="B29" s="25" t="s">
        <v>82</v>
      </c>
      <c r="C29" s="6">
        <v>442</v>
      </c>
      <c r="D29" s="6">
        <v>407</v>
      </c>
      <c r="E29" s="6">
        <v>336</v>
      </c>
      <c r="F29" s="6">
        <v>375</v>
      </c>
      <c r="G29" s="6">
        <v>418</v>
      </c>
      <c r="H29" s="6">
        <v>342</v>
      </c>
      <c r="I29" s="6">
        <v>392</v>
      </c>
      <c r="J29" s="6">
        <v>421</v>
      </c>
      <c r="K29" s="6">
        <v>492</v>
      </c>
      <c r="L29" s="6">
        <v>500</v>
      </c>
      <c r="M29" s="6">
        <v>490</v>
      </c>
      <c r="N29" s="6">
        <v>533</v>
      </c>
      <c r="O29" s="6">
        <f>SUM(C29:N29)</f>
        <v>5148</v>
      </c>
    </row>
    <row r="30" spans="2:17" x14ac:dyDescent="0.3">
      <c r="B30" s="9"/>
    </row>
  </sheetData>
  <pageMargins left="0.7" right="0.7" top="0.75" bottom="0.75" header="0.3" footer="0.3"/>
  <pageSetup orientation="portrait" r:id="rId1"/>
  <ignoredErrors>
    <ignoredError sqref="O6:O8 O14:O15 O21:O22 O2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tabSelected="1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AL20" sqref="AL20"/>
    </sheetView>
  </sheetViews>
  <sheetFormatPr defaultRowHeight="14.4" x14ac:dyDescent="0.3"/>
  <cols>
    <col min="1" max="1" width="5.5546875" customWidth="1"/>
    <col min="2" max="2" width="33" customWidth="1"/>
    <col min="3" max="3" width="1.6640625" style="10" customWidth="1"/>
    <col min="4" max="4" width="5.33203125" customWidth="1"/>
    <col min="5" max="5" width="7.5546875" customWidth="1"/>
    <col min="6" max="6" width="1.5546875" style="10" customWidth="1"/>
    <col min="7" max="7" width="6.33203125" customWidth="1"/>
    <col min="8" max="8" width="8.5546875" customWidth="1"/>
    <col min="9" max="9" width="1.5546875" style="10" customWidth="1"/>
    <col min="10" max="10" width="6.5546875" customWidth="1"/>
    <col min="11" max="11" width="8.88671875" customWidth="1"/>
    <col min="12" max="12" width="1.33203125" style="10" customWidth="1"/>
    <col min="13" max="13" width="6" customWidth="1"/>
    <col min="14" max="14" width="8.33203125" customWidth="1"/>
    <col min="15" max="15" width="1.33203125" style="10" customWidth="1"/>
    <col min="16" max="16" width="6.5546875" customWidth="1"/>
    <col min="17" max="17" width="8.88671875" customWidth="1"/>
    <col min="18" max="18" width="1.44140625" style="10" customWidth="1"/>
    <col min="19" max="19" width="5.88671875" style="9" customWidth="1"/>
    <col min="20" max="20" width="8.109375" style="9" customWidth="1"/>
    <col min="21" max="21" width="1.44140625" style="10" customWidth="1"/>
    <col min="22" max="22" width="5.88671875" style="9" customWidth="1"/>
    <col min="23" max="23" width="8.109375" style="9" customWidth="1"/>
    <col min="24" max="24" width="1.5546875" style="10" customWidth="1"/>
    <col min="25" max="25" width="5.5546875" style="9" customWidth="1"/>
    <col min="26" max="26" width="7.88671875" style="9" customWidth="1"/>
    <col min="27" max="27" width="1.6640625" style="10" customWidth="1"/>
    <col min="28" max="28" width="6.5546875" style="9" customWidth="1"/>
    <col min="29" max="29" width="9.109375" style="9" customWidth="1"/>
    <col min="30" max="30" width="1.5546875" style="10" customWidth="1"/>
    <col min="31" max="31" width="6" style="13" customWidth="1"/>
    <col min="32" max="32" width="8.33203125" style="13" customWidth="1"/>
    <col min="33" max="33" width="1.88671875" style="10" customWidth="1"/>
    <col min="34" max="34" width="6.44140625" style="9" customWidth="1"/>
    <col min="35" max="35" width="8.6640625" style="9" customWidth="1"/>
    <col min="36" max="36" width="1.88671875" style="10" customWidth="1"/>
    <col min="37" max="37" width="5.88671875" style="9" customWidth="1"/>
    <col min="38" max="38" width="8.109375" style="9" customWidth="1"/>
    <col min="39" max="39" width="7.33203125" customWidth="1"/>
  </cols>
  <sheetData>
    <row r="1" spans="1:39" x14ac:dyDescent="0.3">
      <c r="D1" t="s">
        <v>29</v>
      </c>
      <c r="E1" t="s">
        <v>30</v>
      </c>
      <c r="G1" t="s">
        <v>31</v>
      </c>
      <c r="H1" t="s">
        <v>32</v>
      </c>
      <c r="J1" t="s">
        <v>33</v>
      </c>
      <c r="K1" t="s">
        <v>34</v>
      </c>
      <c r="M1" t="s">
        <v>35</v>
      </c>
      <c r="N1" t="s">
        <v>36</v>
      </c>
      <c r="P1" t="s">
        <v>37</v>
      </c>
      <c r="Q1" t="s">
        <v>38</v>
      </c>
      <c r="S1" s="9" t="s">
        <v>39</v>
      </c>
      <c r="T1" s="9" t="s">
        <v>43</v>
      </c>
      <c r="V1" s="9" t="s">
        <v>46</v>
      </c>
      <c r="W1" s="9" t="s">
        <v>44</v>
      </c>
      <c r="Y1" s="9" t="s">
        <v>45</v>
      </c>
      <c r="Z1" s="9" t="s">
        <v>47</v>
      </c>
      <c r="AB1" s="9" t="s">
        <v>48</v>
      </c>
      <c r="AC1" s="9" t="s">
        <v>49</v>
      </c>
      <c r="AE1" s="13" t="s">
        <v>50</v>
      </c>
      <c r="AF1" s="13" t="s">
        <v>51</v>
      </c>
      <c r="AH1" s="9" t="s">
        <v>52</v>
      </c>
      <c r="AI1" s="9" t="s">
        <v>53</v>
      </c>
      <c r="AK1" s="9" t="s">
        <v>54</v>
      </c>
      <c r="AL1" s="9" t="s">
        <v>55</v>
      </c>
    </row>
    <row r="2" spans="1:39" x14ac:dyDescent="0.3">
      <c r="A2" s="2" t="s">
        <v>28</v>
      </c>
      <c r="B2" s="2"/>
    </row>
    <row r="3" spans="1:39" x14ac:dyDescent="0.3">
      <c r="B3" s="2" t="s">
        <v>19</v>
      </c>
      <c r="D3" s="3"/>
    </row>
    <row r="4" spans="1:39" x14ac:dyDescent="0.3">
      <c r="B4" s="8" t="s">
        <v>84</v>
      </c>
      <c r="D4" s="9">
        <f>[2]Sheet1!$B$4</f>
        <v>1</v>
      </c>
      <c r="E4" s="9">
        <f>[2]Sheet1!$B$5</f>
        <v>14</v>
      </c>
      <c r="F4" s="12"/>
      <c r="G4" s="9">
        <f>[2]Sheet1!$C$4</f>
        <v>0</v>
      </c>
      <c r="H4" s="9">
        <f>[2]Sheet1!$C$5</f>
        <v>0</v>
      </c>
      <c r="I4" s="12"/>
      <c r="J4" s="9">
        <f>[2]Sheet1!$D$4</f>
        <v>0</v>
      </c>
      <c r="K4" s="9">
        <f>[2]Sheet1!$D$5</f>
        <v>0</v>
      </c>
      <c r="L4" s="12"/>
      <c r="M4" s="9">
        <f>[2]Sheet1!$E$4</f>
        <v>0</v>
      </c>
      <c r="N4" s="9">
        <f>[2]Sheet1!$E$5</f>
        <v>0</v>
      </c>
      <c r="O4" s="12"/>
      <c r="P4" s="9">
        <f>[2]Sheet1!$F$4</f>
        <v>0</v>
      </c>
      <c r="Q4" s="9">
        <f>[2]Sheet1!$F$5</f>
        <v>0</v>
      </c>
      <c r="R4" s="11"/>
      <c r="S4" s="9">
        <f>[2]Sheet1!$G$4</f>
        <v>0</v>
      </c>
      <c r="T4" s="9">
        <f>[2]Sheet1!$G$5</f>
        <v>0</v>
      </c>
      <c r="U4" s="11"/>
      <c r="V4" s="9">
        <f>[2]Sheet1!$H$4</f>
        <v>0</v>
      </c>
      <c r="W4" s="9">
        <f>[2]Sheet1!$H$5</f>
        <v>0</v>
      </c>
      <c r="X4" s="11"/>
      <c r="Y4" s="9">
        <f>[2]Sheet1!$I$4</f>
        <v>0</v>
      </c>
      <c r="Z4" s="9">
        <f>[2]Sheet1!$I$5</f>
        <v>0</v>
      </c>
      <c r="AA4" s="11"/>
      <c r="AB4" s="9">
        <f>[2]Sheet1!$J$4</f>
        <v>0</v>
      </c>
      <c r="AC4" s="9">
        <f>[2]Sheet1!$J$5</f>
        <v>0</v>
      </c>
      <c r="AD4" s="11"/>
      <c r="AE4" s="9">
        <f>[2]Sheet1!$K$4</f>
        <v>0</v>
      </c>
      <c r="AF4" s="9">
        <f>[2]Sheet1!$K$5</f>
        <v>0</v>
      </c>
      <c r="AG4" s="11"/>
      <c r="AH4" s="9">
        <f>[2]Sheet1!$L$4</f>
        <v>0</v>
      </c>
      <c r="AI4" s="9">
        <f>[2]Sheet1!$L$5</f>
        <v>0</v>
      </c>
      <c r="AJ4" s="11"/>
      <c r="AK4" s="9">
        <f>[2]Sheet1!$M$4</f>
        <v>0</v>
      </c>
      <c r="AL4" s="9">
        <f>[2]Sheet1!$M$5</f>
        <v>0</v>
      </c>
      <c r="AM4" s="8"/>
    </row>
    <row r="5" spans="1:39" x14ac:dyDescent="0.3">
      <c r="B5" t="s">
        <v>76</v>
      </c>
      <c r="D5" s="9">
        <v>5</v>
      </c>
      <c r="E5" s="9">
        <v>49</v>
      </c>
      <c r="F5" s="12"/>
      <c r="G5" s="9">
        <f>[2]Sheet1!$C$9</f>
        <v>0</v>
      </c>
      <c r="H5" s="9">
        <f>[2]Sheet1!$C$10</f>
        <v>0</v>
      </c>
      <c r="I5" s="12"/>
      <c r="J5" s="9">
        <f>[2]Sheet1!$D$9</f>
        <v>0</v>
      </c>
      <c r="K5" s="9">
        <f>[2]Sheet1!$D$10</f>
        <v>0</v>
      </c>
      <c r="L5" s="12"/>
      <c r="M5" s="9">
        <v>4</v>
      </c>
      <c r="N5" s="9">
        <v>48</v>
      </c>
      <c r="O5" s="12"/>
      <c r="P5" s="9">
        <f>[2]Sheet1!$F$9</f>
        <v>0</v>
      </c>
      <c r="Q5" s="9">
        <f>[2]Sheet1!$F$10</f>
        <v>0</v>
      </c>
      <c r="R5" s="11"/>
      <c r="S5" s="9">
        <f>[2]Sheet1!$G$9</f>
        <v>0</v>
      </c>
      <c r="T5" s="9">
        <f>[2]Sheet1!$G$10</f>
        <v>0</v>
      </c>
      <c r="U5" s="11"/>
      <c r="V5" s="9">
        <f>[2]Sheet1!$H$9</f>
        <v>0</v>
      </c>
      <c r="W5" s="9">
        <f>[2]Sheet1!$H$10</f>
        <v>0</v>
      </c>
      <c r="X5" s="11"/>
      <c r="Y5" s="9">
        <f>[2]Sheet1!$I$9</f>
        <v>0</v>
      </c>
      <c r="Z5" s="9">
        <f>[2]Sheet1!$I$10</f>
        <v>0</v>
      </c>
      <c r="AA5" s="11"/>
      <c r="AB5" s="9">
        <f>[2]Sheet1!$J$9</f>
        <v>0</v>
      </c>
      <c r="AC5" s="9">
        <f>[2]Sheet1!$J$10</f>
        <v>0</v>
      </c>
      <c r="AD5" s="11"/>
      <c r="AE5" s="9">
        <f>[2]Sheet1!$K$9</f>
        <v>0</v>
      </c>
      <c r="AF5" s="9">
        <f>[2]Sheet1!$K$10</f>
        <v>0</v>
      </c>
      <c r="AG5" s="11"/>
      <c r="AH5" s="9">
        <f>[2]Sheet1!$L$9</f>
        <v>0</v>
      </c>
      <c r="AI5" s="9">
        <f>[2]Sheet1!$L$10</f>
        <v>0</v>
      </c>
      <c r="AJ5" s="11"/>
      <c r="AK5" s="9">
        <f>[2]Sheet1!$M$9</f>
        <v>0</v>
      </c>
      <c r="AL5" s="9">
        <f>[2]Sheet1!$M$10</f>
        <v>0</v>
      </c>
      <c r="AM5" s="8"/>
    </row>
    <row r="6" spans="1:39" x14ac:dyDescent="0.3">
      <c r="B6" t="s">
        <v>40</v>
      </c>
      <c r="D6" s="9">
        <f>[2]Sheet1!$B$19</f>
        <v>0</v>
      </c>
      <c r="E6" s="9">
        <f>[2]Sheet1!$B$20</f>
        <v>0</v>
      </c>
      <c r="F6" s="12"/>
      <c r="G6" s="9">
        <f>[2]Sheet1!$C$19</f>
        <v>0</v>
      </c>
      <c r="H6" s="9">
        <f>[2]Sheet1!$C$20</f>
        <v>0</v>
      </c>
      <c r="I6" s="12"/>
      <c r="J6" s="9">
        <f>[2]Sheet1!$D$19</f>
        <v>0</v>
      </c>
      <c r="K6" s="9">
        <f>[2]Sheet1!$D$20</f>
        <v>0</v>
      </c>
      <c r="L6" s="12"/>
      <c r="M6" s="9">
        <f>[2]Sheet1!$E$19</f>
        <v>0</v>
      </c>
      <c r="N6" s="9">
        <f>[2]Sheet1!$E$20</f>
        <v>0</v>
      </c>
      <c r="O6" s="12"/>
      <c r="P6" s="9">
        <f>[2]Sheet1!$F$19</f>
        <v>0</v>
      </c>
      <c r="Q6" s="9">
        <f>[2]Sheet1!$F$20</f>
        <v>0</v>
      </c>
      <c r="R6" s="11"/>
      <c r="S6" s="9">
        <v>0</v>
      </c>
      <c r="T6" s="9">
        <f>[2]Sheet1!$G$20</f>
        <v>0</v>
      </c>
      <c r="U6" s="11"/>
      <c r="V6" s="9">
        <v>0</v>
      </c>
      <c r="W6" s="9">
        <f>[2]Sheet1!$H$20</f>
        <v>0</v>
      </c>
      <c r="X6" s="11"/>
      <c r="Y6" s="9">
        <f>[2]Sheet1!$I$19</f>
        <v>0</v>
      </c>
      <c r="Z6" s="9">
        <f>[2]Sheet1!$I$20</f>
        <v>0</v>
      </c>
      <c r="AA6" s="11"/>
      <c r="AB6" s="9">
        <f>[2]Sheet1!$J$19</f>
        <v>0</v>
      </c>
      <c r="AC6" s="9">
        <f>[2]Sheet1!$J$20</f>
        <v>0</v>
      </c>
      <c r="AD6" s="11"/>
      <c r="AE6" s="9">
        <f>[2]Sheet1!$K$19</f>
        <v>0</v>
      </c>
      <c r="AF6" s="9">
        <f>[2]Sheet1!$K$20</f>
        <v>0</v>
      </c>
      <c r="AG6" s="11"/>
      <c r="AH6" s="9">
        <f>[2]Sheet1!$L$19</f>
        <v>0</v>
      </c>
      <c r="AI6" s="9">
        <f>[2]Sheet1!$L$20</f>
        <v>0</v>
      </c>
      <c r="AJ6" s="11"/>
      <c r="AK6" s="9">
        <f>[2]Sheet1!$M$19</f>
        <v>0</v>
      </c>
      <c r="AL6" s="9">
        <f>[2]Sheet1!$M$20</f>
        <v>0</v>
      </c>
    </row>
    <row r="7" spans="1:39" x14ac:dyDescent="0.3">
      <c r="B7" s="3" t="s">
        <v>85</v>
      </c>
      <c r="D7" s="9">
        <f>[2]Sheet1!$B$14</f>
        <v>0</v>
      </c>
      <c r="E7" s="9">
        <f>[2]Sheet1!$B$15</f>
        <v>0</v>
      </c>
      <c r="F7" s="12"/>
      <c r="G7" s="9">
        <f>[2]Sheet1!$C$14</f>
        <v>0</v>
      </c>
      <c r="H7" s="9">
        <f>[2]Sheet1!$C$15</f>
        <v>0</v>
      </c>
      <c r="I7" s="12"/>
      <c r="J7" s="9">
        <f>[2]Sheet1!$D$14</f>
        <v>0</v>
      </c>
      <c r="K7" s="9">
        <f>[2]Sheet1!$D$15</f>
        <v>0</v>
      </c>
      <c r="L7" s="12"/>
      <c r="M7" s="9">
        <f>[2]Sheet1!$E$14</f>
        <v>0</v>
      </c>
      <c r="N7" s="9">
        <f>[2]Sheet1!$E$15</f>
        <v>0</v>
      </c>
      <c r="O7" s="12"/>
      <c r="P7" s="9">
        <f>[2]Sheet1!$F$14</f>
        <v>0</v>
      </c>
      <c r="Q7" s="9">
        <f>[2]Sheet1!$F$15</f>
        <v>0</v>
      </c>
      <c r="R7" s="11"/>
      <c r="S7" s="9">
        <f>[2]Sheet1!$G$14</f>
        <v>0</v>
      </c>
      <c r="T7" s="9">
        <f>[2]Sheet1!$G$15</f>
        <v>0</v>
      </c>
      <c r="U7" s="11"/>
      <c r="V7" s="9">
        <f>[2]Sheet1!$H$14</f>
        <v>0</v>
      </c>
      <c r="W7" s="9">
        <f>[2]Sheet1!$H$15</f>
        <v>0</v>
      </c>
      <c r="X7" s="11"/>
      <c r="Y7" s="9">
        <f>[2]Sheet1!$I$14</f>
        <v>0</v>
      </c>
      <c r="Z7" s="9">
        <f>[2]Sheet1!$I$15</f>
        <v>0</v>
      </c>
      <c r="AA7" s="11"/>
      <c r="AB7" s="9">
        <f>[2]Sheet1!$J$14</f>
        <v>0</v>
      </c>
      <c r="AC7" s="9">
        <f>[2]Sheet1!$J$15</f>
        <v>0</v>
      </c>
      <c r="AD7" s="11"/>
      <c r="AE7" s="9">
        <f>[2]Sheet1!$K$14</f>
        <v>0</v>
      </c>
      <c r="AF7" s="9">
        <f>[2]Sheet1!$K$15</f>
        <v>0</v>
      </c>
      <c r="AG7" s="11"/>
      <c r="AH7" s="9">
        <f>[2]Sheet1!$L$14</f>
        <v>0</v>
      </c>
      <c r="AI7" s="9">
        <f>[2]Sheet1!$L$15</f>
        <v>0</v>
      </c>
      <c r="AJ7" s="11"/>
      <c r="AK7" s="9">
        <f>[2]Sheet1!$M$14</f>
        <v>0</v>
      </c>
      <c r="AL7" s="9">
        <f>[2]Sheet1!$M$15</f>
        <v>0</v>
      </c>
    </row>
    <row r="8" spans="1:39" x14ac:dyDescent="0.3">
      <c r="B8" t="s">
        <v>79</v>
      </c>
      <c r="D8" s="9" t="s">
        <v>92</v>
      </c>
      <c r="E8" s="9" t="s">
        <v>92</v>
      </c>
      <c r="F8" s="12"/>
      <c r="G8" s="9" t="s">
        <v>92</v>
      </c>
      <c r="H8" s="9" t="s">
        <v>92</v>
      </c>
      <c r="I8" s="12"/>
      <c r="J8" s="9" t="s">
        <v>92</v>
      </c>
      <c r="K8" s="9" t="s">
        <v>92</v>
      </c>
      <c r="L8" s="12"/>
      <c r="M8" s="9" t="s">
        <v>92</v>
      </c>
      <c r="N8" s="9" t="s">
        <v>92</v>
      </c>
      <c r="O8" s="12"/>
      <c r="P8" s="9" t="s">
        <v>92</v>
      </c>
      <c r="Q8" s="9" t="s">
        <v>92</v>
      </c>
      <c r="R8" s="11"/>
      <c r="S8" s="9">
        <v>0</v>
      </c>
      <c r="T8" s="9" t="s">
        <v>92</v>
      </c>
      <c r="U8" s="11"/>
      <c r="V8" s="9" t="s">
        <v>92</v>
      </c>
      <c r="W8" s="9" t="s">
        <v>92</v>
      </c>
      <c r="X8" s="11"/>
      <c r="Y8" s="9" t="s">
        <v>92</v>
      </c>
      <c r="Z8" s="9" t="s">
        <v>92</v>
      </c>
      <c r="AA8" s="11"/>
      <c r="AB8" s="9" t="s">
        <v>92</v>
      </c>
      <c r="AC8" s="9" t="s">
        <v>92</v>
      </c>
      <c r="AD8" s="11"/>
      <c r="AE8" s="9" t="s">
        <v>92</v>
      </c>
      <c r="AF8" s="9" t="s">
        <v>92</v>
      </c>
      <c r="AG8" s="11"/>
      <c r="AH8" s="9" t="s">
        <v>92</v>
      </c>
      <c r="AI8" s="9" t="s">
        <v>92</v>
      </c>
      <c r="AJ8" s="11"/>
      <c r="AK8" s="9" t="s">
        <v>92</v>
      </c>
      <c r="AL8" s="9" t="s">
        <v>92</v>
      </c>
    </row>
    <row r="9" spans="1:39" x14ac:dyDescent="0.3">
      <c r="B9" t="s">
        <v>41</v>
      </c>
      <c r="D9" s="9">
        <f>[2]Sheet1!$B$24</f>
        <v>0</v>
      </c>
      <c r="E9" s="9">
        <f>[2]Sheet1!$B$25</f>
        <v>0</v>
      </c>
      <c r="F9" s="12"/>
      <c r="G9" s="9">
        <f>[2]Sheet1!$C$24</f>
        <v>0</v>
      </c>
      <c r="H9" s="9">
        <f>[2]Sheet1!$C$25</f>
        <v>0</v>
      </c>
      <c r="I9" s="12"/>
      <c r="J9" s="9">
        <f>[2]Sheet1!$D$24</f>
        <v>0</v>
      </c>
      <c r="K9" s="9">
        <f>[2]Sheet1!$D$25</f>
        <v>0</v>
      </c>
      <c r="L9" s="12"/>
      <c r="M9" s="9">
        <f>[2]Sheet1!$E$24</f>
        <v>0</v>
      </c>
      <c r="N9" s="9">
        <f>[2]Sheet1!$E$25</f>
        <v>0</v>
      </c>
      <c r="O9" s="12"/>
      <c r="P9" s="9">
        <f>[2]Sheet1!$F$24</f>
        <v>0</v>
      </c>
      <c r="Q9" s="9">
        <f>[2]Sheet1!$F$25</f>
        <v>0</v>
      </c>
      <c r="R9" s="11"/>
      <c r="S9" s="9">
        <f>[2]Sheet1!$G$24</f>
        <v>0</v>
      </c>
      <c r="T9" s="9">
        <f>[2]Sheet1!$G$25</f>
        <v>0</v>
      </c>
      <c r="U9" s="11"/>
      <c r="V9" s="9">
        <f>[2]Sheet1!$H$24</f>
        <v>0</v>
      </c>
      <c r="W9" s="9">
        <f>[2]Sheet1!$H$25</f>
        <v>0</v>
      </c>
      <c r="X9" s="11"/>
      <c r="Y9" s="9">
        <f>[2]Sheet1!$I$24</f>
        <v>0</v>
      </c>
      <c r="Z9" s="9">
        <f>[2]Sheet1!$I$25</f>
        <v>0</v>
      </c>
      <c r="AA9" s="11"/>
      <c r="AB9" s="9">
        <f>[2]Sheet1!$J$24</f>
        <v>0</v>
      </c>
      <c r="AC9" s="9">
        <f>[2]Sheet1!$J$25</f>
        <v>0</v>
      </c>
      <c r="AD9" s="11"/>
      <c r="AE9" s="9">
        <f>[2]Sheet1!$K$24</f>
        <v>0</v>
      </c>
      <c r="AF9" s="9">
        <f>[2]Sheet1!$K$25</f>
        <v>0</v>
      </c>
      <c r="AG9" s="11"/>
      <c r="AH9" s="9">
        <f>[2]Sheet1!$L$24</f>
        <v>0</v>
      </c>
      <c r="AI9" s="9">
        <f>[2]Sheet1!$L$25</f>
        <v>0</v>
      </c>
      <c r="AJ9" s="11"/>
      <c r="AK9" s="9">
        <f>[2]Sheet1!$M$24</f>
        <v>0</v>
      </c>
      <c r="AL9" s="9">
        <f>[2]Sheet1!$M$25</f>
        <v>0</v>
      </c>
    </row>
    <row r="10" spans="1:39" x14ac:dyDescent="0.3">
      <c r="B10" t="s">
        <v>86</v>
      </c>
      <c r="D10" s="27">
        <f>SUM(D4:D9)</f>
        <v>6</v>
      </c>
      <c r="E10" s="27">
        <f>SUM(E3:E9)</f>
        <v>63</v>
      </c>
      <c r="F10" s="12"/>
      <c r="G10" s="27">
        <f>SUM(G4:G9)</f>
        <v>0</v>
      </c>
      <c r="H10" s="27">
        <f>SUM(H4:H9)</f>
        <v>0</v>
      </c>
      <c r="I10" s="12"/>
      <c r="J10" s="27">
        <f>SUM(J4:J9)</f>
        <v>0</v>
      </c>
      <c r="K10" s="27">
        <f>SUM(K4:K9)</f>
        <v>0</v>
      </c>
      <c r="L10" s="12"/>
      <c r="M10" s="27">
        <f>SUM(M4:M9)</f>
        <v>4</v>
      </c>
      <c r="N10" s="27">
        <f>SUM(N4:N9)</f>
        <v>48</v>
      </c>
      <c r="O10" s="12"/>
      <c r="P10" s="27">
        <f>SUM(P4:P9)</f>
        <v>0</v>
      </c>
      <c r="Q10" s="27">
        <f>SUM(Q4:Q9)</f>
        <v>0</v>
      </c>
      <c r="S10" s="27">
        <f>SUM(S4:S9)</f>
        <v>0</v>
      </c>
      <c r="T10" s="27">
        <f>SUM(T4:T9)</f>
        <v>0</v>
      </c>
      <c r="V10" s="27">
        <f>SUM(V4:V9)</f>
        <v>0</v>
      </c>
      <c r="W10" s="27">
        <f>SUM(W4:W9)</f>
        <v>0</v>
      </c>
      <c r="Y10" s="27">
        <f>SUM(Y4:Y9)</f>
        <v>0</v>
      </c>
      <c r="Z10" s="27">
        <f>SUM(Z4:Z9)</f>
        <v>0</v>
      </c>
      <c r="AB10" s="27">
        <f>SUM(AB4:AB9)</f>
        <v>0</v>
      </c>
      <c r="AC10" s="27">
        <f>SUM(AC4:AC9)</f>
        <v>0</v>
      </c>
      <c r="AE10" s="28">
        <f>SUM(AE4:AE9)</f>
        <v>0</v>
      </c>
      <c r="AF10" s="28">
        <f>SUM(AF4:AF9)</f>
        <v>0</v>
      </c>
      <c r="AH10" s="28">
        <f>SUM(AH4:AH9)</f>
        <v>0</v>
      </c>
      <c r="AI10" s="28">
        <f>SUM(AI4:AI9)</f>
        <v>0</v>
      </c>
      <c r="AK10" s="28">
        <f>SUM(AK4:AK9)</f>
        <v>0</v>
      </c>
      <c r="AL10" s="28">
        <f>SUM(AL4:AL9)</f>
        <v>0</v>
      </c>
    </row>
    <row r="11" spans="1:39" s="10" customFormat="1" ht="9" customHeight="1" x14ac:dyDescent="0.3"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S11" s="12"/>
      <c r="T11" s="12"/>
      <c r="V11" s="12"/>
      <c r="W11" s="12"/>
      <c r="Y11" s="12"/>
      <c r="Z11" s="12"/>
      <c r="AB11" s="12"/>
      <c r="AC11" s="12"/>
      <c r="AE11" s="12"/>
      <c r="AF11" s="12"/>
      <c r="AH11" s="12"/>
      <c r="AI11" s="12"/>
      <c r="AK11" s="12"/>
      <c r="AL11" s="12"/>
    </row>
    <row r="12" spans="1:39" x14ac:dyDescent="0.3">
      <c r="B12" s="2" t="s">
        <v>20</v>
      </c>
      <c r="D12" s="9"/>
      <c r="E12" s="9"/>
      <c r="F12" s="12"/>
      <c r="G12" s="9"/>
      <c r="H12" s="9"/>
      <c r="I12" s="12"/>
      <c r="J12" s="9"/>
      <c r="K12" s="9"/>
      <c r="L12" s="12"/>
      <c r="M12" s="9"/>
      <c r="N12" s="9"/>
      <c r="O12" s="12"/>
      <c r="P12" s="9"/>
      <c r="Q12" s="9"/>
    </row>
    <row r="13" spans="1:39" x14ac:dyDescent="0.3">
      <c r="B13" t="s">
        <v>42</v>
      </c>
      <c r="D13" s="9">
        <v>8</v>
      </c>
      <c r="E13" s="9">
        <v>196</v>
      </c>
      <c r="F13" s="12"/>
      <c r="G13" s="9">
        <v>8</v>
      </c>
      <c r="H13" s="9">
        <v>190</v>
      </c>
      <c r="I13" s="12"/>
      <c r="J13" s="9">
        <v>9</v>
      </c>
      <c r="K13" s="9">
        <v>216</v>
      </c>
      <c r="L13" s="12"/>
      <c r="M13" s="9">
        <v>9</v>
      </c>
      <c r="N13" s="9">
        <v>206</v>
      </c>
      <c r="O13" s="12"/>
      <c r="P13" s="9">
        <v>7</v>
      </c>
      <c r="Q13" s="9">
        <v>185</v>
      </c>
      <c r="R13" s="11"/>
      <c r="S13" s="9">
        <v>7</v>
      </c>
      <c r="T13" s="9">
        <v>210</v>
      </c>
      <c r="U13" s="11"/>
      <c r="V13" s="9">
        <v>8</v>
      </c>
      <c r="W13" s="9">
        <v>255</v>
      </c>
      <c r="X13" s="11"/>
      <c r="Y13">
        <v>8</v>
      </c>
      <c r="Z13">
        <v>203</v>
      </c>
      <c r="AA13" s="11"/>
      <c r="AB13" s="9">
        <v>8</v>
      </c>
      <c r="AC13" s="9">
        <v>256</v>
      </c>
      <c r="AD13" s="11"/>
      <c r="AE13" s="13">
        <v>9</v>
      </c>
      <c r="AF13" s="13">
        <v>230</v>
      </c>
      <c r="AG13" s="11"/>
      <c r="AH13" s="9">
        <v>9</v>
      </c>
      <c r="AI13" s="9">
        <v>330</v>
      </c>
      <c r="AJ13" s="11"/>
      <c r="AK13" s="9">
        <v>7</v>
      </c>
      <c r="AL13" s="9">
        <v>244</v>
      </c>
      <c r="AM13" s="8"/>
    </row>
    <row r="14" spans="1:39" x14ac:dyDescent="0.3">
      <c r="B14" t="s">
        <v>97</v>
      </c>
      <c r="D14" s="9"/>
      <c r="E14" s="9"/>
      <c r="F14" s="12"/>
      <c r="G14" s="9"/>
      <c r="H14" s="9"/>
      <c r="I14" s="12"/>
      <c r="J14" s="9">
        <v>3</v>
      </c>
      <c r="K14" s="9">
        <v>3</v>
      </c>
      <c r="L14" s="12"/>
      <c r="M14" s="9">
        <v>3</v>
      </c>
      <c r="N14" s="9">
        <v>19</v>
      </c>
      <c r="O14" s="12"/>
      <c r="P14" s="9">
        <v>5</v>
      </c>
      <c r="Q14" s="9">
        <v>57</v>
      </c>
      <c r="R14" s="11"/>
      <c r="S14" s="9">
        <v>4</v>
      </c>
      <c r="T14" s="9">
        <v>43</v>
      </c>
      <c r="U14" s="11"/>
      <c r="V14" s="9">
        <v>3</v>
      </c>
      <c r="W14" s="9">
        <v>24</v>
      </c>
      <c r="X14" s="11"/>
      <c r="Y14">
        <v>4</v>
      </c>
      <c r="Z14">
        <v>17</v>
      </c>
      <c r="AA14" s="11"/>
      <c r="AB14" s="9">
        <v>4</v>
      </c>
      <c r="AC14" s="9">
        <v>32</v>
      </c>
      <c r="AD14" s="11"/>
      <c r="AE14" s="13">
        <v>2</v>
      </c>
      <c r="AF14" s="13">
        <v>24</v>
      </c>
      <c r="AG14" s="11"/>
      <c r="AH14" s="9">
        <v>4</v>
      </c>
      <c r="AI14" s="9">
        <v>63</v>
      </c>
      <c r="AJ14" s="11"/>
      <c r="AM14" s="8"/>
    </row>
    <row r="15" spans="1:39" x14ac:dyDescent="0.3">
      <c r="B15" t="s">
        <v>91</v>
      </c>
      <c r="D15" s="9">
        <v>5</v>
      </c>
      <c r="E15" s="9">
        <v>70</v>
      </c>
      <c r="F15" s="12"/>
      <c r="G15" s="9">
        <v>1</v>
      </c>
      <c r="H15" s="9">
        <v>11</v>
      </c>
      <c r="I15" s="12"/>
      <c r="J15" s="9"/>
      <c r="K15" s="9"/>
      <c r="L15" s="12"/>
      <c r="M15" s="9"/>
      <c r="N15" s="9"/>
      <c r="O15" s="12"/>
      <c r="P15" s="9"/>
      <c r="Q15" s="9"/>
      <c r="R15" s="11"/>
      <c r="U15" s="11"/>
      <c r="X15" s="11"/>
      <c r="Y15"/>
      <c r="Z15"/>
      <c r="AA15" s="11"/>
      <c r="AD15" s="11"/>
      <c r="AG15" s="11"/>
      <c r="AJ15" s="11"/>
      <c r="AM15" s="8"/>
    </row>
    <row r="16" spans="1:39" x14ac:dyDescent="0.3">
      <c r="B16" t="s">
        <v>77</v>
      </c>
      <c r="D16" s="9">
        <v>1</v>
      </c>
      <c r="E16" s="9">
        <v>325</v>
      </c>
      <c r="F16" s="12"/>
      <c r="G16" s="9"/>
      <c r="H16" s="9"/>
      <c r="I16" s="12"/>
      <c r="J16" s="9"/>
      <c r="K16" s="9"/>
      <c r="L16" s="12"/>
      <c r="M16" s="9"/>
      <c r="N16" s="9"/>
      <c r="O16" s="12"/>
      <c r="P16" s="9"/>
      <c r="Q16" s="9"/>
      <c r="R16" s="11"/>
      <c r="S16" s="9">
        <v>1</v>
      </c>
      <c r="T16" s="9">
        <v>65</v>
      </c>
      <c r="U16" s="11"/>
      <c r="V16" s="9">
        <v>1</v>
      </c>
      <c r="W16" s="9">
        <v>48</v>
      </c>
      <c r="X16" s="11"/>
      <c r="Y16">
        <v>1</v>
      </c>
      <c r="Z16">
        <v>65</v>
      </c>
      <c r="AA16" s="11"/>
      <c r="AD16" s="11"/>
      <c r="AE16" s="13">
        <v>1</v>
      </c>
      <c r="AF16" s="13">
        <v>116</v>
      </c>
      <c r="AG16" s="11"/>
      <c r="AJ16" s="11"/>
      <c r="AM16" s="8"/>
    </row>
    <row r="17" spans="2:39" x14ac:dyDescent="0.3">
      <c r="B17" t="s">
        <v>72</v>
      </c>
      <c r="D17" s="9">
        <v>9</v>
      </c>
      <c r="E17" s="9">
        <f>133+207</f>
        <v>340</v>
      </c>
      <c r="F17" s="12"/>
      <c r="G17" s="9">
        <v>1</v>
      </c>
      <c r="H17" s="9">
        <v>146</v>
      </c>
      <c r="I17" s="12"/>
      <c r="J17" s="9"/>
      <c r="K17" s="9"/>
      <c r="L17" s="12"/>
      <c r="M17" s="9"/>
      <c r="N17" s="9"/>
      <c r="O17" s="12"/>
      <c r="P17" s="9">
        <v>1</v>
      </c>
      <c r="Q17" s="9">
        <v>23</v>
      </c>
      <c r="R17" s="11"/>
      <c r="U17" s="11"/>
      <c r="X17" s="11"/>
      <c r="Y17"/>
      <c r="Z17"/>
      <c r="AA17" s="11"/>
      <c r="AD17" s="11"/>
      <c r="AG17" s="11"/>
      <c r="AJ17" s="11"/>
      <c r="AM17" s="8"/>
    </row>
    <row r="18" spans="2:39" x14ac:dyDescent="0.3">
      <c r="B18" t="s">
        <v>78</v>
      </c>
      <c r="D18" s="9">
        <v>4</v>
      </c>
      <c r="E18" s="9">
        <v>24</v>
      </c>
      <c r="F18" s="12"/>
      <c r="G18" s="9"/>
      <c r="H18" s="9"/>
      <c r="I18" s="12"/>
      <c r="J18" s="9">
        <v>5</v>
      </c>
      <c r="K18" s="9">
        <f>67+0+13</f>
        <v>80</v>
      </c>
      <c r="L18" s="12"/>
      <c r="M18" s="9">
        <v>9</v>
      </c>
      <c r="N18" s="9">
        <f>76+127+40+33+78+24+19</f>
        <v>397</v>
      </c>
      <c r="O18" s="12"/>
      <c r="P18" s="9">
        <v>3</v>
      </c>
      <c r="Q18" s="9">
        <v>45</v>
      </c>
      <c r="R18" s="11"/>
      <c r="S18" s="9">
        <v>1</v>
      </c>
      <c r="T18" s="9">
        <v>18</v>
      </c>
      <c r="U18" s="11"/>
      <c r="V18" s="9">
        <v>5</v>
      </c>
      <c r="W18" s="9">
        <v>91</v>
      </c>
      <c r="X18" s="11"/>
      <c r="Y18">
        <v>2</v>
      </c>
      <c r="Z18">
        <v>42</v>
      </c>
      <c r="AA18" s="11"/>
      <c r="AB18" s="9">
        <v>3</v>
      </c>
      <c r="AC18" s="9">
        <v>93</v>
      </c>
      <c r="AD18" s="11"/>
      <c r="AE18" s="13">
        <v>2</v>
      </c>
      <c r="AF18" s="13">
        <v>65</v>
      </c>
      <c r="AG18" s="11"/>
      <c r="AH18" s="9">
        <v>5</v>
      </c>
      <c r="AI18" s="9">
        <v>228</v>
      </c>
      <c r="AJ18" s="11"/>
      <c r="AK18" s="9">
        <v>10</v>
      </c>
      <c r="AL18" s="9">
        <v>456</v>
      </c>
      <c r="AM18" s="8"/>
    </row>
    <row r="19" spans="2:39" x14ac:dyDescent="0.3">
      <c r="B19" t="s">
        <v>41</v>
      </c>
      <c r="D19" s="9"/>
      <c r="E19" s="9"/>
      <c r="F19" s="12"/>
      <c r="G19" s="9">
        <v>1</v>
      </c>
      <c r="H19" s="9">
        <v>30</v>
      </c>
      <c r="I19" s="12"/>
      <c r="J19" s="9"/>
      <c r="K19" s="9"/>
      <c r="L19" s="12"/>
      <c r="M19" s="9"/>
      <c r="N19" s="9"/>
      <c r="O19" s="12"/>
      <c r="P19" s="9"/>
      <c r="Q19" s="9"/>
      <c r="R19" s="11"/>
      <c r="S19" s="9">
        <v>6</v>
      </c>
      <c r="T19" s="9">
        <f>23+9+25+12+15</f>
        <v>84</v>
      </c>
      <c r="U19" s="11"/>
      <c r="V19" s="9">
        <v>3</v>
      </c>
      <c r="W19" s="9">
        <v>41</v>
      </c>
      <c r="X19" s="11"/>
      <c r="Y19">
        <v>3</v>
      </c>
      <c r="Z19">
        <v>39</v>
      </c>
      <c r="AA19" s="11"/>
      <c r="AB19" s="9">
        <v>5</v>
      </c>
      <c r="AC19" s="9">
        <v>217</v>
      </c>
      <c r="AD19" s="11"/>
      <c r="AE19" s="13">
        <v>3</v>
      </c>
      <c r="AF19" s="13">
        <v>22</v>
      </c>
      <c r="AG19" s="11"/>
      <c r="AH19" s="9">
        <v>5</v>
      </c>
      <c r="AI19" s="9">
        <v>76</v>
      </c>
      <c r="AJ19" s="11"/>
      <c r="AK19" s="9">
        <v>7</v>
      </c>
      <c r="AL19" s="9">
        <v>207</v>
      </c>
      <c r="AM19" s="8"/>
    </row>
    <row r="20" spans="2:39" x14ac:dyDescent="0.3">
      <c r="B20" t="s">
        <v>87</v>
      </c>
      <c r="D20" s="29">
        <f>SUM(D13:D19)</f>
        <v>27</v>
      </c>
      <c r="E20" s="29">
        <f>SUM(E13:E19)</f>
        <v>955</v>
      </c>
      <c r="G20" s="29">
        <f>SUM(G13:G19)</f>
        <v>11</v>
      </c>
      <c r="H20" s="29">
        <f>SUM(H13:H19)</f>
        <v>377</v>
      </c>
      <c r="J20" s="29">
        <f>SUM(J13:J19)</f>
        <v>17</v>
      </c>
      <c r="K20" s="29">
        <f>SUM(K13:K19)</f>
        <v>299</v>
      </c>
      <c r="M20" s="27">
        <f>SUM(M13:M19)</f>
        <v>21</v>
      </c>
      <c r="N20" s="27">
        <f>SUM(N13:N19)</f>
        <v>622</v>
      </c>
      <c r="O20" s="12"/>
      <c r="P20" s="29">
        <f>SUM(P13:P19)</f>
        <v>16</v>
      </c>
      <c r="Q20" s="29">
        <f>SUM(Q13:Q19)</f>
        <v>310</v>
      </c>
      <c r="S20" s="27">
        <f>SUM(S13:S19)</f>
        <v>19</v>
      </c>
      <c r="T20" s="27">
        <f>SUM(T13:T19)</f>
        <v>420</v>
      </c>
      <c r="V20" s="27">
        <f>SUM(V13:V19)</f>
        <v>20</v>
      </c>
      <c r="W20" s="27">
        <f>SUM(W13:W19)</f>
        <v>459</v>
      </c>
      <c r="Y20" s="27">
        <f>SUM(Y13:Y19)</f>
        <v>18</v>
      </c>
      <c r="Z20" s="27">
        <f>SUM(Z13:Z19)</f>
        <v>366</v>
      </c>
      <c r="AB20" s="27">
        <f>SUM(AB13:AB19)</f>
        <v>20</v>
      </c>
      <c r="AC20" s="27">
        <f>SUM(AC13:AC19)</f>
        <v>598</v>
      </c>
      <c r="AE20" s="28">
        <f>SUM(AE13:AE19)</f>
        <v>17</v>
      </c>
      <c r="AF20" s="28">
        <f>SUM(AF13:AF19)</f>
        <v>457</v>
      </c>
      <c r="AH20" s="27">
        <f>SUM(AH13:AH19)</f>
        <v>23</v>
      </c>
      <c r="AI20" s="27">
        <f>SUM(AI13:AI19)</f>
        <v>697</v>
      </c>
      <c r="AK20" s="27">
        <f>SUM(AK13:AK19)</f>
        <v>24</v>
      </c>
      <c r="AL20" s="27">
        <f>SUM(AL13:AL19)</f>
        <v>907</v>
      </c>
    </row>
    <row r="21" spans="2:39" x14ac:dyDescent="0.3">
      <c r="M21" s="9"/>
      <c r="N21" s="9"/>
      <c r="O21" s="12"/>
    </row>
    <row r="22" spans="2:39" x14ac:dyDescent="0.3">
      <c r="B22" s="2" t="s">
        <v>5</v>
      </c>
      <c r="M22" s="9"/>
      <c r="N22" s="9"/>
      <c r="O22" s="12"/>
    </row>
    <row r="23" spans="2:39" x14ac:dyDescent="0.3">
      <c r="B23" t="s">
        <v>40</v>
      </c>
      <c r="D23">
        <v>5</v>
      </c>
      <c r="E23">
        <f>[2]Sheet1!$B$34</f>
        <v>0</v>
      </c>
      <c r="G23">
        <f>[2]Sheet1!$C$33</f>
        <v>0</v>
      </c>
      <c r="H23">
        <f>[2]Sheet1!$C$34</f>
        <v>0</v>
      </c>
      <c r="J23">
        <f>[2]Sheet1!$D$33</f>
        <v>0</v>
      </c>
      <c r="K23">
        <f>[2]Sheet1!$D$34</f>
        <v>0</v>
      </c>
      <c r="M23">
        <f>[2]Sheet1!$E$33</f>
        <v>0</v>
      </c>
      <c r="N23">
        <f>[2]Sheet1!$E$34</f>
        <v>0</v>
      </c>
      <c r="O23" s="12"/>
      <c r="P23">
        <f>[2]Sheet1!$F$33</f>
        <v>0</v>
      </c>
      <c r="Q23">
        <f>[2]Sheet1!$F$34</f>
        <v>0</v>
      </c>
      <c r="S23">
        <f>[2]Sheet1!$G$33</f>
        <v>0</v>
      </c>
      <c r="T23">
        <f>[2]Sheet1!$G$34</f>
        <v>0</v>
      </c>
      <c r="V23">
        <f>[2]Sheet1!$H$33</f>
        <v>0</v>
      </c>
      <c r="W23">
        <f>[2]Sheet1!$H$34</f>
        <v>0</v>
      </c>
      <c r="Y23">
        <f>[2]Sheet1!$I$33</f>
        <v>0</v>
      </c>
      <c r="Z23">
        <f>[2]Sheet1!$I$34</f>
        <v>0</v>
      </c>
      <c r="AB23">
        <f>[2]Sheet1!$J$33</f>
        <v>0</v>
      </c>
      <c r="AC23">
        <f>[2]Sheet1!$J$34</f>
        <v>0</v>
      </c>
      <c r="AE23">
        <f>[2]Sheet1!$K$33</f>
        <v>0</v>
      </c>
      <c r="AF23">
        <f>[2]Sheet1!$K$34</f>
        <v>0</v>
      </c>
      <c r="AH23">
        <f>[2]Sheet1!$L$33</f>
        <v>0</v>
      </c>
      <c r="AI23">
        <f>[2]Sheet1!$L$34</f>
        <v>0</v>
      </c>
      <c r="AK23" t="str">
        <f>[2]Sheet1!$M$33</f>
        <v>Total Adult Programs</v>
      </c>
      <c r="AL23">
        <f>[2]Sheet1!$M$34</f>
        <v>0</v>
      </c>
    </row>
    <row r="24" spans="2:39" x14ac:dyDescent="0.3">
      <c r="B24" t="s">
        <v>95</v>
      </c>
      <c r="D24" s="33">
        <f>[2]Sheet1!$B$38</f>
        <v>1</v>
      </c>
      <c r="E24" s="33">
        <f>[2]Sheet1!$B$39</f>
        <v>6</v>
      </c>
      <c r="G24" s="33" t="str">
        <f>[2]Sheet1!$C$38</f>
        <v xml:space="preserve"> </v>
      </c>
      <c r="H24" s="33">
        <f>[2]Sheet1!$C$39</f>
        <v>0</v>
      </c>
      <c r="J24" s="33" t="str">
        <f>[2]Sheet1!$D$38</f>
        <v xml:space="preserve"> </v>
      </c>
      <c r="K24" s="33">
        <f>[2]Sheet1!$D$39</f>
        <v>0</v>
      </c>
      <c r="M24" s="33" t="str">
        <f>[2]Sheet1!$E$38</f>
        <v xml:space="preserve"> </v>
      </c>
      <c r="N24" s="33">
        <f>[2]Sheet1!$E$39</f>
        <v>0</v>
      </c>
      <c r="O24" s="12"/>
      <c r="P24" s="33" t="str">
        <f>[2]Sheet1!$F$38</f>
        <v xml:space="preserve"> </v>
      </c>
      <c r="Q24" s="33">
        <f>[2]Sheet1!$F$39</f>
        <v>0</v>
      </c>
      <c r="S24" s="33" t="str">
        <f>[2]Sheet1!$G$38</f>
        <v xml:space="preserve"> </v>
      </c>
      <c r="T24" s="33">
        <f>[2]Sheet1!$G$39</f>
        <v>0</v>
      </c>
      <c r="V24" s="33" t="str">
        <f>[2]Sheet1!$H$38</f>
        <v xml:space="preserve"> </v>
      </c>
      <c r="W24" s="33">
        <f>[2]Sheet1!$H$39</f>
        <v>0</v>
      </c>
      <c r="Y24" s="33" t="str">
        <f>[2]Sheet1!$I$38</f>
        <v xml:space="preserve"> </v>
      </c>
      <c r="Z24" s="33">
        <f>[2]Sheet1!$I$39</f>
        <v>0</v>
      </c>
      <c r="AB24" s="33" t="str">
        <f>[2]Sheet1!$J$38</f>
        <v xml:space="preserve"> </v>
      </c>
      <c r="AC24" s="33">
        <f>[2]Sheet1!$J$39</f>
        <v>0</v>
      </c>
      <c r="AE24" s="33" t="str">
        <f>[2]Sheet1!$K$38</f>
        <v xml:space="preserve"> </v>
      </c>
      <c r="AF24" s="33">
        <f>[2]Sheet1!$K$39</f>
        <v>0</v>
      </c>
      <c r="AH24" s="33" t="str">
        <f>[2]Sheet1!$L$38</f>
        <v xml:space="preserve"> </v>
      </c>
      <c r="AI24" s="33">
        <f>[2]Sheet1!$L$39</f>
        <v>0</v>
      </c>
      <c r="AK24" s="33">
        <f>[2]Sheet1!$M$38</f>
        <v>0</v>
      </c>
      <c r="AL24" s="33">
        <f>[2]Sheet1!$M$39</f>
        <v>0</v>
      </c>
    </row>
    <row r="25" spans="2:39" x14ac:dyDescent="0.3">
      <c r="B25" s="32" t="s">
        <v>96</v>
      </c>
      <c r="D25">
        <f t="shared" ref="D25:E25" si="0">SUM(D23:D24)</f>
        <v>6</v>
      </c>
      <c r="E25">
        <f t="shared" si="0"/>
        <v>6</v>
      </c>
      <c r="G25">
        <f t="shared" ref="G25" si="1">SUM(G23:G24)</f>
        <v>0</v>
      </c>
      <c r="H25">
        <f t="shared" ref="H25" si="2">SUM(H23:H24)</f>
        <v>0</v>
      </c>
      <c r="J25">
        <f t="shared" ref="J25" si="3">SUM(J23:J24)</f>
        <v>0</v>
      </c>
      <c r="K25">
        <f t="shared" ref="K25" si="4">SUM(K23:K24)</f>
        <v>0</v>
      </c>
      <c r="M25">
        <f t="shared" ref="M25" si="5">SUM(M23:M24)</f>
        <v>0</v>
      </c>
      <c r="N25">
        <f t="shared" ref="N25" si="6">SUM(N23:N24)</f>
        <v>0</v>
      </c>
      <c r="O25" s="12"/>
      <c r="P25">
        <f t="shared" ref="P25" si="7">SUM(P23:P24)</f>
        <v>0</v>
      </c>
      <c r="Q25">
        <f t="shared" ref="Q25" si="8">SUM(Q23:Q24)</f>
        <v>0</v>
      </c>
      <c r="S25">
        <f t="shared" ref="S25" si="9">SUM(S23:S24)</f>
        <v>0</v>
      </c>
      <c r="T25">
        <f t="shared" ref="T25" si="10">SUM(T23:T24)</f>
        <v>0</v>
      </c>
      <c r="V25">
        <f t="shared" ref="V25" si="11">SUM(V23:V24)</f>
        <v>0</v>
      </c>
      <c r="W25">
        <f t="shared" ref="W25" si="12">SUM(W23:W24)</f>
        <v>0</v>
      </c>
      <c r="Y25">
        <f t="shared" ref="Y25" si="13">SUM(Y23:Y24)</f>
        <v>0</v>
      </c>
      <c r="Z25">
        <f t="shared" ref="Z25" si="14">SUM(Z23:Z24)</f>
        <v>0</v>
      </c>
      <c r="AB25">
        <f t="shared" ref="AB25" si="15">SUM(AB23:AB24)</f>
        <v>0</v>
      </c>
      <c r="AC25">
        <f t="shared" ref="AC25" si="16">SUM(AC23:AC24)</f>
        <v>0</v>
      </c>
      <c r="AE25">
        <f t="shared" ref="AE25" si="17">SUM(AE23:AE24)</f>
        <v>0</v>
      </c>
      <c r="AF25">
        <f t="shared" ref="AF25" si="18">SUM(AF23:AF24)</f>
        <v>0</v>
      </c>
      <c r="AH25">
        <f t="shared" ref="AH25" si="19">SUM(AH23:AH24)</f>
        <v>0</v>
      </c>
      <c r="AI25">
        <f t="shared" ref="AI25" si="20">SUM(AI23:AI24)</f>
        <v>0</v>
      </c>
      <c r="AK25">
        <f t="shared" ref="AK25" si="21">SUM(AK23:AK24)</f>
        <v>0</v>
      </c>
      <c r="AL25">
        <f t="shared" ref="AL25" si="22">SUM(AL23:AL24)</f>
        <v>0</v>
      </c>
    </row>
    <row r="26" spans="2:39" x14ac:dyDescent="0.3">
      <c r="M26" s="9"/>
      <c r="N26" s="9"/>
      <c r="O26" s="12"/>
    </row>
    <row r="28" spans="2:39" ht="15" thickBot="1" x14ac:dyDescent="0.35">
      <c r="B28" s="30" t="s">
        <v>88</v>
      </c>
      <c r="D28" s="26">
        <f>D10+D20+D25</f>
        <v>39</v>
      </c>
      <c r="E28" s="26">
        <f>E10+E20+E25</f>
        <v>1024</v>
      </c>
      <c r="G28" s="26">
        <f>G10+G20+G25</f>
        <v>11</v>
      </c>
      <c r="H28" s="26">
        <f>H10+H20+H25</f>
        <v>377</v>
      </c>
      <c r="J28" s="26">
        <f>J10+J20+J25</f>
        <v>17</v>
      </c>
      <c r="K28" s="26">
        <f>K10+K20+K25</f>
        <v>299</v>
      </c>
      <c r="M28" s="26">
        <f>M10+M20+M25</f>
        <v>25</v>
      </c>
      <c r="N28" s="26">
        <f>N10+N20+N25</f>
        <v>670</v>
      </c>
      <c r="P28" s="26">
        <f>P10+P20+P25</f>
        <v>16</v>
      </c>
      <c r="Q28" s="26">
        <f>Q10+Q20+Q25</f>
        <v>310</v>
      </c>
      <c r="S28" s="26">
        <f>S10+S20+S25</f>
        <v>19</v>
      </c>
      <c r="T28" s="26">
        <f>T10+T20+T25</f>
        <v>420</v>
      </c>
      <c r="V28" s="26">
        <f>V10+V20+V25</f>
        <v>20</v>
      </c>
      <c r="W28" s="26">
        <f>W10+W20+W25</f>
        <v>459</v>
      </c>
      <c r="Y28" s="26">
        <f>Y10+Y20+Y25</f>
        <v>18</v>
      </c>
      <c r="Z28" s="26">
        <f>Z10+Z20+Z25</f>
        <v>366</v>
      </c>
      <c r="AB28" s="26">
        <f>AB10+AB20+AB25</f>
        <v>20</v>
      </c>
      <c r="AC28" s="26">
        <f>AC10+AC20+AC25</f>
        <v>598</v>
      </c>
      <c r="AE28" s="26">
        <f>AE10+AE20+AE25</f>
        <v>17</v>
      </c>
      <c r="AF28" s="26">
        <f>AF10+AF20+AF25</f>
        <v>457</v>
      </c>
      <c r="AH28" s="26">
        <f>AH10+AH20+AH25</f>
        <v>23</v>
      </c>
      <c r="AI28" s="26">
        <f>AI10+AI20+AI25</f>
        <v>697</v>
      </c>
      <c r="AK28" s="26">
        <f>AK10+AK20+AK25</f>
        <v>24</v>
      </c>
      <c r="AL28" s="26">
        <f>AL10+AL20+AL25</f>
        <v>907</v>
      </c>
    </row>
    <row r="29" spans="2:39" ht="15" thickTop="1" x14ac:dyDescent="0.3"/>
    <row r="30" spans="2:39" ht="15" thickBot="1" x14ac:dyDescent="0.35">
      <c r="B30" s="2" t="s">
        <v>99</v>
      </c>
      <c r="D30" s="36">
        <f>[1]Sheet1!$B$28</f>
        <v>23</v>
      </c>
      <c r="E30" s="36"/>
      <c r="F30" s="12"/>
      <c r="G30" s="36">
        <f>[1]Sheet1!$C$28</f>
        <v>34</v>
      </c>
      <c r="H30" s="36"/>
      <c r="I30" s="12"/>
      <c r="J30" s="36">
        <f>[1]Sheet1!$D$28</f>
        <v>33</v>
      </c>
      <c r="K30" s="36"/>
      <c r="L30" s="12"/>
      <c r="M30" s="36">
        <f>[1]Sheet1!$E$28</f>
        <v>20</v>
      </c>
      <c r="N30" s="36"/>
      <c r="O30" s="12"/>
      <c r="P30" s="36">
        <f>[1]Sheet1!$F$28</f>
        <v>24</v>
      </c>
      <c r="Q30" s="36"/>
      <c r="R30" s="11"/>
      <c r="S30" s="36">
        <f>[1]Sheet1!$G$28</f>
        <v>35</v>
      </c>
      <c r="T30" s="36"/>
      <c r="U30" s="11"/>
      <c r="V30" s="36">
        <f>[1]Sheet1!$H$28</f>
        <v>19</v>
      </c>
      <c r="W30" s="36"/>
      <c r="X30" s="11"/>
      <c r="Y30" s="36">
        <f>[1]Sheet1!$I$28</f>
        <v>41</v>
      </c>
      <c r="Z30" s="36"/>
      <c r="AA30" s="11"/>
      <c r="AB30" s="36">
        <f>[1]Sheet1!$J$28</f>
        <v>21</v>
      </c>
      <c r="AC30" s="36"/>
      <c r="AD30" s="11"/>
      <c r="AE30" s="36">
        <f>[1]Sheet1!$K$28</f>
        <v>27</v>
      </c>
      <c r="AF30" s="36"/>
      <c r="AG30" s="11"/>
      <c r="AH30" s="36">
        <f>[1]Sheet1!$L$28</f>
        <v>23</v>
      </c>
      <c r="AI30" s="36"/>
      <c r="AJ30" s="11"/>
      <c r="AK30" s="36">
        <f>[1]Sheet1!$M$28</f>
        <v>41</v>
      </c>
      <c r="AL30" s="36"/>
    </row>
    <row r="31" spans="2:39" ht="15" thickTop="1" x14ac:dyDescent="0.3">
      <c r="B31" s="3"/>
      <c r="D31" s="31"/>
      <c r="E31" s="31"/>
      <c r="F31" s="12"/>
      <c r="G31" s="31"/>
      <c r="H31" s="31"/>
      <c r="I31" s="12"/>
      <c r="J31" s="31"/>
      <c r="K31" s="31"/>
      <c r="L31" s="12"/>
      <c r="M31" s="31"/>
      <c r="N31" s="31"/>
      <c r="O31" s="12"/>
      <c r="P31" s="31"/>
      <c r="Q31" s="31"/>
      <c r="R31" s="11"/>
      <c r="S31" s="31"/>
      <c r="T31" s="31"/>
      <c r="U31" s="11"/>
      <c r="V31" s="31"/>
      <c r="W31" s="31"/>
      <c r="X31" s="11"/>
      <c r="Y31" s="31"/>
      <c r="Z31" s="31"/>
      <c r="AA31" s="11"/>
      <c r="AB31" s="31"/>
      <c r="AC31" s="31"/>
      <c r="AD31" s="11"/>
      <c r="AE31" s="31"/>
      <c r="AF31" s="31"/>
      <c r="AG31" s="11"/>
      <c r="AH31" s="31"/>
      <c r="AI31" s="31"/>
      <c r="AJ31" s="11"/>
      <c r="AK31" s="31"/>
      <c r="AL31" s="31"/>
    </row>
    <row r="32" spans="2:39" x14ac:dyDescent="0.3">
      <c r="B32" t="s">
        <v>56</v>
      </c>
      <c r="D32">
        <f>D10+G10+J10+M10+P10+S10+V10+Y10+AB10+AE10+AH10+AK10</f>
        <v>10</v>
      </c>
    </row>
    <row r="33" spans="2:4" x14ac:dyDescent="0.3">
      <c r="B33" t="s">
        <v>57</v>
      </c>
      <c r="D33">
        <f>E10+H10+K10+N10+Q10+T10+W10+Z10+AC10+AF10+AI10+AL10</f>
        <v>111</v>
      </c>
    </row>
    <row r="35" spans="2:4" x14ac:dyDescent="0.3">
      <c r="B35" t="s">
        <v>58</v>
      </c>
      <c r="D35">
        <f>D20+G20+J20+M20+P20+S20+V20+Y20+AB20+AE20+AH20+AK20</f>
        <v>233</v>
      </c>
    </row>
    <row r="36" spans="2:4" x14ac:dyDescent="0.3">
      <c r="B36" t="s">
        <v>59</v>
      </c>
      <c r="D36">
        <f>E20+H20+K20+N20+Q20+T20+W20+Z20+AC20+AF20+AI20+AL20</f>
        <v>6467</v>
      </c>
    </row>
    <row r="38" spans="2:4" x14ac:dyDescent="0.3">
      <c r="B38" t="s">
        <v>60</v>
      </c>
      <c r="D38">
        <f>D25+G25+J25+M25+P25+S25+V25+Y25+AB25+AE25+AH25+AK25</f>
        <v>6</v>
      </c>
    </row>
    <row r="39" spans="2:4" x14ac:dyDescent="0.3">
      <c r="B39" t="s">
        <v>61</v>
      </c>
      <c r="D39">
        <f>E25+H25+K25+N25+Q25+T25+W25+Z25+AC25+AF25+AI25+AL25</f>
        <v>6</v>
      </c>
    </row>
    <row r="41" spans="2:4" x14ac:dyDescent="0.3">
      <c r="B41" t="s">
        <v>100</v>
      </c>
      <c r="D41" s="5">
        <f>D30+G30+J30+M30+P30+S30+V30+Y30+AB30+AE30+AH30+AK30</f>
        <v>341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Circulation</vt:lpstr>
      <vt:lpstr>Usage</vt:lpstr>
      <vt:lpstr>Programs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chkout01</cp:lastModifiedBy>
  <cp:lastPrinted>2016-07-05T14:18:40Z</cp:lastPrinted>
  <dcterms:created xsi:type="dcterms:W3CDTF">2012-10-22T17:47:27Z</dcterms:created>
  <dcterms:modified xsi:type="dcterms:W3CDTF">2016-07-25T15:03:08Z</dcterms:modified>
</cp:coreProperties>
</file>