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streitm\Documents\Sienna\ITL Analysis NAERM\"/>
    </mc:Choice>
  </mc:AlternateContent>
  <xr:revisionPtr revIDLastSave="0" documentId="13_ncr:1_{A5FCD8A9-5979-4CB6-89F0-D8A8661C233C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EIA930-Interchange-Summary-0527" sheetId="1" r:id="rId1"/>
    <sheet name="FERC-Region-Summary" sheetId="2" r:id="rId2"/>
  </sheets>
  <definedNames>
    <definedName name="_xlnm._FilterDatabase" localSheetId="0" hidden="1">'EIA930-Interchange-Summary-0527'!$A$3:$Q$38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I3" i="2"/>
  <c r="H3" i="2"/>
  <c r="G4" i="1"/>
  <c r="D4" i="1"/>
  <c r="C4" i="1"/>
  <c r="J5" i="2"/>
  <c r="H4" i="2"/>
  <c r="H5" i="2"/>
  <c r="H6" i="2"/>
  <c r="H7" i="2"/>
  <c r="H8" i="2"/>
  <c r="H9" i="2"/>
  <c r="H10" i="2"/>
  <c r="H11" i="2"/>
  <c r="H12" i="2"/>
  <c r="H13" i="2"/>
  <c r="I1" i="2"/>
  <c r="J1" i="2" s="1"/>
  <c r="K1" i="2" s="1"/>
  <c r="L1" i="2" s="1"/>
  <c r="M1" i="2" s="1"/>
  <c r="N1" i="2" s="1"/>
  <c r="O1" i="2" s="1"/>
  <c r="P1" i="2" s="1"/>
  <c r="P9" i="2" s="1"/>
  <c r="K6" i="2" l="1"/>
  <c r="N9" i="2"/>
  <c r="M9" i="2"/>
  <c r="P12" i="2"/>
  <c r="K7" i="2"/>
  <c r="L6" i="2"/>
  <c r="O9" i="2"/>
  <c r="I13" i="2"/>
  <c r="I5" i="2"/>
  <c r="J4" i="2"/>
  <c r="M7" i="2"/>
  <c r="I4" i="2"/>
  <c r="P11" i="2"/>
  <c r="L7" i="2"/>
  <c r="N10" i="2"/>
  <c r="O11" i="2"/>
  <c r="N8" i="2"/>
  <c r="J6" i="2"/>
  <c r="M8" i="2"/>
  <c r="K3" i="2"/>
  <c r="P10" i="2"/>
  <c r="L8" i="2"/>
  <c r="K5" i="2"/>
  <c r="J3" i="2"/>
  <c r="O10" i="2"/>
  <c r="P13" i="2"/>
  <c r="O12" i="2"/>
  <c r="N11" i="2"/>
  <c r="M10" i="2"/>
  <c r="L9" i="2"/>
  <c r="K8" i="2"/>
  <c r="J7" i="2"/>
  <c r="I6" i="2"/>
  <c r="M11" i="2"/>
  <c r="J8" i="2"/>
  <c r="I7" i="2"/>
  <c r="P4" i="2"/>
  <c r="P3" i="2"/>
  <c r="N13" i="2"/>
  <c r="L11" i="2"/>
  <c r="K10" i="2"/>
  <c r="I8" i="2"/>
  <c r="P5" i="2"/>
  <c r="M13" i="2"/>
  <c r="K11" i="2"/>
  <c r="I9" i="2"/>
  <c r="P6" i="2"/>
  <c r="N4" i="2"/>
  <c r="N3" i="2"/>
  <c r="J11" i="2"/>
  <c r="O6" i="2"/>
  <c r="M3" i="2"/>
  <c r="K13" i="2"/>
  <c r="J12" i="2"/>
  <c r="I11" i="2"/>
  <c r="P8" i="2"/>
  <c r="O7" i="2"/>
  <c r="N6" i="2"/>
  <c r="M5" i="2"/>
  <c r="L4" i="2"/>
  <c r="O13" i="2"/>
  <c r="N12" i="2"/>
  <c r="L10" i="2"/>
  <c r="K9" i="2"/>
  <c r="M12" i="2"/>
  <c r="J9" i="2"/>
  <c r="O4" i="2"/>
  <c r="O3" i="2"/>
  <c r="L12" i="2"/>
  <c r="J10" i="2"/>
  <c r="O5" i="2"/>
  <c r="L13" i="2"/>
  <c r="K12" i="2"/>
  <c r="I10" i="2"/>
  <c r="P7" i="2"/>
  <c r="N5" i="2"/>
  <c r="M4" i="2"/>
  <c r="L3" i="2"/>
  <c r="J13" i="2"/>
  <c r="I12" i="2"/>
  <c r="O8" i="2"/>
  <c r="N7" i="2"/>
  <c r="M6" i="2"/>
  <c r="L5" i="2"/>
  <c r="K4" i="2"/>
  <c r="G38" i="1" l="1"/>
  <c r="F38" i="1"/>
  <c r="E38" i="1"/>
  <c r="D38" i="1"/>
  <c r="C38" i="1"/>
  <c r="G37" i="1"/>
  <c r="F13" i="2" s="1"/>
  <c r="F37" i="1"/>
  <c r="E37" i="1"/>
  <c r="D37" i="1"/>
  <c r="C37" i="1"/>
  <c r="G36" i="1"/>
  <c r="F36" i="1"/>
  <c r="E36" i="1"/>
  <c r="D36" i="1"/>
  <c r="C36" i="1"/>
  <c r="B13" i="2" s="1"/>
  <c r="G35" i="1"/>
  <c r="F35" i="1"/>
  <c r="E35" i="1"/>
  <c r="D35" i="1"/>
  <c r="C35" i="1"/>
  <c r="G34" i="1"/>
  <c r="F34" i="1"/>
  <c r="E34" i="1"/>
  <c r="D34" i="1"/>
  <c r="C34" i="1"/>
  <c r="G33" i="1"/>
  <c r="F12" i="2" s="1"/>
  <c r="F33" i="1"/>
  <c r="E33" i="1"/>
  <c r="D33" i="1"/>
  <c r="C33" i="1"/>
  <c r="G32" i="1"/>
  <c r="F32" i="1"/>
  <c r="E32" i="1"/>
  <c r="D32" i="1"/>
  <c r="C12" i="2" s="1"/>
  <c r="C32" i="1"/>
  <c r="B12" i="2" s="1"/>
  <c r="G31" i="1"/>
  <c r="F31" i="1"/>
  <c r="E31" i="1"/>
  <c r="D31" i="1"/>
  <c r="C31" i="1"/>
  <c r="G30" i="1"/>
  <c r="F30" i="1"/>
  <c r="E30" i="1"/>
  <c r="D30" i="1"/>
  <c r="C30" i="1"/>
  <c r="G29" i="1"/>
  <c r="F29" i="1"/>
  <c r="E29" i="1"/>
  <c r="D29" i="1"/>
  <c r="C29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G24" i="1"/>
  <c r="F24" i="1"/>
  <c r="E24" i="1"/>
  <c r="D24" i="1"/>
  <c r="C24" i="1"/>
  <c r="G23" i="1"/>
  <c r="F23" i="1"/>
  <c r="E23" i="1"/>
  <c r="D23" i="1"/>
  <c r="C23" i="1"/>
  <c r="G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3" i="1"/>
  <c r="F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5" i="2" s="1"/>
  <c r="F9" i="1"/>
  <c r="E5" i="2" s="1"/>
  <c r="E9" i="1"/>
  <c r="D5" i="2" s="1"/>
  <c r="D9" i="1"/>
  <c r="C5" i="2" s="1"/>
  <c r="C9" i="1"/>
  <c r="B5" i="2" s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C6" i="1"/>
  <c r="G5" i="1"/>
  <c r="F5" i="1"/>
  <c r="E5" i="1"/>
  <c r="D5" i="1"/>
  <c r="C5" i="1"/>
  <c r="E4" i="1"/>
  <c r="F4" i="1"/>
  <c r="AK5" i="2" l="1"/>
  <c r="AI5" i="2"/>
  <c r="AP5" i="2"/>
  <c r="AM5" i="2"/>
  <c r="AL5" i="2"/>
  <c r="AN5" i="2"/>
  <c r="AQ5" i="2"/>
  <c r="AJ5" i="2"/>
  <c r="AO5" i="2"/>
  <c r="AR5" i="2"/>
  <c r="AT5" i="2"/>
  <c r="AY5" i="2"/>
  <c r="AU5" i="2"/>
  <c r="AV5" i="2"/>
  <c r="AZ5" i="2"/>
  <c r="AS5" i="2"/>
  <c r="AW5" i="2"/>
  <c r="AX5" i="2"/>
  <c r="BA13" i="2"/>
  <c r="BD13" i="2"/>
  <c r="BF13" i="2"/>
  <c r="BG13" i="2"/>
  <c r="BE13" i="2"/>
  <c r="BH13" i="2"/>
  <c r="BB13" i="2"/>
  <c r="BC13" i="2"/>
  <c r="BI13" i="2"/>
  <c r="Z12" i="2"/>
  <c r="AG12" i="2"/>
  <c r="AE12" i="2"/>
  <c r="AB12" i="2"/>
  <c r="AD12" i="2"/>
  <c r="AC12" i="2"/>
  <c r="AH12" i="2"/>
  <c r="AA12" i="2"/>
  <c r="AF12" i="2"/>
  <c r="Q13" i="2"/>
  <c r="W13" i="2"/>
  <c r="T13" i="2"/>
  <c r="Y13" i="2"/>
  <c r="U13" i="2"/>
  <c r="V13" i="2"/>
  <c r="R13" i="2"/>
  <c r="X13" i="2"/>
  <c r="S13" i="2"/>
  <c r="BA12" i="2"/>
  <c r="BB12" i="2"/>
  <c r="BF12" i="2"/>
  <c r="BG12" i="2"/>
  <c r="BC12" i="2"/>
  <c r="BE12" i="2"/>
  <c r="BI12" i="2"/>
  <c r="BD12" i="2"/>
  <c r="BH12" i="2"/>
  <c r="Q12" i="2"/>
  <c r="V12" i="2"/>
  <c r="W12" i="2"/>
  <c r="S12" i="2"/>
  <c r="Y12" i="2"/>
  <c r="U12" i="2"/>
  <c r="T12" i="2"/>
  <c r="X12" i="2"/>
  <c r="R12" i="2"/>
  <c r="S5" i="2"/>
  <c r="Q5" i="2"/>
  <c r="Y5" i="2"/>
  <c r="V5" i="2"/>
  <c r="W5" i="2"/>
  <c r="R5" i="2"/>
  <c r="X5" i="2"/>
  <c r="T5" i="2"/>
  <c r="U5" i="2"/>
  <c r="BA5" i="2"/>
  <c r="BC5" i="2"/>
  <c r="BE5" i="2"/>
  <c r="BB5" i="2"/>
  <c r="BD5" i="2"/>
  <c r="BI5" i="2"/>
  <c r="BF5" i="2"/>
  <c r="BG5" i="2"/>
  <c r="BH5" i="2"/>
  <c r="Z5" i="2"/>
  <c r="AB5" i="2"/>
  <c r="AC5" i="2"/>
  <c r="AD5" i="2"/>
  <c r="AF5" i="2"/>
  <c r="AE5" i="2"/>
  <c r="AH5" i="2"/>
  <c r="AA5" i="2"/>
  <c r="AG5" i="2"/>
  <c r="F4" i="2"/>
  <c r="B7" i="2"/>
  <c r="C6" i="2"/>
  <c r="C9" i="2"/>
  <c r="C10" i="2"/>
  <c r="E4" i="2"/>
  <c r="F6" i="2"/>
  <c r="F9" i="2"/>
  <c r="F11" i="2"/>
  <c r="F10" i="2"/>
  <c r="B6" i="2"/>
  <c r="B9" i="2"/>
  <c r="B10" i="2"/>
  <c r="B11" i="2"/>
  <c r="F7" i="2"/>
  <c r="F8" i="2"/>
  <c r="B3" i="2"/>
  <c r="B8" i="2"/>
  <c r="C8" i="2"/>
  <c r="C11" i="2"/>
  <c r="E9" i="2"/>
  <c r="C13" i="2"/>
  <c r="E6" i="2"/>
  <c r="E11" i="2"/>
  <c r="E13" i="2"/>
  <c r="E10" i="2"/>
  <c r="E12" i="2"/>
  <c r="E8" i="2"/>
  <c r="D4" i="2"/>
  <c r="D6" i="2"/>
  <c r="E3" i="2"/>
  <c r="E7" i="2"/>
  <c r="B4" i="2"/>
  <c r="F3" i="2"/>
  <c r="D3" i="2"/>
  <c r="C3" i="2"/>
  <c r="C4" i="2"/>
  <c r="C7" i="2"/>
  <c r="D7" i="2"/>
  <c r="D8" i="2"/>
  <c r="D9" i="2"/>
  <c r="D10" i="2"/>
  <c r="D11" i="2"/>
  <c r="D12" i="2"/>
  <c r="D13" i="2"/>
  <c r="AI7" i="2" l="1"/>
  <c r="AL7" i="2"/>
  <c r="AP7" i="2"/>
  <c r="AO7" i="2"/>
  <c r="AK7" i="2"/>
  <c r="AM7" i="2"/>
  <c r="AQ7" i="2"/>
  <c r="AN7" i="2"/>
  <c r="AJ7" i="2"/>
  <c r="AI8" i="2"/>
  <c r="AK8" i="2"/>
  <c r="AM8" i="2"/>
  <c r="AP8" i="2"/>
  <c r="AN8" i="2"/>
  <c r="AQ8" i="2"/>
  <c r="AO8" i="2"/>
  <c r="AL8" i="2"/>
  <c r="AJ8" i="2"/>
  <c r="AI6" i="2"/>
  <c r="AO6" i="2"/>
  <c r="AL6" i="2"/>
  <c r="AM6" i="2"/>
  <c r="AN6" i="2"/>
  <c r="AJ6" i="2"/>
  <c r="AP6" i="2"/>
  <c r="AK6" i="2"/>
  <c r="AQ6" i="2"/>
  <c r="Z11" i="2"/>
  <c r="AH11" i="2"/>
  <c r="AG11" i="2"/>
  <c r="AB11" i="2"/>
  <c r="AC11" i="2"/>
  <c r="AF11" i="2"/>
  <c r="AD11" i="2"/>
  <c r="AA11" i="2"/>
  <c r="AE11" i="2"/>
  <c r="BA10" i="2"/>
  <c r="BC10" i="2"/>
  <c r="BD10" i="2"/>
  <c r="BI10" i="2"/>
  <c r="BF10" i="2"/>
  <c r="BE10" i="2"/>
  <c r="BH10" i="2"/>
  <c r="BG10" i="2"/>
  <c r="BB10" i="2"/>
  <c r="AI4" i="2"/>
  <c r="AN4" i="2"/>
  <c r="AQ4" i="2"/>
  <c r="AJ4" i="2"/>
  <c r="AK4" i="2"/>
  <c r="AM4" i="2"/>
  <c r="AL4" i="2"/>
  <c r="AO4" i="2"/>
  <c r="AP4" i="2"/>
  <c r="BA11" i="2"/>
  <c r="BB11" i="2"/>
  <c r="BF11" i="2"/>
  <c r="BG11" i="2"/>
  <c r="BC11" i="2"/>
  <c r="BD11" i="2"/>
  <c r="BE11" i="2"/>
  <c r="BH11" i="2"/>
  <c r="BI11" i="2"/>
  <c r="Z8" i="2"/>
  <c r="AD8" i="2"/>
  <c r="AG8" i="2"/>
  <c r="AB8" i="2"/>
  <c r="AA8" i="2"/>
  <c r="AH8" i="2"/>
  <c r="AC8" i="2"/>
  <c r="AF8" i="2"/>
  <c r="AE8" i="2"/>
  <c r="Z7" i="2"/>
  <c r="AB7" i="2"/>
  <c r="AC7" i="2"/>
  <c r="AH7" i="2"/>
  <c r="AD7" i="2"/>
  <c r="AE7" i="2"/>
  <c r="AA7" i="2"/>
  <c r="AG7" i="2"/>
  <c r="AF7" i="2"/>
  <c r="AR12" i="2"/>
  <c r="AS12" i="2"/>
  <c r="AW12" i="2"/>
  <c r="AX12" i="2"/>
  <c r="AU12" i="2"/>
  <c r="AT12" i="2"/>
  <c r="AV12" i="2"/>
  <c r="AZ12" i="2"/>
  <c r="AY12" i="2"/>
  <c r="AR13" i="2"/>
  <c r="AZ13" i="2"/>
  <c r="AU13" i="2"/>
  <c r="AS13" i="2"/>
  <c r="AW13" i="2"/>
  <c r="AY13" i="2"/>
  <c r="AV13" i="2"/>
  <c r="AX13" i="2"/>
  <c r="AT13" i="2"/>
  <c r="BA7" i="2"/>
  <c r="BG7" i="2"/>
  <c r="BI7" i="2"/>
  <c r="BC7" i="2"/>
  <c r="BB7" i="2"/>
  <c r="BE7" i="2"/>
  <c r="BF7" i="2"/>
  <c r="BD7" i="2"/>
  <c r="BH7" i="2"/>
  <c r="Z10" i="2"/>
  <c r="AH10" i="2"/>
  <c r="AA10" i="2"/>
  <c r="AG10" i="2"/>
  <c r="AC10" i="2"/>
  <c r="AD10" i="2"/>
  <c r="AF10" i="2"/>
  <c r="AB10" i="2"/>
  <c r="AE10" i="2"/>
  <c r="BA9" i="2"/>
  <c r="BI9" i="2"/>
  <c r="BF9" i="2"/>
  <c r="BD9" i="2"/>
  <c r="BG9" i="2"/>
  <c r="BH9" i="2"/>
  <c r="BB9" i="2"/>
  <c r="BC9" i="2"/>
  <c r="BE9" i="2"/>
  <c r="Z3" i="2"/>
  <c r="AF3" i="2"/>
  <c r="AE3" i="2"/>
  <c r="AH3" i="2"/>
  <c r="AA3" i="2"/>
  <c r="AG3" i="2"/>
  <c r="AB3" i="2"/>
  <c r="AC3" i="2"/>
  <c r="AD3" i="2"/>
  <c r="BA3" i="2"/>
  <c r="BD3" i="2"/>
  <c r="BE3" i="2"/>
  <c r="BB3" i="2"/>
  <c r="BI3" i="2"/>
  <c r="BC3" i="2"/>
  <c r="BG3" i="2"/>
  <c r="BF3" i="2"/>
  <c r="BH3" i="2"/>
  <c r="Q11" i="2"/>
  <c r="X11" i="2"/>
  <c r="S11" i="2"/>
  <c r="V11" i="2"/>
  <c r="Y11" i="2"/>
  <c r="R11" i="2"/>
  <c r="W11" i="2"/>
  <c r="U11" i="2"/>
  <c r="T11" i="2"/>
  <c r="Z9" i="2"/>
  <c r="AH9" i="2"/>
  <c r="AA9" i="2"/>
  <c r="AB9" i="2"/>
  <c r="AG9" i="2"/>
  <c r="AF9" i="2"/>
  <c r="AD9" i="2"/>
  <c r="AC9" i="2"/>
  <c r="AE9" i="2"/>
  <c r="AR8" i="2"/>
  <c r="AY8" i="2"/>
  <c r="AS8" i="2"/>
  <c r="AW8" i="2"/>
  <c r="AZ8" i="2"/>
  <c r="AU8" i="2"/>
  <c r="AX8" i="2"/>
  <c r="AT8" i="2"/>
  <c r="AV8" i="2"/>
  <c r="Z4" i="2"/>
  <c r="AF4" i="2"/>
  <c r="AA4" i="2"/>
  <c r="AB4" i="2"/>
  <c r="AC4" i="2"/>
  <c r="AH4" i="2"/>
  <c r="AD4" i="2"/>
  <c r="AE4" i="2"/>
  <c r="AG4" i="2"/>
  <c r="BA8" i="2"/>
  <c r="BF8" i="2"/>
  <c r="BD8" i="2"/>
  <c r="BE8" i="2"/>
  <c r="BG8" i="2"/>
  <c r="BI8" i="2"/>
  <c r="BC8" i="2"/>
  <c r="BH8" i="2"/>
  <c r="BB8" i="2"/>
  <c r="AI12" i="2"/>
  <c r="AN12" i="2"/>
  <c r="AP12" i="2"/>
  <c r="AQ12" i="2"/>
  <c r="AK12" i="2"/>
  <c r="AM12" i="2"/>
  <c r="AL12" i="2"/>
  <c r="AJ12" i="2"/>
  <c r="AO12" i="2"/>
  <c r="AR6" i="2"/>
  <c r="AX6" i="2"/>
  <c r="AY6" i="2"/>
  <c r="AS6" i="2"/>
  <c r="AW6" i="2"/>
  <c r="AZ6" i="2"/>
  <c r="AT6" i="2"/>
  <c r="AU6" i="2"/>
  <c r="AV6" i="2"/>
  <c r="Z6" i="2"/>
  <c r="AA6" i="2"/>
  <c r="AE6" i="2"/>
  <c r="AH6" i="2"/>
  <c r="AG6" i="2"/>
  <c r="AD6" i="2"/>
  <c r="AB6" i="2"/>
  <c r="AC6" i="2"/>
  <c r="AF6" i="2"/>
  <c r="Q8" i="2"/>
  <c r="R8" i="2"/>
  <c r="V8" i="2"/>
  <c r="Y8" i="2"/>
  <c r="T8" i="2"/>
  <c r="W8" i="2"/>
  <c r="X8" i="2"/>
  <c r="S8" i="2"/>
  <c r="U8" i="2"/>
  <c r="BA6" i="2"/>
  <c r="BH6" i="2"/>
  <c r="BF6" i="2"/>
  <c r="BC6" i="2"/>
  <c r="BD6" i="2"/>
  <c r="BI6" i="2"/>
  <c r="BE6" i="2"/>
  <c r="BB6" i="2"/>
  <c r="BG6" i="2"/>
  <c r="AR4" i="2"/>
  <c r="AW4" i="2"/>
  <c r="AZ4" i="2"/>
  <c r="AU4" i="2"/>
  <c r="AV4" i="2"/>
  <c r="AS4" i="2"/>
  <c r="AT4" i="2"/>
  <c r="AY4" i="2"/>
  <c r="AX4" i="2"/>
  <c r="AI13" i="2"/>
  <c r="AN13" i="2"/>
  <c r="AL13" i="2"/>
  <c r="AO13" i="2"/>
  <c r="AK13" i="2"/>
  <c r="AQ13" i="2"/>
  <c r="AJ13" i="2"/>
  <c r="AM13" i="2"/>
  <c r="AP13" i="2"/>
  <c r="AI11" i="2"/>
  <c r="AK11" i="2"/>
  <c r="AN11" i="2"/>
  <c r="AP11" i="2"/>
  <c r="AL11" i="2"/>
  <c r="AO11" i="2"/>
  <c r="AJ11" i="2"/>
  <c r="AM11" i="2"/>
  <c r="AQ11" i="2"/>
  <c r="Q10" i="2"/>
  <c r="X10" i="2"/>
  <c r="U10" i="2"/>
  <c r="W10" i="2"/>
  <c r="T10" i="2"/>
  <c r="S10" i="2"/>
  <c r="V10" i="2"/>
  <c r="Y10" i="2"/>
  <c r="R10" i="2"/>
  <c r="AI10" i="2"/>
  <c r="AQ10" i="2"/>
  <c r="AJ10" i="2"/>
  <c r="AP10" i="2"/>
  <c r="AO10" i="2"/>
  <c r="AM10" i="2"/>
  <c r="AK10" i="2"/>
  <c r="AN10" i="2"/>
  <c r="AL10" i="2"/>
  <c r="AR7" i="2"/>
  <c r="AY7" i="2"/>
  <c r="AX7" i="2"/>
  <c r="AV7" i="2"/>
  <c r="AZ7" i="2"/>
  <c r="AS7" i="2"/>
  <c r="AT7" i="2"/>
  <c r="AW7" i="2"/>
  <c r="AU7" i="2"/>
  <c r="Z13" i="2"/>
  <c r="AB13" i="2"/>
  <c r="AF13" i="2"/>
  <c r="AE13" i="2"/>
  <c r="AH13" i="2"/>
  <c r="AA13" i="2"/>
  <c r="AD13" i="2"/>
  <c r="AG13" i="2"/>
  <c r="AC13" i="2"/>
  <c r="Y9" i="2"/>
  <c r="Q9" i="2"/>
  <c r="S9" i="2"/>
  <c r="U9" i="2"/>
  <c r="V9" i="2"/>
  <c r="W9" i="2"/>
  <c r="X9" i="2"/>
  <c r="R9" i="2"/>
  <c r="T9" i="2"/>
  <c r="Q7" i="2"/>
  <c r="T7" i="2"/>
  <c r="U7" i="2"/>
  <c r="S7" i="2"/>
  <c r="R7" i="2"/>
  <c r="Y7" i="2"/>
  <c r="X7" i="2"/>
  <c r="V7" i="2"/>
  <c r="W7" i="2"/>
  <c r="AR10" i="2"/>
  <c r="AX10" i="2"/>
  <c r="AU10" i="2"/>
  <c r="AT10" i="2"/>
  <c r="AS10" i="2"/>
  <c r="AY10" i="2"/>
  <c r="AZ10" i="2"/>
  <c r="AW10" i="2"/>
  <c r="AV10" i="2"/>
  <c r="AI3" i="2"/>
  <c r="AO3" i="2"/>
  <c r="AJ3" i="2"/>
  <c r="AQ3" i="2"/>
  <c r="AL3" i="2"/>
  <c r="AK3" i="2"/>
  <c r="AN3" i="2"/>
  <c r="AP3" i="2"/>
  <c r="AM3" i="2"/>
  <c r="AR11" i="2"/>
  <c r="AZ11" i="2"/>
  <c r="AS11" i="2"/>
  <c r="AW11" i="2"/>
  <c r="AY11" i="2"/>
  <c r="AT11" i="2"/>
  <c r="AX11" i="2"/>
  <c r="AU11" i="2"/>
  <c r="AV11" i="2"/>
  <c r="Q4" i="2"/>
  <c r="W4" i="2"/>
  <c r="R4" i="2"/>
  <c r="U4" i="2"/>
  <c r="X4" i="2"/>
  <c r="S4" i="2"/>
  <c r="T4" i="2"/>
  <c r="Y4" i="2"/>
  <c r="V4" i="2"/>
  <c r="AI9" i="2"/>
  <c r="AQ9" i="2"/>
  <c r="AN9" i="2"/>
  <c r="AO9" i="2"/>
  <c r="AJ9" i="2"/>
  <c r="AK9" i="2"/>
  <c r="AP9" i="2"/>
  <c r="AL9" i="2"/>
  <c r="AM9" i="2"/>
  <c r="AR3" i="2"/>
  <c r="AU3" i="2"/>
  <c r="AS3" i="2"/>
  <c r="AW3" i="2"/>
  <c r="AT3" i="2"/>
  <c r="AX3" i="2"/>
  <c r="AZ3" i="2"/>
  <c r="AY3" i="2"/>
  <c r="AV3" i="2"/>
  <c r="AR9" i="2"/>
  <c r="AZ9" i="2"/>
  <c r="AV9" i="2"/>
  <c r="AU9" i="2"/>
  <c r="AY9" i="2"/>
  <c r="AS9" i="2"/>
  <c r="AX9" i="2"/>
  <c r="AW9" i="2"/>
  <c r="AT9" i="2"/>
  <c r="Q6" i="2"/>
  <c r="R6" i="2"/>
  <c r="Y6" i="2"/>
  <c r="S6" i="2"/>
  <c r="T6" i="2"/>
  <c r="W6" i="2"/>
  <c r="U6" i="2"/>
  <c r="V6" i="2"/>
  <c r="X6" i="2"/>
  <c r="BA4" i="2"/>
  <c r="BE4" i="2"/>
  <c r="BB4" i="2"/>
  <c r="BH4" i="2"/>
  <c r="BG4" i="2"/>
  <c r="BF4" i="2"/>
  <c r="BC4" i="2"/>
  <c r="BD4" i="2"/>
  <c r="BI4" i="2"/>
  <c r="R3" i="2"/>
  <c r="T3" i="2"/>
  <c r="S3" i="2"/>
  <c r="V3" i="2"/>
  <c r="X3" i="2"/>
  <c r="Y3" i="2"/>
  <c r="U3" i="2"/>
  <c r="W3" i="2"/>
</calcChain>
</file>

<file path=xl/sharedStrings.xml><?xml version="1.0" encoding="utf-8"?>
<sst xmlns="http://schemas.openxmlformats.org/spreadsheetml/2006/main" count="175" uniqueCount="62">
  <si>
    <t>Interchange (MW)</t>
  </si>
  <si>
    <t>q10</t>
  </si>
  <si>
    <t>q5</t>
  </si>
  <si>
    <t>q2</t>
  </si>
  <si>
    <t>q1</t>
  </si>
  <si>
    <t>min</t>
  </si>
  <si>
    <t>q90</t>
  </si>
  <si>
    <t>q95</t>
  </si>
  <si>
    <t>q98</t>
  </si>
  <si>
    <t>q99</t>
  </si>
  <si>
    <t>max</t>
  </si>
  <si>
    <t>FERC-Region-From</t>
  </si>
  <si>
    <t>FERC-Region-To</t>
  </si>
  <si>
    <t>MISO</t>
  </si>
  <si>
    <t>SERC</t>
  </si>
  <si>
    <t>SPP</t>
  </si>
  <si>
    <t>CAISO</t>
  </si>
  <si>
    <t>Mexico</t>
  </si>
  <si>
    <t>NorthernGrid</t>
  </si>
  <si>
    <t>WestConnect</t>
  </si>
  <si>
    <t>ERCOT</t>
  </si>
  <si>
    <t>FRCC</t>
  </si>
  <si>
    <t>ISONE</t>
  </si>
  <si>
    <t>NYISO</t>
  </si>
  <si>
    <t>New Brunswick</t>
  </si>
  <si>
    <t>Quebec</t>
  </si>
  <si>
    <t>Manitoba</t>
  </si>
  <si>
    <t>Ontario</t>
  </si>
  <si>
    <t>PJM</t>
  </si>
  <si>
    <t>Alberta</t>
  </si>
  <si>
    <t>British Colombia</t>
  </si>
  <si>
    <t>Saskatchewan</t>
  </si>
  <si>
    <t>Max</t>
  </si>
  <si>
    <t>90th Pct</t>
  </si>
  <si>
    <t>95th Pct</t>
  </si>
  <si>
    <t>99th Pct</t>
  </si>
  <si>
    <t>98th Pct</t>
  </si>
  <si>
    <t>90th Percentile Baseline</t>
  </si>
  <si>
    <t>Aggregate Import Capability from EIA 930 Interchange Reporting (MW)</t>
  </si>
  <si>
    <t>Peak Demand (MW)</t>
  </si>
  <si>
    <t>95th Percentile Baseline</t>
  </si>
  <si>
    <t>Incremental Need for 10% of Peak Load</t>
  </si>
  <si>
    <t>Incremental Need for 12.5% of Peak Load</t>
  </si>
  <si>
    <t>Incremental Need for 15% of Peak Load</t>
  </si>
  <si>
    <t>Incremental Need for 17.5% of Peak Load</t>
  </si>
  <si>
    <t>Incremental Need for 20% of Peak Load</t>
  </si>
  <si>
    <t>Incremental Need for 22.5% of Peak Load</t>
  </si>
  <si>
    <t>Incremental Need for 25% of Peak Load</t>
  </si>
  <si>
    <t>Incremental Need for 27.5% of Peak Load</t>
  </si>
  <si>
    <t>Incremental Need for 30% of Peak Load</t>
  </si>
  <si>
    <t>98th Percentile Baseline</t>
  </si>
  <si>
    <t>99th Percentile Baseline</t>
  </si>
  <si>
    <t>Max Baseline</t>
  </si>
  <si>
    <t>MITC for 10% of Peak Load (MW)</t>
  </si>
  <si>
    <t>MITC for 12.5% of Peak Load (MW)</t>
  </si>
  <si>
    <t>MITC for 15% of Peak Load (MW)</t>
  </si>
  <si>
    <t>MITC for 17.5% of Peak Load (MW)</t>
  </si>
  <si>
    <t>MITC for 20% of Peak Load (MW)</t>
  </si>
  <si>
    <t>MITC for 22.5% of Peak Load (MW)</t>
  </si>
  <si>
    <t>MITC for 25% of Peak Load (MW)</t>
  </si>
  <si>
    <t>MITC for 27.5% of Peak Load (MW)</t>
  </si>
  <si>
    <t>MITC for 30% of Peak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</si>
</sst>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0" borderId="0" xfId="0" applyFont="1"/>
    <xf numFmtId="164" fontId="16" fillId="0" borderId="0" xfId="0" applyNumberFormat="1" applyFont="1"/>
    <xf numFmtId="0" fontId="0" fillId="3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8"/>
  <sheetViews>
    <sheetView tabSelected="1" workbookViewId="0">
      <selection activeCell="H4" sqref="H4"/>
    </sheetView>
  </sheetViews>
  <sheetFormatPr defaultColWidth="11" defaultRowHeight="15.75" x14ac:dyDescent="0.25"/>
  <cols>
    <col min="1" max="1" width="18" bestFit="1" customWidth="1"/>
    <col min="2" max="2" width="16" bestFit="1" customWidth="1"/>
  </cols>
  <sheetData>
    <row r="2" spans="1:17" x14ac:dyDescent="0.25"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</row>
    <row r="3" spans="1:17" x14ac:dyDescent="0.25">
      <c r="A3" t="s">
        <v>11</v>
      </c>
      <c r="B3" t="s">
        <v>12</v>
      </c>
      <c r="C3" t="s">
        <v>33</v>
      </c>
      <c r="D3" t="s">
        <v>34</v>
      </c>
      <c r="E3" t="s">
        <v>36</v>
      </c>
      <c r="F3" t="s">
        <v>35</v>
      </c>
      <c r="G3" t="s">
        <v>32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9</v>
      </c>
      <c r="Q3" t="s">
        <v>10</v>
      </c>
    </row>
    <row r="4" spans="1:17" x14ac:dyDescent="0.25">
      <c r="A4" t="s">
        <v>16</v>
      </c>
      <c r="B4" t="s">
        <v>17</v>
      </c>
      <c r="C4">
        <f>MAX(ABS(H4),M4)</f>
        <v>319</v>
      </c>
      <c r="D4">
        <f>MAX(ABS(I4),N4)</f>
        <v>377</v>
      </c>
      <c r="E4">
        <f t="shared" ref="E4:F4" si="0">MAX(ABS(J4),O4)</f>
        <v>319</v>
      </c>
      <c r="F4">
        <f t="shared" si="0"/>
        <v>476.86</v>
      </c>
      <c r="G4">
        <f>MAX(ABS(L4),Q4)</f>
        <v>605</v>
      </c>
      <c r="H4">
        <v>-45</v>
      </c>
      <c r="I4">
        <v>-95</v>
      </c>
      <c r="J4">
        <v>-166</v>
      </c>
      <c r="K4">
        <v>-211</v>
      </c>
      <c r="L4">
        <v>-426</v>
      </c>
      <c r="M4">
        <v>319</v>
      </c>
      <c r="N4">
        <v>377</v>
      </c>
      <c r="O4">
        <v>319</v>
      </c>
      <c r="P4">
        <v>476.86</v>
      </c>
      <c r="Q4">
        <v>605</v>
      </c>
    </row>
    <row r="5" spans="1:17" x14ac:dyDescent="0.25">
      <c r="A5" t="s">
        <v>16</v>
      </c>
      <c r="B5" t="s">
        <v>18</v>
      </c>
      <c r="C5">
        <f t="shared" ref="C5:C38" si="1">MAX(ABS(H5),M5)</f>
        <v>6485</v>
      </c>
      <c r="D5">
        <f t="shared" ref="D5:D38" si="2">MAX(ABS(I5),N5)</f>
        <v>6931.3</v>
      </c>
      <c r="E5">
        <f t="shared" ref="E5:E38" si="3">MAX(ABS(J5),O5)</f>
        <v>7312.44</v>
      </c>
      <c r="F5">
        <f t="shared" ref="F5:F38" si="4">MAX(ABS(K5),P5)</f>
        <v>7544</v>
      </c>
      <c r="G5">
        <f t="shared" ref="G5:G38" si="5">MAX(ABS(L5),Q5)</f>
        <v>8660</v>
      </c>
      <c r="H5">
        <v>-6485</v>
      </c>
      <c r="I5">
        <v>-6931.3</v>
      </c>
      <c r="J5">
        <v>-7312.44</v>
      </c>
      <c r="K5">
        <v>-7544</v>
      </c>
      <c r="L5">
        <v>-8660</v>
      </c>
      <c r="M5">
        <v>-337.39999999999702</v>
      </c>
      <c r="N5">
        <v>403.29999999999899</v>
      </c>
      <c r="O5">
        <v>-337.39999999999702</v>
      </c>
      <c r="P5">
        <v>1446.86</v>
      </c>
      <c r="Q5">
        <v>3157</v>
      </c>
    </row>
    <row r="6" spans="1:17" x14ac:dyDescent="0.25">
      <c r="A6" t="s">
        <v>16</v>
      </c>
      <c r="B6" t="s">
        <v>19</v>
      </c>
      <c r="C6">
        <f t="shared" si="1"/>
        <v>4766</v>
      </c>
      <c r="D6">
        <f t="shared" si="2"/>
        <v>5108.3</v>
      </c>
      <c r="E6">
        <f t="shared" si="3"/>
        <v>5481.72</v>
      </c>
      <c r="F6">
        <f t="shared" si="4"/>
        <v>5721.86</v>
      </c>
      <c r="G6">
        <f t="shared" si="5"/>
        <v>7023</v>
      </c>
      <c r="H6">
        <v>-4766</v>
      </c>
      <c r="I6">
        <v>-5108.3</v>
      </c>
      <c r="J6">
        <v>-5481.72</v>
      </c>
      <c r="K6">
        <v>-5721.86</v>
      </c>
      <c r="L6">
        <v>-7023</v>
      </c>
      <c r="M6">
        <v>-1597</v>
      </c>
      <c r="N6">
        <v>-963.7</v>
      </c>
      <c r="O6">
        <v>-1597</v>
      </c>
      <c r="P6">
        <v>239.460000000006</v>
      </c>
      <c r="Q6">
        <v>1621</v>
      </c>
    </row>
    <row r="7" spans="1:17" x14ac:dyDescent="0.25">
      <c r="A7" t="s">
        <v>20</v>
      </c>
      <c r="B7" t="s">
        <v>17</v>
      </c>
      <c r="C7">
        <f t="shared" si="1"/>
        <v>89</v>
      </c>
      <c r="D7">
        <f t="shared" si="2"/>
        <v>159</v>
      </c>
      <c r="E7">
        <f t="shared" si="3"/>
        <v>190</v>
      </c>
      <c r="F7">
        <f t="shared" si="4"/>
        <v>325.86</v>
      </c>
      <c r="G7">
        <f t="shared" si="5"/>
        <v>391</v>
      </c>
      <c r="H7">
        <v>-40</v>
      </c>
      <c r="I7">
        <v>-93</v>
      </c>
      <c r="J7">
        <v>-190</v>
      </c>
      <c r="K7">
        <v>-280.86</v>
      </c>
      <c r="L7">
        <v>-391</v>
      </c>
      <c r="M7">
        <v>89</v>
      </c>
      <c r="N7">
        <v>159</v>
      </c>
      <c r="O7">
        <v>89</v>
      </c>
      <c r="P7">
        <v>325.86</v>
      </c>
      <c r="Q7">
        <v>380</v>
      </c>
    </row>
    <row r="8" spans="1:17" x14ac:dyDescent="0.25">
      <c r="A8" t="s">
        <v>20</v>
      </c>
      <c r="B8" t="s">
        <v>15</v>
      </c>
      <c r="C8">
        <f t="shared" si="1"/>
        <v>665</v>
      </c>
      <c r="D8">
        <f t="shared" si="2"/>
        <v>797</v>
      </c>
      <c r="E8">
        <f t="shared" si="3"/>
        <v>814</v>
      </c>
      <c r="F8">
        <f t="shared" si="4"/>
        <v>814</v>
      </c>
      <c r="G8">
        <f t="shared" si="5"/>
        <v>832</v>
      </c>
      <c r="H8">
        <v>-665</v>
      </c>
      <c r="I8">
        <v>-797</v>
      </c>
      <c r="J8">
        <v>-814</v>
      </c>
      <c r="K8">
        <v>-814</v>
      </c>
      <c r="L8">
        <v>-815</v>
      </c>
      <c r="M8">
        <v>198</v>
      </c>
      <c r="N8">
        <v>316</v>
      </c>
      <c r="O8">
        <v>198</v>
      </c>
      <c r="P8">
        <v>623.86</v>
      </c>
      <c r="Q8">
        <v>832</v>
      </c>
    </row>
    <row r="9" spans="1:17" x14ac:dyDescent="0.25">
      <c r="A9" t="s">
        <v>21</v>
      </c>
      <c r="B9" t="s">
        <v>14</v>
      </c>
      <c r="C9">
        <f t="shared" si="1"/>
        <v>1077</v>
      </c>
      <c r="D9">
        <f t="shared" si="2"/>
        <v>1334</v>
      </c>
      <c r="E9">
        <f t="shared" si="3"/>
        <v>1626.44</v>
      </c>
      <c r="F9">
        <f t="shared" si="4"/>
        <v>1804.58</v>
      </c>
      <c r="G9">
        <f t="shared" si="5"/>
        <v>2869</v>
      </c>
      <c r="H9">
        <v>-1077</v>
      </c>
      <c r="I9">
        <v>-1334</v>
      </c>
      <c r="J9">
        <v>-1626.44</v>
      </c>
      <c r="K9">
        <v>-1804.58</v>
      </c>
      <c r="L9">
        <v>-2869</v>
      </c>
      <c r="M9">
        <v>245</v>
      </c>
      <c r="N9">
        <v>455</v>
      </c>
      <c r="O9">
        <v>245</v>
      </c>
      <c r="P9">
        <v>735.86</v>
      </c>
      <c r="Q9">
        <v>1194</v>
      </c>
    </row>
    <row r="10" spans="1:17" x14ac:dyDescent="0.25">
      <c r="A10" t="s">
        <v>22</v>
      </c>
      <c r="B10" t="s">
        <v>23</v>
      </c>
      <c r="C10">
        <f t="shared" si="1"/>
        <v>1245.5999999999999</v>
      </c>
      <c r="D10">
        <f t="shared" si="2"/>
        <v>1467.3</v>
      </c>
      <c r="E10">
        <f t="shared" si="3"/>
        <v>1673</v>
      </c>
      <c r="F10">
        <f t="shared" si="4"/>
        <v>1745.86</v>
      </c>
      <c r="G10">
        <f t="shared" si="5"/>
        <v>1937</v>
      </c>
      <c r="H10">
        <v>-1245.5999999999999</v>
      </c>
      <c r="I10">
        <v>-1467.3</v>
      </c>
      <c r="J10">
        <v>-1673</v>
      </c>
      <c r="K10">
        <v>-1745.86</v>
      </c>
      <c r="L10">
        <v>-1937</v>
      </c>
      <c r="M10">
        <v>582</v>
      </c>
      <c r="N10">
        <v>744</v>
      </c>
      <c r="O10">
        <v>582</v>
      </c>
      <c r="P10">
        <v>1002</v>
      </c>
      <c r="Q10">
        <v>1543</v>
      </c>
    </row>
    <row r="11" spans="1:17" x14ac:dyDescent="0.25">
      <c r="A11" t="s">
        <v>22</v>
      </c>
      <c r="B11" t="s">
        <v>24</v>
      </c>
      <c r="C11">
        <f t="shared" si="1"/>
        <v>628</v>
      </c>
      <c r="D11">
        <f t="shared" si="2"/>
        <v>734</v>
      </c>
      <c r="E11">
        <f t="shared" si="3"/>
        <v>815</v>
      </c>
      <c r="F11">
        <f t="shared" si="4"/>
        <v>858</v>
      </c>
      <c r="G11">
        <f t="shared" si="5"/>
        <v>10270</v>
      </c>
      <c r="H11">
        <v>-628</v>
      </c>
      <c r="I11">
        <v>-734</v>
      </c>
      <c r="J11">
        <v>-815</v>
      </c>
      <c r="K11">
        <v>-858</v>
      </c>
      <c r="L11">
        <v>-10270</v>
      </c>
      <c r="M11">
        <v>95</v>
      </c>
      <c r="N11">
        <v>187</v>
      </c>
      <c r="O11">
        <v>95</v>
      </c>
      <c r="P11">
        <v>336</v>
      </c>
      <c r="Q11">
        <v>812</v>
      </c>
    </row>
    <row r="12" spans="1:17" x14ac:dyDescent="0.25">
      <c r="A12" t="s">
        <v>22</v>
      </c>
      <c r="B12" t="s">
        <v>25</v>
      </c>
      <c r="C12">
        <f t="shared" si="1"/>
        <v>1934</v>
      </c>
      <c r="D12">
        <f t="shared" si="2"/>
        <v>2034</v>
      </c>
      <c r="E12">
        <f t="shared" si="3"/>
        <v>2100</v>
      </c>
      <c r="F12">
        <f t="shared" si="4"/>
        <v>2115</v>
      </c>
      <c r="G12">
        <f t="shared" si="5"/>
        <v>2213</v>
      </c>
      <c r="H12">
        <v>-1934</v>
      </c>
      <c r="I12">
        <v>-2034</v>
      </c>
      <c r="J12">
        <v>-2100</v>
      </c>
      <c r="K12">
        <v>-2115</v>
      </c>
      <c r="L12">
        <v>-2213</v>
      </c>
      <c r="M12">
        <v>-1393</v>
      </c>
      <c r="N12">
        <v>-678.00000000000705</v>
      </c>
      <c r="O12">
        <v>-1393</v>
      </c>
      <c r="P12">
        <v>-223</v>
      </c>
      <c r="Q12">
        <v>970</v>
      </c>
    </row>
    <row r="13" spans="1:17" x14ac:dyDescent="0.25">
      <c r="A13" t="s">
        <v>13</v>
      </c>
      <c r="B13" t="s">
        <v>26</v>
      </c>
      <c r="C13">
        <f t="shared" si="1"/>
        <v>1912.5</v>
      </c>
      <c r="D13">
        <f t="shared" si="2"/>
        <v>2132</v>
      </c>
      <c r="E13">
        <f t="shared" si="3"/>
        <v>2345</v>
      </c>
      <c r="F13">
        <f t="shared" si="4"/>
        <v>2461.85</v>
      </c>
      <c r="G13">
        <f t="shared" si="5"/>
        <v>2727</v>
      </c>
      <c r="H13">
        <v>-1912.5</v>
      </c>
      <c r="I13">
        <v>-2132</v>
      </c>
      <c r="J13">
        <v>-2345</v>
      </c>
      <c r="K13">
        <v>-2461.85</v>
      </c>
      <c r="L13">
        <v>-2727</v>
      </c>
      <c r="M13">
        <v>653</v>
      </c>
      <c r="N13">
        <v>979.25</v>
      </c>
      <c r="O13">
        <v>653</v>
      </c>
      <c r="P13">
        <v>1267.8499999999899</v>
      </c>
      <c r="Q13">
        <v>1422</v>
      </c>
    </row>
    <row r="14" spans="1:17" x14ac:dyDescent="0.25">
      <c r="A14" t="s">
        <v>13</v>
      </c>
      <c r="B14" t="s">
        <v>27</v>
      </c>
      <c r="C14">
        <f t="shared" si="1"/>
        <v>1363</v>
      </c>
      <c r="D14">
        <f t="shared" si="2"/>
        <v>1459</v>
      </c>
      <c r="E14">
        <f t="shared" si="3"/>
        <v>1539</v>
      </c>
      <c r="F14">
        <f t="shared" si="4"/>
        <v>1583</v>
      </c>
      <c r="G14">
        <f t="shared" si="5"/>
        <v>1758</v>
      </c>
      <c r="H14">
        <v>-1363</v>
      </c>
      <c r="I14">
        <v>-1459</v>
      </c>
      <c r="J14">
        <v>-1539</v>
      </c>
      <c r="K14">
        <v>-1583</v>
      </c>
      <c r="L14">
        <v>-1758</v>
      </c>
      <c r="M14">
        <v>-578</v>
      </c>
      <c r="N14">
        <v>-369.75</v>
      </c>
      <c r="O14">
        <v>-578</v>
      </c>
      <c r="P14">
        <v>0</v>
      </c>
      <c r="Q14">
        <v>744</v>
      </c>
    </row>
    <row r="15" spans="1:17" x14ac:dyDescent="0.25">
      <c r="A15" t="s">
        <v>13</v>
      </c>
      <c r="B15" t="s">
        <v>28</v>
      </c>
      <c r="C15">
        <f t="shared" si="1"/>
        <v>4653</v>
      </c>
      <c r="D15">
        <f t="shared" si="2"/>
        <v>5201.25</v>
      </c>
      <c r="E15">
        <f t="shared" si="3"/>
        <v>5949.4</v>
      </c>
      <c r="F15">
        <f t="shared" si="4"/>
        <v>6385.85</v>
      </c>
      <c r="G15">
        <f t="shared" si="5"/>
        <v>8864</v>
      </c>
      <c r="H15">
        <v>-4653</v>
      </c>
      <c r="I15">
        <v>-5201.25</v>
      </c>
      <c r="J15">
        <v>-5949.4</v>
      </c>
      <c r="K15">
        <v>-6385.85</v>
      </c>
      <c r="L15">
        <v>-8864</v>
      </c>
      <c r="M15">
        <v>-1434</v>
      </c>
      <c r="N15">
        <v>-1041</v>
      </c>
      <c r="O15">
        <v>-1434</v>
      </c>
      <c r="P15">
        <v>-173.600000000005</v>
      </c>
      <c r="Q15">
        <v>862</v>
      </c>
    </row>
    <row r="16" spans="1:17" x14ac:dyDescent="0.25">
      <c r="A16" t="s">
        <v>13</v>
      </c>
      <c r="B16" t="s">
        <v>14</v>
      </c>
      <c r="C16">
        <f t="shared" si="1"/>
        <v>3065</v>
      </c>
      <c r="D16">
        <f t="shared" si="2"/>
        <v>3508</v>
      </c>
      <c r="E16">
        <f t="shared" si="3"/>
        <v>3065</v>
      </c>
      <c r="F16">
        <f t="shared" si="4"/>
        <v>4361.5499999999902</v>
      </c>
      <c r="G16">
        <f t="shared" si="5"/>
        <v>6745</v>
      </c>
      <c r="H16">
        <v>244</v>
      </c>
      <c r="I16">
        <v>-180.25</v>
      </c>
      <c r="J16">
        <v>-735.7</v>
      </c>
      <c r="K16">
        <v>-1247.0999999999999</v>
      </c>
      <c r="L16">
        <v>-5636</v>
      </c>
      <c r="M16">
        <v>3065</v>
      </c>
      <c r="N16">
        <v>3508</v>
      </c>
      <c r="O16">
        <v>3065</v>
      </c>
      <c r="P16">
        <v>4361.5499999999902</v>
      </c>
      <c r="Q16">
        <v>6745</v>
      </c>
    </row>
    <row r="17" spans="1:17" x14ac:dyDescent="0.25">
      <c r="A17" t="s">
        <v>13</v>
      </c>
      <c r="B17" t="s">
        <v>15</v>
      </c>
      <c r="C17">
        <f t="shared" si="1"/>
        <v>1050</v>
      </c>
      <c r="D17">
        <f t="shared" si="2"/>
        <v>1325</v>
      </c>
      <c r="E17">
        <f t="shared" si="3"/>
        <v>1689.7</v>
      </c>
      <c r="F17">
        <f t="shared" si="4"/>
        <v>1968.55</v>
      </c>
      <c r="G17">
        <f t="shared" si="5"/>
        <v>4898</v>
      </c>
      <c r="H17">
        <v>-1050</v>
      </c>
      <c r="I17">
        <v>-1325</v>
      </c>
      <c r="J17">
        <v>-1689.7</v>
      </c>
      <c r="K17">
        <v>-1968.55</v>
      </c>
      <c r="L17">
        <v>-3996</v>
      </c>
      <c r="M17">
        <v>502</v>
      </c>
      <c r="N17">
        <v>830.5</v>
      </c>
      <c r="O17">
        <v>502</v>
      </c>
      <c r="P17">
        <v>1855</v>
      </c>
      <c r="Q17">
        <v>4898</v>
      </c>
    </row>
    <row r="18" spans="1:17" x14ac:dyDescent="0.25">
      <c r="A18" t="s">
        <v>23</v>
      </c>
      <c r="B18" t="s">
        <v>22</v>
      </c>
      <c r="C18">
        <f t="shared" si="1"/>
        <v>1240.5999999999999</v>
      </c>
      <c r="D18">
        <f t="shared" si="2"/>
        <v>1461.29999999999</v>
      </c>
      <c r="E18">
        <f t="shared" si="3"/>
        <v>1240.5999999999999</v>
      </c>
      <c r="F18">
        <f t="shared" si="4"/>
        <v>1741</v>
      </c>
      <c r="G18">
        <f t="shared" si="5"/>
        <v>1924</v>
      </c>
      <c r="H18">
        <v>-571</v>
      </c>
      <c r="I18">
        <v>-734</v>
      </c>
      <c r="J18">
        <v>-876</v>
      </c>
      <c r="K18">
        <v>-988</v>
      </c>
      <c r="L18">
        <v>-1517</v>
      </c>
      <c r="M18">
        <v>1240.5999999999999</v>
      </c>
      <c r="N18">
        <v>1461.29999999999</v>
      </c>
      <c r="O18">
        <v>1240.5999999999999</v>
      </c>
      <c r="P18">
        <v>1741</v>
      </c>
      <c r="Q18">
        <v>1924</v>
      </c>
    </row>
    <row r="19" spans="1:17" x14ac:dyDescent="0.25">
      <c r="A19" t="s">
        <v>23</v>
      </c>
      <c r="B19" t="s">
        <v>27</v>
      </c>
      <c r="C19">
        <f t="shared" si="1"/>
        <v>1153</v>
      </c>
      <c r="D19">
        <f t="shared" si="2"/>
        <v>1271</v>
      </c>
      <c r="E19">
        <f t="shared" si="3"/>
        <v>1402</v>
      </c>
      <c r="F19">
        <f t="shared" si="4"/>
        <v>1484</v>
      </c>
      <c r="G19">
        <f t="shared" si="5"/>
        <v>1987</v>
      </c>
      <c r="H19">
        <v>-1153</v>
      </c>
      <c r="I19">
        <v>-1271</v>
      </c>
      <c r="J19">
        <v>-1402</v>
      </c>
      <c r="K19">
        <v>-1484</v>
      </c>
      <c r="L19">
        <v>-1987</v>
      </c>
      <c r="M19">
        <v>-101</v>
      </c>
      <c r="N19">
        <v>18.299999999999201</v>
      </c>
      <c r="O19">
        <v>-101</v>
      </c>
      <c r="P19">
        <v>256</v>
      </c>
      <c r="Q19">
        <v>806</v>
      </c>
    </row>
    <row r="20" spans="1:17" x14ac:dyDescent="0.25">
      <c r="A20" t="s">
        <v>23</v>
      </c>
      <c r="B20" t="s">
        <v>28</v>
      </c>
      <c r="C20">
        <f t="shared" si="1"/>
        <v>2914</v>
      </c>
      <c r="D20">
        <f t="shared" si="2"/>
        <v>3200.3</v>
      </c>
      <c r="E20">
        <f t="shared" si="3"/>
        <v>3435.72</v>
      </c>
      <c r="F20">
        <f t="shared" si="4"/>
        <v>3545.86</v>
      </c>
      <c r="G20">
        <f t="shared" si="5"/>
        <v>4101</v>
      </c>
      <c r="H20">
        <v>-2914</v>
      </c>
      <c r="I20">
        <v>-3200.3</v>
      </c>
      <c r="J20">
        <v>-3435.72</v>
      </c>
      <c r="K20">
        <v>-3545.86</v>
      </c>
      <c r="L20">
        <v>-4101</v>
      </c>
      <c r="M20">
        <v>-661</v>
      </c>
      <c r="N20">
        <v>-454.400000000001</v>
      </c>
      <c r="O20">
        <v>-661</v>
      </c>
      <c r="P20">
        <v>-40.2799999999988</v>
      </c>
      <c r="Q20">
        <v>853</v>
      </c>
    </row>
    <row r="21" spans="1:17" x14ac:dyDescent="0.25">
      <c r="A21" t="s">
        <v>23</v>
      </c>
      <c r="B21" t="s">
        <v>25</v>
      </c>
      <c r="C21">
        <f t="shared" si="1"/>
        <v>1693</v>
      </c>
      <c r="D21">
        <f t="shared" si="2"/>
        <v>1748</v>
      </c>
      <c r="E21">
        <f t="shared" si="3"/>
        <v>1778</v>
      </c>
      <c r="F21">
        <f t="shared" si="4"/>
        <v>1785</v>
      </c>
      <c r="G21">
        <f t="shared" si="5"/>
        <v>1805</v>
      </c>
      <c r="H21">
        <v>-1693</v>
      </c>
      <c r="I21">
        <v>-1748</v>
      </c>
      <c r="J21">
        <v>-1778</v>
      </c>
      <c r="K21">
        <v>-1785</v>
      </c>
      <c r="L21">
        <v>-1805</v>
      </c>
      <c r="M21">
        <v>-350.39999999999702</v>
      </c>
      <c r="N21">
        <v>-134</v>
      </c>
      <c r="O21">
        <v>-350.39999999999702</v>
      </c>
      <c r="P21">
        <v>89.740000000005196</v>
      </c>
      <c r="Q21">
        <v>1101</v>
      </c>
    </row>
    <row r="22" spans="1:17" x14ac:dyDescent="0.25">
      <c r="A22" t="s">
        <v>18</v>
      </c>
      <c r="B22" t="s">
        <v>29</v>
      </c>
      <c r="C22">
        <f t="shared" si="1"/>
        <v>223</v>
      </c>
      <c r="D22">
        <f t="shared" si="2"/>
        <v>238</v>
      </c>
      <c r="E22">
        <f t="shared" si="3"/>
        <v>223</v>
      </c>
      <c r="F22">
        <f t="shared" si="4"/>
        <v>276</v>
      </c>
      <c r="G22">
        <f t="shared" si="5"/>
        <v>315</v>
      </c>
      <c r="H22">
        <v>0</v>
      </c>
      <c r="I22">
        <v>-53</v>
      </c>
      <c r="J22">
        <v>-120</v>
      </c>
      <c r="K22">
        <v>-154</v>
      </c>
      <c r="L22">
        <v>-270</v>
      </c>
      <c r="M22">
        <v>223</v>
      </c>
      <c r="N22">
        <v>238</v>
      </c>
      <c r="O22">
        <v>223</v>
      </c>
      <c r="P22">
        <v>276</v>
      </c>
      <c r="Q22">
        <v>315</v>
      </c>
    </row>
    <row r="23" spans="1:17" x14ac:dyDescent="0.25">
      <c r="A23" t="s">
        <v>18</v>
      </c>
      <c r="B23" t="s">
        <v>30</v>
      </c>
      <c r="C23">
        <f t="shared" si="1"/>
        <v>1637</v>
      </c>
      <c r="D23">
        <f t="shared" si="2"/>
        <v>1870</v>
      </c>
      <c r="E23">
        <f t="shared" si="3"/>
        <v>2037</v>
      </c>
      <c r="F23">
        <f t="shared" si="4"/>
        <v>2149</v>
      </c>
      <c r="G23">
        <f t="shared" si="5"/>
        <v>2622</v>
      </c>
      <c r="H23">
        <v>-1637</v>
      </c>
      <c r="I23">
        <v>-1870</v>
      </c>
      <c r="J23">
        <v>-2037</v>
      </c>
      <c r="K23">
        <v>-2149</v>
      </c>
      <c r="L23">
        <v>-2622</v>
      </c>
      <c r="M23">
        <v>960.60000000000196</v>
      </c>
      <c r="N23">
        <v>1347.29999999999</v>
      </c>
      <c r="O23">
        <v>960.60000000000196</v>
      </c>
      <c r="P23">
        <v>2011.72</v>
      </c>
      <c r="Q23">
        <v>2468</v>
      </c>
    </row>
    <row r="24" spans="1:17" x14ac:dyDescent="0.25">
      <c r="A24" t="s">
        <v>18</v>
      </c>
      <c r="B24" t="s">
        <v>16</v>
      </c>
      <c r="C24">
        <f t="shared" si="1"/>
        <v>6476.5</v>
      </c>
      <c r="D24">
        <f t="shared" si="2"/>
        <v>6920</v>
      </c>
      <c r="E24">
        <f t="shared" si="3"/>
        <v>6476.5</v>
      </c>
      <c r="F24">
        <f t="shared" si="4"/>
        <v>7544</v>
      </c>
      <c r="G24">
        <f t="shared" si="5"/>
        <v>8654</v>
      </c>
      <c r="H24">
        <v>349</v>
      </c>
      <c r="I24">
        <v>-397.75</v>
      </c>
      <c r="J24">
        <v>-1086.5</v>
      </c>
      <c r="K24">
        <v>-1467.55</v>
      </c>
      <c r="L24">
        <v>-3157</v>
      </c>
      <c r="M24">
        <v>6476.5</v>
      </c>
      <c r="N24">
        <v>6920</v>
      </c>
      <c r="O24">
        <v>6476.5</v>
      </c>
      <c r="P24">
        <v>7544</v>
      </c>
      <c r="Q24">
        <v>8654</v>
      </c>
    </row>
    <row r="25" spans="1:17" x14ac:dyDescent="0.25">
      <c r="A25" t="s">
        <v>18</v>
      </c>
      <c r="B25" t="s">
        <v>19</v>
      </c>
      <c r="C25">
        <f t="shared" si="1"/>
        <v>851</v>
      </c>
      <c r="D25">
        <f t="shared" si="2"/>
        <v>1103</v>
      </c>
      <c r="E25">
        <f t="shared" si="3"/>
        <v>1385.7</v>
      </c>
      <c r="F25">
        <f t="shared" si="4"/>
        <v>1555</v>
      </c>
      <c r="G25">
        <f t="shared" si="5"/>
        <v>2501</v>
      </c>
      <c r="H25">
        <v>-851</v>
      </c>
      <c r="I25">
        <v>-1103</v>
      </c>
      <c r="J25">
        <v>-1385.7</v>
      </c>
      <c r="K25">
        <v>-1555</v>
      </c>
      <c r="L25">
        <v>-2501</v>
      </c>
      <c r="M25">
        <v>667</v>
      </c>
      <c r="N25">
        <v>837</v>
      </c>
      <c r="O25">
        <v>667</v>
      </c>
      <c r="P25">
        <v>1276</v>
      </c>
      <c r="Q25">
        <v>2148</v>
      </c>
    </row>
    <row r="26" spans="1:17" x14ac:dyDescent="0.25">
      <c r="A26" t="s">
        <v>28</v>
      </c>
      <c r="B26" t="s">
        <v>13</v>
      </c>
      <c r="C26">
        <f t="shared" si="1"/>
        <v>8901.6</v>
      </c>
      <c r="D26">
        <f t="shared" si="2"/>
        <v>10155</v>
      </c>
      <c r="E26">
        <f t="shared" si="3"/>
        <v>8901.6</v>
      </c>
      <c r="F26">
        <f t="shared" si="4"/>
        <v>12907.72</v>
      </c>
      <c r="G26">
        <f t="shared" si="5"/>
        <v>21968</v>
      </c>
      <c r="H26">
        <v>1756.4</v>
      </c>
      <c r="I26">
        <v>629.79999999999995</v>
      </c>
      <c r="J26">
        <v>0</v>
      </c>
      <c r="K26">
        <v>-95.299999999999898</v>
      </c>
      <c r="L26">
        <v>-2780</v>
      </c>
      <c r="M26">
        <v>8901.6</v>
      </c>
      <c r="N26">
        <v>10155</v>
      </c>
      <c r="O26">
        <v>8901.6</v>
      </c>
      <c r="P26">
        <v>12907.72</v>
      </c>
      <c r="Q26">
        <v>21968</v>
      </c>
    </row>
    <row r="27" spans="1:17" x14ac:dyDescent="0.25">
      <c r="A27" t="s">
        <v>28</v>
      </c>
      <c r="B27" t="s">
        <v>23</v>
      </c>
      <c r="C27">
        <f t="shared" si="1"/>
        <v>3232</v>
      </c>
      <c r="D27">
        <f t="shared" si="2"/>
        <v>3775</v>
      </c>
      <c r="E27">
        <f t="shared" si="3"/>
        <v>3232</v>
      </c>
      <c r="F27">
        <f t="shared" si="4"/>
        <v>4394</v>
      </c>
      <c r="G27">
        <f t="shared" si="5"/>
        <v>5300</v>
      </c>
      <c r="H27">
        <v>-443</v>
      </c>
      <c r="I27">
        <v>-889</v>
      </c>
      <c r="J27">
        <v>-1390</v>
      </c>
      <c r="K27">
        <v>-1678.58</v>
      </c>
      <c r="L27">
        <v>-3702</v>
      </c>
      <c r="M27">
        <v>3232</v>
      </c>
      <c r="N27">
        <v>3775</v>
      </c>
      <c r="O27">
        <v>3232</v>
      </c>
      <c r="P27">
        <v>4394</v>
      </c>
      <c r="Q27">
        <v>5300</v>
      </c>
    </row>
    <row r="28" spans="1:17" x14ac:dyDescent="0.25">
      <c r="A28" t="s">
        <v>28</v>
      </c>
      <c r="B28" t="s">
        <v>14</v>
      </c>
      <c r="C28">
        <f t="shared" si="1"/>
        <v>3312</v>
      </c>
      <c r="D28">
        <f t="shared" si="2"/>
        <v>3984</v>
      </c>
      <c r="E28">
        <f t="shared" si="3"/>
        <v>4636.4399999999996</v>
      </c>
      <c r="F28">
        <f t="shared" si="4"/>
        <v>4977.32</v>
      </c>
      <c r="G28">
        <f t="shared" si="5"/>
        <v>8888</v>
      </c>
      <c r="H28">
        <v>-3312</v>
      </c>
      <c r="I28">
        <v>-3984</v>
      </c>
      <c r="J28">
        <v>-4636.4399999999996</v>
      </c>
      <c r="K28">
        <v>-4977.32</v>
      </c>
      <c r="L28">
        <v>-7472</v>
      </c>
      <c r="M28">
        <v>1333</v>
      </c>
      <c r="N28">
        <v>2058.2999999999902</v>
      </c>
      <c r="O28">
        <v>1333</v>
      </c>
      <c r="P28">
        <v>4079.88</v>
      </c>
      <c r="Q28">
        <v>8888</v>
      </c>
    </row>
    <row r="29" spans="1:17" x14ac:dyDescent="0.25">
      <c r="A29" t="s">
        <v>14</v>
      </c>
      <c r="B29" t="s">
        <v>21</v>
      </c>
      <c r="C29">
        <f t="shared" si="1"/>
        <v>1082</v>
      </c>
      <c r="D29">
        <f t="shared" si="2"/>
        <v>1340</v>
      </c>
      <c r="E29">
        <f t="shared" si="3"/>
        <v>1082</v>
      </c>
      <c r="F29">
        <f t="shared" si="4"/>
        <v>1805.86</v>
      </c>
      <c r="G29">
        <f t="shared" si="5"/>
        <v>2869</v>
      </c>
      <c r="H29">
        <v>-244</v>
      </c>
      <c r="I29">
        <v>-454</v>
      </c>
      <c r="J29">
        <v>-643</v>
      </c>
      <c r="K29">
        <v>-735.86</v>
      </c>
      <c r="L29">
        <v>-1193</v>
      </c>
      <c r="M29">
        <v>1082</v>
      </c>
      <c r="N29">
        <v>1340</v>
      </c>
      <c r="O29">
        <v>1082</v>
      </c>
      <c r="P29">
        <v>1805.86</v>
      </c>
      <c r="Q29">
        <v>2869</v>
      </c>
    </row>
    <row r="30" spans="1:17" x14ac:dyDescent="0.25">
      <c r="A30" t="s">
        <v>14</v>
      </c>
      <c r="B30" t="s">
        <v>13</v>
      </c>
      <c r="C30">
        <f t="shared" si="1"/>
        <v>3196</v>
      </c>
      <c r="D30">
        <f t="shared" si="2"/>
        <v>3687.25</v>
      </c>
      <c r="E30">
        <f t="shared" si="3"/>
        <v>4225.7</v>
      </c>
      <c r="F30">
        <f t="shared" si="4"/>
        <v>4574</v>
      </c>
      <c r="G30">
        <f t="shared" si="5"/>
        <v>32519</v>
      </c>
      <c r="H30">
        <v>-3196</v>
      </c>
      <c r="I30">
        <v>-3687.25</v>
      </c>
      <c r="J30">
        <v>-4225.7</v>
      </c>
      <c r="K30">
        <v>-4574</v>
      </c>
      <c r="L30">
        <v>-7178</v>
      </c>
      <c r="M30">
        <v>-320</v>
      </c>
      <c r="N30">
        <v>113</v>
      </c>
      <c r="O30">
        <v>-320</v>
      </c>
      <c r="P30">
        <v>1229.69999999999</v>
      </c>
      <c r="Q30">
        <v>32519</v>
      </c>
    </row>
    <row r="31" spans="1:17" x14ac:dyDescent="0.25">
      <c r="A31" t="s">
        <v>14</v>
      </c>
      <c r="B31" t="s">
        <v>28</v>
      </c>
      <c r="C31">
        <f t="shared" si="1"/>
        <v>2696</v>
      </c>
      <c r="D31">
        <f t="shared" si="2"/>
        <v>3106</v>
      </c>
      <c r="E31">
        <f t="shared" si="3"/>
        <v>2696</v>
      </c>
      <c r="F31">
        <f t="shared" si="4"/>
        <v>3742.6999999999898</v>
      </c>
      <c r="G31">
        <f t="shared" si="5"/>
        <v>6749</v>
      </c>
      <c r="H31">
        <v>-145</v>
      </c>
      <c r="I31">
        <v>-660</v>
      </c>
      <c r="J31">
        <v>-1281</v>
      </c>
      <c r="K31">
        <v>-1802.85</v>
      </c>
      <c r="L31">
        <v>-4964</v>
      </c>
      <c r="M31">
        <v>2696</v>
      </c>
      <c r="N31">
        <v>3106</v>
      </c>
      <c r="O31">
        <v>2696</v>
      </c>
      <c r="P31">
        <v>3742.6999999999898</v>
      </c>
      <c r="Q31">
        <v>6749</v>
      </c>
    </row>
    <row r="32" spans="1:17" x14ac:dyDescent="0.25">
      <c r="A32" t="s">
        <v>15</v>
      </c>
      <c r="B32" t="s">
        <v>20</v>
      </c>
      <c r="C32">
        <f t="shared" si="1"/>
        <v>659.60000000000196</v>
      </c>
      <c r="D32">
        <f t="shared" si="2"/>
        <v>808</v>
      </c>
      <c r="E32">
        <f t="shared" si="3"/>
        <v>659.60000000000196</v>
      </c>
      <c r="F32">
        <f t="shared" si="4"/>
        <v>832</v>
      </c>
      <c r="G32">
        <f t="shared" si="5"/>
        <v>838</v>
      </c>
      <c r="H32">
        <v>-180</v>
      </c>
      <c r="I32">
        <v>-300</v>
      </c>
      <c r="J32">
        <v>-493.719999999999</v>
      </c>
      <c r="K32">
        <v>-608.86</v>
      </c>
      <c r="L32">
        <v>-831</v>
      </c>
      <c r="M32">
        <v>659.60000000000196</v>
      </c>
      <c r="N32">
        <v>808</v>
      </c>
      <c r="O32">
        <v>659.60000000000196</v>
      </c>
      <c r="P32">
        <v>832</v>
      </c>
      <c r="Q32">
        <v>838</v>
      </c>
    </row>
    <row r="33" spans="1:17" x14ac:dyDescent="0.25">
      <c r="A33" t="s">
        <v>15</v>
      </c>
      <c r="B33" t="s">
        <v>13</v>
      </c>
      <c r="C33">
        <f t="shared" si="1"/>
        <v>1029</v>
      </c>
      <c r="D33">
        <f t="shared" si="2"/>
        <v>1315.29999999999</v>
      </c>
      <c r="E33">
        <f t="shared" si="3"/>
        <v>1263</v>
      </c>
      <c r="F33">
        <f t="shared" si="4"/>
        <v>1979.58</v>
      </c>
      <c r="G33">
        <f t="shared" si="5"/>
        <v>4888</v>
      </c>
      <c r="H33">
        <v>-480.19999999999902</v>
      </c>
      <c r="I33">
        <v>-820.3</v>
      </c>
      <c r="J33">
        <v>-1263</v>
      </c>
      <c r="K33">
        <v>-1867.72</v>
      </c>
      <c r="L33">
        <v>-4888</v>
      </c>
      <c r="M33">
        <v>1029</v>
      </c>
      <c r="N33">
        <v>1315.29999999999</v>
      </c>
      <c r="O33">
        <v>1029</v>
      </c>
      <c r="P33">
        <v>1979.58</v>
      </c>
      <c r="Q33">
        <v>3985</v>
      </c>
    </row>
    <row r="34" spans="1:17" x14ac:dyDescent="0.25">
      <c r="A34" t="s">
        <v>15</v>
      </c>
      <c r="B34" t="s">
        <v>31</v>
      </c>
      <c r="C34">
        <f t="shared" si="1"/>
        <v>52</v>
      </c>
      <c r="D34">
        <f t="shared" si="2"/>
        <v>92</v>
      </c>
      <c r="E34">
        <f t="shared" si="3"/>
        <v>137</v>
      </c>
      <c r="F34">
        <f t="shared" si="4"/>
        <v>144</v>
      </c>
      <c r="G34">
        <f t="shared" si="5"/>
        <v>392</v>
      </c>
      <c r="H34">
        <v>-52</v>
      </c>
      <c r="I34">
        <v>-92</v>
      </c>
      <c r="J34">
        <v>-137</v>
      </c>
      <c r="K34">
        <v>-144</v>
      </c>
      <c r="L34">
        <v>-224</v>
      </c>
      <c r="M34">
        <v>9</v>
      </c>
      <c r="N34">
        <v>13</v>
      </c>
      <c r="O34">
        <v>9</v>
      </c>
      <c r="P34">
        <v>57</v>
      </c>
      <c r="Q34">
        <v>392</v>
      </c>
    </row>
    <row r="35" spans="1:17" x14ac:dyDescent="0.25">
      <c r="A35" t="s">
        <v>15</v>
      </c>
      <c r="B35" t="s">
        <v>19</v>
      </c>
      <c r="C35">
        <f t="shared" si="1"/>
        <v>623</v>
      </c>
      <c r="D35">
        <f t="shared" si="2"/>
        <v>704</v>
      </c>
      <c r="E35">
        <f t="shared" si="3"/>
        <v>623</v>
      </c>
      <c r="F35">
        <f t="shared" si="4"/>
        <v>842</v>
      </c>
      <c r="G35">
        <f t="shared" si="5"/>
        <v>1061</v>
      </c>
      <c r="H35">
        <v>-56</v>
      </c>
      <c r="I35">
        <v>-178</v>
      </c>
      <c r="J35">
        <v>-322</v>
      </c>
      <c r="K35">
        <v>-402.86</v>
      </c>
      <c r="L35">
        <v>-662</v>
      </c>
      <c r="M35">
        <v>623</v>
      </c>
      <c r="N35">
        <v>704</v>
      </c>
      <c r="O35">
        <v>623</v>
      </c>
      <c r="P35">
        <v>842</v>
      </c>
      <c r="Q35">
        <v>1061</v>
      </c>
    </row>
    <row r="36" spans="1:17" x14ac:dyDescent="0.25">
      <c r="A36" t="s">
        <v>19</v>
      </c>
      <c r="B36" t="s">
        <v>16</v>
      </c>
      <c r="C36">
        <f t="shared" si="1"/>
        <v>4722</v>
      </c>
      <c r="D36">
        <f t="shared" si="2"/>
        <v>5047</v>
      </c>
      <c r="E36">
        <f t="shared" si="3"/>
        <v>4722</v>
      </c>
      <c r="F36">
        <f t="shared" si="4"/>
        <v>5667.8499999999904</v>
      </c>
      <c r="G36">
        <f t="shared" si="5"/>
        <v>6919</v>
      </c>
      <c r="H36">
        <v>1226.5</v>
      </c>
      <c r="I36">
        <v>506.75</v>
      </c>
      <c r="J36">
        <v>-247</v>
      </c>
      <c r="K36">
        <v>-742.85</v>
      </c>
      <c r="L36">
        <v>-2272</v>
      </c>
      <c r="M36">
        <v>4722</v>
      </c>
      <c r="N36">
        <v>5047</v>
      </c>
      <c r="O36">
        <v>4722</v>
      </c>
      <c r="P36">
        <v>5667.8499999999904</v>
      </c>
      <c r="Q36">
        <v>6919</v>
      </c>
    </row>
    <row r="37" spans="1:17" x14ac:dyDescent="0.25">
      <c r="A37" t="s">
        <v>19</v>
      </c>
      <c r="B37" t="s">
        <v>18</v>
      </c>
      <c r="C37">
        <f t="shared" si="1"/>
        <v>782.5</v>
      </c>
      <c r="D37">
        <f t="shared" si="2"/>
        <v>1032.25</v>
      </c>
      <c r="E37">
        <f t="shared" si="3"/>
        <v>1074.7</v>
      </c>
      <c r="F37">
        <f t="shared" si="4"/>
        <v>1453.69999999999</v>
      </c>
      <c r="G37">
        <f t="shared" si="5"/>
        <v>2364</v>
      </c>
      <c r="H37">
        <v>-683</v>
      </c>
      <c r="I37">
        <v>-861</v>
      </c>
      <c r="J37">
        <v>-1074.7</v>
      </c>
      <c r="K37">
        <v>-1277</v>
      </c>
      <c r="L37">
        <v>-2160</v>
      </c>
      <c r="M37">
        <v>782.5</v>
      </c>
      <c r="N37">
        <v>1032.25</v>
      </c>
      <c r="O37">
        <v>782.5</v>
      </c>
      <c r="P37">
        <v>1453.69999999999</v>
      </c>
      <c r="Q37">
        <v>2364</v>
      </c>
    </row>
    <row r="38" spans="1:17" x14ac:dyDescent="0.25">
      <c r="A38" t="s">
        <v>19</v>
      </c>
      <c r="B38" t="s">
        <v>15</v>
      </c>
      <c r="C38">
        <f t="shared" si="1"/>
        <v>606</v>
      </c>
      <c r="D38">
        <f t="shared" si="2"/>
        <v>691</v>
      </c>
      <c r="E38">
        <f t="shared" si="3"/>
        <v>787</v>
      </c>
      <c r="F38">
        <f t="shared" si="4"/>
        <v>834</v>
      </c>
      <c r="G38">
        <f t="shared" si="5"/>
        <v>1061</v>
      </c>
      <c r="H38">
        <v>-606</v>
      </c>
      <c r="I38">
        <v>-691</v>
      </c>
      <c r="J38">
        <v>-787</v>
      </c>
      <c r="K38">
        <v>-834</v>
      </c>
      <c r="L38">
        <v>-1061</v>
      </c>
      <c r="M38">
        <v>64</v>
      </c>
      <c r="N38">
        <v>179</v>
      </c>
      <c r="O38">
        <v>64</v>
      </c>
      <c r="P38">
        <v>393</v>
      </c>
      <c r="Q38">
        <v>662</v>
      </c>
    </row>
  </sheetData>
  <autoFilter ref="A3:Q38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0" sqref="B10"/>
    </sheetView>
  </sheetViews>
  <sheetFormatPr defaultColWidth="11" defaultRowHeight="15.75" x14ac:dyDescent="0.25"/>
  <cols>
    <col min="1" max="1" width="16.875" bestFit="1" customWidth="1"/>
    <col min="2" max="2" width="10.875" customWidth="1"/>
    <col min="6" max="6" width="12.375" customWidth="1"/>
    <col min="7" max="7" width="12.375" bestFit="1" customWidth="1"/>
    <col min="8" max="8" width="14.875" customWidth="1"/>
    <col min="17" max="17" width="34.125" bestFit="1" customWidth="1"/>
  </cols>
  <sheetData>
    <row r="1" spans="1:61" x14ac:dyDescent="0.25">
      <c r="B1" s="10" t="s">
        <v>38</v>
      </c>
      <c r="C1" s="10"/>
      <c r="D1" s="10"/>
      <c r="E1" s="10"/>
      <c r="F1" s="10"/>
      <c r="H1">
        <v>0.1</v>
      </c>
      <c r="I1">
        <f t="shared" ref="I1:P1" si="0">H1+0.025</f>
        <v>0.125</v>
      </c>
      <c r="J1">
        <f t="shared" si="0"/>
        <v>0.15</v>
      </c>
      <c r="K1">
        <f t="shared" si="0"/>
        <v>0.17499999999999999</v>
      </c>
      <c r="L1">
        <f t="shared" si="0"/>
        <v>0.19999999999999998</v>
      </c>
      <c r="M1">
        <f t="shared" si="0"/>
        <v>0.22499999999999998</v>
      </c>
      <c r="N1">
        <f t="shared" si="0"/>
        <v>0.24999999999999997</v>
      </c>
      <c r="O1">
        <f t="shared" si="0"/>
        <v>0.27499999999999997</v>
      </c>
      <c r="P1">
        <f t="shared" si="0"/>
        <v>0.3</v>
      </c>
      <c r="Q1" s="11" t="s">
        <v>37</v>
      </c>
      <c r="R1" s="11"/>
      <c r="S1" s="11"/>
      <c r="T1" s="11"/>
      <c r="U1" s="11"/>
      <c r="V1" s="11"/>
      <c r="W1" s="11"/>
      <c r="X1" s="11"/>
      <c r="Y1" s="11"/>
      <c r="Z1" s="12" t="s">
        <v>40</v>
      </c>
      <c r="AA1" s="12"/>
      <c r="AB1" s="12"/>
      <c r="AC1" s="12"/>
      <c r="AD1" s="12"/>
      <c r="AE1" s="12"/>
      <c r="AF1" s="12"/>
      <c r="AG1" s="12"/>
      <c r="AH1" s="12"/>
      <c r="AI1" s="13" t="s">
        <v>50</v>
      </c>
      <c r="AJ1" s="13"/>
      <c r="AK1" s="13"/>
      <c r="AL1" s="13"/>
      <c r="AM1" s="13"/>
      <c r="AN1" s="13"/>
      <c r="AO1" s="13"/>
      <c r="AP1" s="13"/>
      <c r="AQ1" s="13"/>
      <c r="AR1" s="14" t="s">
        <v>51</v>
      </c>
      <c r="AS1" s="14"/>
      <c r="AT1" s="14"/>
      <c r="AU1" s="14"/>
      <c r="AV1" s="14"/>
      <c r="AW1" s="14"/>
      <c r="AX1" s="14"/>
      <c r="AY1" s="14"/>
      <c r="AZ1" s="14"/>
      <c r="BA1" s="9" t="s">
        <v>52</v>
      </c>
      <c r="BB1" s="9"/>
      <c r="BC1" s="9"/>
      <c r="BD1" s="9"/>
      <c r="BE1" s="9"/>
      <c r="BF1" s="9"/>
      <c r="BG1" s="9"/>
      <c r="BH1" s="9"/>
      <c r="BI1" s="9"/>
    </row>
    <row r="2" spans="1:61" x14ac:dyDescent="0.25">
      <c r="A2" t="s">
        <v>11</v>
      </c>
      <c r="B2" t="s">
        <v>33</v>
      </c>
      <c r="C2" t="s">
        <v>34</v>
      </c>
      <c r="D2" t="s">
        <v>36</v>
      </c>
      <c r="E2" t="s">
        <v>35</v>
      </c>
      <c r="F2" t="s">
        <v>32</v>
      </c>
      <c r="G2" t="s">
        <v>39</v>
      </c>
      <c r="H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 t="s">
        <v>59</v>
      </c>
      <c r="O2" t="s">
        <v>60</v>
      </c>
      <c r="P2" t="s">
        <v>61</v>
      </c>
      <c r="Q2" s="2" t="s">
        <v>41</v>
      </c>
      <c r="R2" s="2" t="s">
        <v>42</v>
      </c>
      <c r="S2" s="2" t="s">
        <v>43</v>
      </c>
      <c r="T2" s="2" t="s">
        <v>44</v>
      </c>
      <c r="U2" s="2" t="s">
        <v>45</v>
      </c>
      <c r="V2" s="2" t="s">
        <v>46</v>
      </c>
      <c r="W2" s="2" t="s">
        <v>47</v>
      </c>
      <c r="X2" s="2" t="s">
        <v>48</v>
      </c>
      <c r="Y2" s="2" t="s">
        <v>49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4" t="s">
        <v>41</v>
      </c>
      <c r="AJ2" s="4" t="s">
        <v>42</v>
      </c>
      <c r="AK2" s="4" t="s">
        <v>43</v>
      </c>
      <c r="AL2" s="4" t="s">
        <v>44</v>
      </c>
      <c r="AM2" s="4" t="s">
        <v>45</v>
      </c>
      <c r="AN2" s="4" t="s">
        <v>46</v>
      </c>
      <c r="AO2" s="4" t="s">
        <v>47</v>
      </c>
      <c r="AP2" s="4" t="s">
        <v>48</v>
      </c>
      <c r="AQ2" s="4" t="s">
        <v>49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6" t="s">
        <v>41</v>
      </c>
      <c r="BB2" s="6" t="s">
        <v>42</v>
      </c>
      <c r="BC2" s="6" t="s">
        <v>43</v>
      </c>
      <c r="BD2" s="6" t="s">
        <v>44</v>
      </c>
      <c r="BE2" s="6" t="s">
        <v>45</v>
      </c>
      <c r="BF2" s="6" t="s">
        <v>46</v>
      </c>
      <c r="BG2" s="6" t="s">
        <v>47</v>
      </c>
      <c r="BH2" s="6" t="s">
        <v>48</v>
      </c>
      <c r="BI2" s="6" t="s">
        <v>49</v>
      </c>
    </row>
    <row r="3" spans="1:61" x14ac:dyDescent="0.25">
      <c r="A3" t="s">
        <v>16</v>
      </c>
      <c r="B3" s="1">
        <f>SUMIFS('EIA930-Interchange-Summary-0527'!C$4:C$38,'EIA930-Interchange-Summary-0527'!$A$4:$A$38,'FERC-Region-Summary'!$A3)</f>
        <v>11570</v>
      </c>
      <c r="C3" s="1">
        <f>SUMIFS('EIA930-Interchange-Summary-0527'!D$4:D$38,'EIA930-Interchange-Summary-0527'!$A$4:$A$38,'FERC-Region-Summary'!$A3)</f>
        <v>12416.6</v>
      </c>
      <c r="D3" s="1">
        <f>SUMIFS('EIA930-Interchange-Summary-0527'!E$4:E$38,'EIA930-Interchange-Summary-0527'!$A$4:$A$38,'FERC-Region-Summary'!$A3)</f>
        <v>13113.16</v>
      </c>
      <c r="E3" s="1">
        <f>SUMIFS('EIA930-Interchange-Summary-0527'!F$4:F$38,'EIA930-Interchange-Summary-0527'!$A$4:$A$38,'FERC-Region-Summary'!$A3)</f>
        <v>13742.72</v>
      </c>
      <c r="F3" s="1">
        <f>SUMIFS('EIA930-Interchange-Summary-0527'!G$4:G$38,'EIA930-Interchange-Summary-0527'!$A$4:$A$38,'FERC-Region-Summary'!$A3)</f>
        <v>16288</v>
      </c>
      <c r="G3" s="1">
        <v>54861</v>
      </c>
      <c r="H3" s="1">
        <f>$G3*H$1</f>
        <v>5486.1</v>
      </c>
      <c r="I3" s="1">
        <f>$G3*I$1</f>
        <v>6857.625</v>
      </c>
      <c r="J3" s="1">
        <f t="shared" ref="I3:P13" si="1">$G3*J$1</f>
        <v>8229.15</v>
      </c>
      <c r="K3" s="1">
        <f t="shared" si="1"/>
        <v>9600.6749999999993</v>
      </c>
      <c r="L3" s="1">
        <f t="shared" si="1"/>
        <v>10972.199999999999</v>
      </c>
      <c r="M3" s="1">
        <f t="shared" si="1"/>
        <v>12343.724999999999</v>
      </c>
      <c r="N3" s="1">
        <f t="shared" si="1"/>
        <v>13715.249999999998</v>
      </c>
      <c r="O3" s="1">
        <f t="shared" si="1"/>
        <v>15086.774999999998</v>
      </c>
      <c r="P3" s="1">
        <f t="shared" si="1"/>
        <v>16458.3</v>
      </c>
      <c r="Q3" s="1">
        <f>IF(H3-$B3&lt;0,0,H3-$B3)</f>
        <v>0</v>
      </c>
      <c r="R3" s="1">
        <f t="shared" ref="R3:Y3" si="2">IF(I3-$B3&lt;0,0,I3-$B3)</f>
        <v>0</v>
      </c>
      <c r="S3" s="1">
        <f t="shared" si="2"/>
        <v>0</v>
      </c>
      <c r="T3" s="1">
        <f t="shared" si="2"/>
        <v>0</v>
      </c>
      <c r="U3" s="1">
        <f t="shared" si="2"/>
        <v>0</v>
      </c>
      <c r="V3" s="1">
        <f t="shared" si="2"/>
        <v>773.72499999999854</v>
      </c>
      <c r="W3" s="1">
        <f t="shared" si="2"/>
        <v>2145.2499999999982</v>
      </c>
      <c r="X3" s="1">
        <f t="shared" si="2"/>
        <v>3516.7749999999978</v>
      </c>
      <c r="Y3" s="1">
        <f t="shared" si="2"/>
        <v>4888.2999999999993</v>
      </c>
      <c r="Z3" s="1">
        <f>IF(H3-$C3&lt;0,0,H3-$C3)</f>
        <v>0</v>
      </c>
      <c r="AA3" s="1">
        <f t="shared" ref="AA3:AH3" si="3">IF(I3-$C3&lt;0,0,I3-$C3)</f>
        <v>0</v>
      </c>
      <c r="AB3" s="1">
        <f t="shared" si="3"/>
        <v>0</v>
      </c>
      <c r="AC3" s="1">
        <f t="shared" si="3"/>
        <v>0</v>
      </c>
      <c r="AD3" s="1">
        <f t="shared" si="3"/>
        <v>0</v>
      </c>
      <c r="AE3" s="1">
        <f t="shared" si="3"/>
        <v>0</v>
      </c>
      <c r="AF3" s="1">
        <f t="shared" si="3"/>
        <v>1298.6499999999978</v>
      </c>
      <c r="AG3" s="1">
        <f t="shared" si="3"/>
        <v>2670.1749999999975</v>
      </c>
      <c r="AH3" s="1">
        <f t="shared" si="3"/>
        <v>4041.6999999999989</v>
      </c>
      <c r="AI3" s="1">
        <f>IF(H3-$D3&lt;0,0,H3-$D3)</f>
        <v>0</v>
      </c>
      <c r="AJ3" s="1">
        <f t="shared" ref="AJ3:AQ3" si="4">IF(I3-$D3&lt;0,0,I3-$D3)</f>
        <v>0</v>
      </c>
      <c r="AK3" s="1">
        <f t="shared" si="4"/>
        <v>0</v>
      </c>
      <c r="AL3" s="1">
        <f t="shared" si="4"/>
        <v>0</v>
      </c>
      <c r="AM3" s="1">
        <f t="shared" si="4"/>
        <v>0</v>
      </c>
      <c r="AN3" s="1">
        <f t="shared" si="4"/>
        <v>0</v>
      </c>
      <c r="AO3" s="1">
        <f t="shared" si="4"/>
        <v>602.08999999999833</v>
      </c>
      <c r="AP3" s="1">
        <f t="shared" si="4"/>
        <v>1973.614999999998</v>
      </c>
      <c r="AQ3" s="1">
        <f t="shared" si="4"/>
        <v>3345.1399999999994</v>
      </c>
      <c r="AR3" s="1">
        <f>IF(H3-$E3&lt;0,0,H3-$E3)</f>
        <v>0</v>
      </c>
      <c r="AS3" s="1">
        <f t="shared" ref="AS3:AZ3" si="5">IF(I3-$E3&lt;0,0,I3-$E3)</f>
        <v>0</v>
      </c>
      <c r="AT3" s="1">
        <f t="shared" si="5"/>
        <v>0</v>
      </c>
      <c r="AU3" s="1">
        <f t="shared" si="5"/>
        <v>0</v>
      </c>
      <c r="AV3" s="1">
        <f t="shared" si="5"/>
        <v>0</v>
      </c>
      <c r="AW3" s="1">
        <f t="shared" si="5"/>
        <v>0</v>
      </c>
      <c r="AX3" s="1">
        <f t="shared" si="5"/>
        <v>0</v>
      </c>
      <c r="AY3" s="1">
        <f t="shared" si="5"/>
        <v>1344.0549999999985</v>
      </c>
      <c r="AZ3" s="1">
        <f t="shared" si="5"/>
        <v>2715.58</v>
      </c>
      <c r="BA3" s="1">
        <f>IF(H3-$F3&lt;0,0,H3-$F3)</f>
        <v>0</v>
      </c>
      <c r="BB3" s="1">
        <f t="shared" ref="BB3:BI3" si="6">IF(I3-$F3&lt;0,0,I3-$F3)</f>
        <v>0</v>
      </c>
      <c r="BC3" s="1">
        <f t="shared" si="6"/>
        <v>0</v>
      </c>
      <c r="BD3" s="1">
        <f t="shared" si="6"/>
        <v>0</v>
      </c>
      <c r="BE3" s="1">
        <f t="shared" si="6"/>
        <v>0</v>
      </c>
      <c r="BF3" s="1">
        <f t="shared" si="6"/>
        <v>0</v>
      </c>
      <c r="BG3" s="1">
        <f t="shared" si="6"/>
        <v>0</v>
      </c>
      <c r="BH3" s="1">
        <f t="shared" si="6"/>
        <v>0</v>
      </c>
      <c r="BI3" s="1">
        <f t="shared" si="6"/>
        <v>170.29999999999927</v>
      </c>
    </row>
    <row r="4" spans="1:61" x14ac:dyDescent="0.25">
      <c r="A4" t="s">
        <v>20</v>
      </c>
      <c r="B4" s="1">
        <f>SUMIFS('EIA930-Interchange-Summary-0527'!C$4:C$38,'EIA930-Interchange-Summary-0527'!$A$4:$A$38,'FERC-Region-Summary'!$A4)</f>
        <v>754</v>
      </c>
      <c r="C4" s="1">
        <f>SUMIFS('EIA930-Interchange-Summary-0527'!D$4:D$38,'EIA930-Interchange-Summary-0527'!$A$4:$A$38,'FERC-Region-Summary'!$A4)</f>
        <v>956</v>
      </c>
      <c r="D4" s="1">
        <f>SUMIFS('EIA930-Interchange-Summary-0527'!E$4:E$38,'EIA930-Interchange-Summary-0527'!$A$4:$A$38,'FERC-Region-Summary'!$A4)</f>
        <v>1004</v>
      </c>
      <c r="E4" s="1">
        <f>SUMIFS('EIA930-Interchange-Summary-0527'!F$4:F$38,'EIA930-Interchange-Summary-0527'!$A$4:$A$38,'FERC-Region-Summary'!$A4)</f>
        <v>1139.8600000000001</v>
      </c>
      <c r="F4" s="1">
        <f>SUMIFS('EIA930-Interchange-Summary-0527'!G$4:G$38,'EIA930-Interchange-Summary-0527'!$A$4:$A$38,'FERC-Region-Summary'!$A4)</f>
        <v>1223</v>
      </c>
      <c r="G4" s="1">
        <v>68731</v>
      </c>
      <c r="H4" s="1">
        <f t="shared" ref="H4:H13" si="7">$G4*H$1</f>
        <v>6873.1</v>
      </c>
      <c r="I4" s="1">
        <f t="shared" si="1"/>
        <v>8591.375</v>
      </c>
      <c r="J4" s="1">
        <f t="shared" si="1"/>
        <v>10309.65</v>
      </c>
      <c r="K4" s="1">
        <f t="shared" si="1"/>
        <v>12027.924999999999</v>
      </c>
      <c r="L4" s="1">
        <f t="shared" si="1"/>
        <v>13746.199999999999</v>
      </c>
      <c r="M4" s="1">
        <f t="shared" si="1"/>
        <v>15464.474999999999</v>
      </c>
      <c r="N4" s="1">
        <f t="shared" si="1"/>
        <v>17182.749999999996</v>
      </c>
      <c r="O4" s="1">
        <f t="shared" si="1"/>
        <v>18901.024999999998</v>
      </c>
      <c r="P4" s="1">
        <f t="shared" si="1"/>
        <v>20619.3</v>
      </c>
      <c r="Q4" s="1">
        <f t="shared" ref="Q4:Q13" si="8">IF(H4-$B4&lt;0,0,H4-$B4)</f>
        <v>6119.1</v>
      </c>
      <c r="R4" s="1">
        <f t="shared" ref="R4:R13" si="9">IF(I4-$B4&lt;0,0,I4-$B4)</f>
        <v>7837.375</v>
      </c>
      <c r="S4" s="1">
        <f t="shared" ref="S4:S13" si="10">IF(J4-$B4&lt;0,0,J4-$B4)</f>
        <v>9555.65</v>
      </c>
      <c r="T4" s="1">
        <f t="shared" ref="T4:T13" si="11">IF(K4-$B4&lt;0,0,K4-$B4)</f>
        <v>11273.924999999999</v>
      </c>
      <c r="U4" s="1">
        <f t="shared" ref="U4:U13" si="12">IF(L4-$B4&lt;0,0,L4-$B4)</f>
        <v>12992.199999999999</v>
      </c>
      <c r="V4" s="1">
        <f t="shared" ref="V4:V13" si="13">IF(M4-$B4&lt;0,0,M4-$B4)</f>
        <v>14710.474999999999</v>
      </c>
      <c r="W4" s="1">
        <f t="shared" ref="W4:W13" si="14">IF(N4-$B4&lt;0,0,N4-$B4)</f>
        <v>16428.749999999996</v>
      </c>
      <c r="X4" s="1">
        <f t="shared" ref="X4:X13" si="15">IF(O4-$B4&lt;0,0,O4-$B4)</f>
        <v>18147.024999999998</v>
      </c>
      <c r="Y4" s="1">
        <f t="shared" ref="Y4:Y13" si="16">IF(P4-$B4&lt;0,0,P4-$B4)</f>
        <v>19865.3</v>
      </c>
      <c r="Z4" s="1">
        <f t="shared" ref="Z4:Z13" si="17">IF(H4-$C4&lt;0,0,H4-$C4)</f>
        <v>5917.1</v>
      </c>
      <c r="AA4" s="1">
        <f t="shared" ref="AA4:AA13" si="18">IF(I4-$C4&lt;0,0,I4-$C4)</f>
        <v>7635.375</v>
      </c>
      <c r="AB4" s="1">
        <f t="shared" ref="AB4:AB13" si="19">IF(J4-$C4&lt;0,0,J4-$C4)</f>
        <v>9353.65</v>
      </c>
      <c r="AC4" s="1">
        <f t="shared" ref="AC4:AC13" si="20">IF(K4-$C4&lt;0,0,K4-$C4)</f>
        <v>11071.924999999999</v>
      </c>
      <c r="AD4" s="1">
        <f t="shared" ref="AD4:AD13" si="21">IF(L4-$C4&lt;0,0,L4-$C4)</f>
        <v>12790.199999999999</v>
      </c>
      <c r="AE4" s="1">
        <f t="shared" ref="AE4:AE13" si="22">IF(M4-$C4&lt;0,0,M4-$C4)</f>
        <v>14508.474999999999</v>
      </c>
      <c r="AF4" s="1">
        <f t="shared" ref="AF4:AF13" si="23">IF(N4-$C4&lt;0,0,N4-$C4)</f>
        <v>16226.749999999996</v>
      </c>
      <c r="AG4" s="1">
        <f t="shared" ref="AG4:AG13" si="24">IF(O4-$C4&lt;0,0,O4-$C4)</f>
        <v>17945.024999999998</v>
      </c>
      <c r="AH4" s="1">
        <f t="shared" ref="AH4:AH13" si="25">IF(P4-$C4&lt;0,0,P4-$C4)</f>
        <v>19663.3</v>
      </c>
      <c r="AI4" s="1">
        <f t="shared" ref="AI4:AI13" si="26">IF(H4-$D4&lt;0,0,H4-$D4)</f>
        <v>5869.1</v>
      </c>
      <c r="AJ4" s="1">
        <f t="shared" ref="AJ4:AJ13" si="27">IF(I4-$D4&lt;0,0,I4-$D4)</f>
        <v>7587.375</v>
      </c>
      <c r="AK4" s="1">
        <f t="shared" ref="AK4:AK13" si="28">IF(J4-$D4&lt;0,0,J4-$D4)</f>
        <v>9305.65</v>
      </c>
      <c r="AL4" s="1">
        <f t="shared" ref="AL4:AL13" si="29">IF(K4-$D4&lt;0,0,K4-$D4)</f>
        <v>11023.924999999999</v>
      </c>
      <c r="AM4" s="1">
        <f t="shared" ref="AM4:AM13" si="30">IF(L4-$D4&lt;0,0,L4-$D4)</f>
        <v>12742.199999999999</v>
      </c>
      <c r="AN4" s="1">
        <f t="shared" ref="AN4:AN13" si="31">IF(M4-$D4&lt;0,0,M4-$D4)</f>
        <v>14460.474999999999</v>
      </c>
      <c r="AO4" s="1">
        <f t="shared" ref="AO4:AO13" si="32">IF(N4-$D4&lt;0,0,N4-$D4)</f>
        <v>16178.749999999996</v>
      </c>
      <c r="AP4" s="1">
        <f t="shared" ref="AP4:AP13" si="33">IF(O4-$D4&lt;0,0,O4-$D4)</f>
        <v>17897.024999999998</v>
      </c>
      <c r="AQ4" s="1">
        <f t="shared" ref="AQ4:AQ13" si="34">IF(P4-$D4&lt;0,0,P4-$D4)</f>
        <v>19615.3</v>
      </c>
      <c r="AR4" s="1">
        <f t="shared" ref="AR4:AR13" si="35">IF(H4-$E4&lt;0,0,H4-$E4)</f>
        <v>5733.24</v>
      </c>
      <c r="AS4" s="1">
        <f t="shared" ref="AS4:AS13" si="36">IF(I4-$E4&lt;0,0,I4-$E4)</f>
        <v>7451.5149999999994</v>
      </c>
      <c r="AT4" s="1">
        <f t="shared" ref="AT4:AT13" si="37">IF(J4-$E4&lt;0,0,J4-$E4)</f>
        <v>9169.7899999999991</v>
      </c>
      <c r="AU4" s="1">
        <f t="shared" ref="AU4:AU13" si="38">IF(K4-$E4&lt;0,0,K4-$E4)</f>
        <v>10888.064999999999</v>
      </c>
      <c r="AV4" s="1">
        <f t="shared" ref="AV4:AV13" si="39">IF(L4-$E4&lt;0,0,L4-$E4)</f>
        <v>12606.339999999998</v>
      </c>
      <c r="AW4" s="1">
        <f t="shared" ref="AW4:AW13" si="40">IF(M4-$E4&lt;0,0,M4-$E4)</f>
        <v>14324.614999999998</v>
      </c>
      <c r="AX4" s="1">
        <f t="shared" ref="AX4:AX13" si="41">IF(N4-$E4&lt;0,0,N4-$E4)</f>
        <v>16042.889999999996</v>
      </c>
      <c r="AY4" s="1">
        <f t="shared" ref="AY4:AY13" si="42">IF(O4-$E4&lt;0,0,O4-$E4)</f>
        <v>17761.164999999997</v>
      </c>
      <c r="AZ4" s="1">
        <f t="shared" ref="AZ4:AZ13" si="43">IF(P4-$E4&lt;0,0,P4-$E4)</f>
        <v>19479.439999999999</v>
      </c>
      <c r="BA4" s="1">
        <f t="shared" ref="BA4:BA13" si="44">IF(H4-$F4&lt;0,0,H4-$F4)</f>
        <v>5650.1</v>
      </c>
      <c r="BB4" s="1">
        <f t="shared" ref="BB4:BB13" si="45">IF(I4-$F4&lt;0,0,I4-$F4)</f>
        <v>7368.375</v>
      </c>
      <c r="BC4" s="1">
        <f t="shared" ref="BC4:BC13" si="46">IF(J4-$F4&lt;0,0,J4-$F4)</f>
        <v>9086.65</v>
      </c>
      <c r="BD4" s="1">
        <f t="shared" ref="BD4:BD13" si="47">IF(K4-$F4&lt;0,0,K4-$F4)</f>
        <v>10804.924999999999</v>
      </c>
      <c r="BE4" s="1">
        <f t="shared" ref="BE4:BE13" si="48">IF(L4-$F4&lt;0,0,L4-$F4)</f>
        <v>12523.199999999999</v>
      </c>
      <c r="BF4" s="1">
        <f t="shared" ref="BF4:BF13" si="49">IF(M4-$F4&lt;0,0,M4-$F4)</f>
        <v>14241.474999999999</v>
      </c>
      <c r="BG4" s="1">
        <f t="shared" ref="BG4:BG13" si="50">IF(N4-$F4&lt;0,0,N4-$F4)</f>
        <v>15959.749999999996</v>
      </c>
      <c r="BH4" s="1">
        <f t="shared" ref="BH4:BH13" si="51">IF(O4-$F4&lt;0,0,O4-$F4)</f>
        <v>17678.024999999998</v>
      </c>
      <c r="BI4" s="1">
        <f t="shared" ref="BI4:BI13" si="52">IF(P4-$F4&lt;0,0,P4-$F4)</f>
        <v>19396.3</v>
      </c>
    </row>
    <row r="5" spans="1:61" s="7" customFormat="1" x14ac:dyDescent="0.25">
      <c r="A5" s="7" t="s">
        <v>21</v>
      </c>
      <c r="B5" s="8">
        <f>SUMIFS('EIA930-Interchange-Summary-0527'!C$4:C$38,'EIA930-Interchange-Summary-0527'!$A$4:$A$38,'FERC-Region-Summary'!$A5)</f>
        <v>1077</v>
      </c>
      <c r="C5" s="8">
        <f>SUMIFS('EIA930-Interchange-Summary-0527'!D$4:D$38,'EIA930-Interchange-Summary-0527'!$A$4:$A$38,'FERC-Region-Summary'!$A5)</f>
        <v>1334</v>
      </c>
      <c r="D5" s="8">
        <f>SUMIFS('EIA930-Interchange-Summary-0527'!E$4:E$38,'EIA930-Interchange-Summary-0527'!$A$4:$A$38,'FERC-Region-Summary'!$A5)</f>
        <v>1626.44</v>
      </c>
      <c r="E5" s="8">
        <f>SUMIFS('EIA930-Interchange-Summary-0527'!F$4:F$38,'EIA930-Interchange-Summary-0527'!$A$4:$A$38,'FERC-Region-Summary'!$A5)</f>
        <v>1804.58</v>
      </c>
      <c r="F5" s="8">
        <f>SUMIFS('EIA930-Interchange-Summary-0527'!G$4:G$38,'EIA930-Interchange-Summary-0527'!$A$4:$A$38,'FERC-Region-Summary'!$A5)</f>
        <v>2869</v>
      </c>
      <c r="G5" s="8">
        <v>47834</v>
      </c>
      <c r="H5" s="8">
        <f t="shared" si="7"/>
        <v>4783.4000000000005</v>
      </c>
      <c r="I5" s="8">
        <f t="shared" si="1"/>
        <v>5979.25</v>
      </c>
      <c r="J5" s="8">
        <f>$G5*J$1</f>
        <v>7175.0999999999995</v>
      </c>
      <c r="K5" s="8">
        <f t="shared" si="1"/>
        <v>8370.9499999999989</v>
      </c>
      <c r="L5" s="8">
        <f t="shared" si="1"/>
        <v>9566.7999999999993</v>
      </c>
      <c r="M5" s="8">
        <f t="shared" si="1"/>
        <v>10762.65</v>
      </c>
      <c r="N5" s="8">
        <f t="shared" si="1"/>
        <v>11958.499999999998</v>
      </c>
      <c r="O5" s="8">
        <f t="shared" si="1"/>
        <v>13154.349999999999</v>
      </c>
      <c r="P5" s="8">
        <f t="shared" si="1"/>
        <v>14350.199999999999</v>
      </c>
      <c r="Q5" s="8">
        <f t="shared" si="8"/>
        <v>3706.4000000000005</v>
      </c>
      <c r="R5" s="8">
        <f t="shared" si="9"/>
        <v>4902.25</v>
      </c>
      <c r="S5" s="8">
        <f t="shared" si="10"/>
        <v>6098.0999999999995</v>
      </c>
      <c r="T5" s="8">
        <f>IF(K5-$B5&lt;0,0,K5-$B5)</f>
        <v>7293.9499999999989</v>
      </c>
      <c r="U5" s="8">
        <f t="shared" si="12"/>
        <v>8489.7999999999993</v>
      </c>
      <c r="V5" s="8">
        <f t="shared" si="13"/>
        <v>9685.65</v>
      </c>
      <c r="W5" s="8">
        <f t="shared" si="14"/>
        <v>10881.499999999998</v>
      </c>
      <c r="X5" s="8">
        <f t="shared" si="15"/>
        <v>12077.349999999999</v>
      </c>
      <c r="Y5" s="8">
        <f t="shared" si="16"/>
        <v>13273.199999999999</v>
      </c>
      <c r="Z5" s="8">
        <f t="shared" si="17"/>
        <v>3449.4000000000005</v>
      </c>
      <c r="AA5" s="8">
        <f t="shared" si="18"/>
        <v>4645.25</v>
      </c>
      <c r="AB5" s="8">
        <f t="shared" si="19"/>
        <v>5841.0999999999995</v>
      </c>
      <c r="AC5" s="8">
        <f t="shared" si="20"/>
        <v>7036.9499999999989</v>
      </c>
      <c r="AD5" s="8">
        <f t="shared" si="21"/>
        <v>8232.7999999999993</v>
      </c>
      <c r="AE5" s="8">
        <f t="shared" si="22"/>
        <v>9428.65</v>
      </c>
      <c r="AF5" s="8">
        <f t="shared" si="23"/>
        <v>10624.499999999998</v>
      </c>
      <c r="AG5" s="8">
        <f t="shared" si="24"/>
        <v>11820.349999999999</v>
      </c>
      <c r="AH5" s="8">
        <f t="shared" si="25"/>
        <v>13016.199999999999</v>
      </c>
      <c r="AI5" s="8">
        <f t="shared" si="26"/>
        <v>3156.9600000000005</v>
      </c>
      <c r="AJ5" s="8">
        <f t="shared" si="27"/>
        <v>4352.8099999999995</v>
      </c>
      <c r="AK5" s="8">
        <f t="shared" si="28"/>
        <v>5548.66</v>
      </c>
      <c r="AL5" s="8">
        <f t="shared" si="29"/>
        <v>6744.5099999999984</v>
      </c>
      <c r="AM5" s="8">
        <f t="shared" si="30"/>
        <v>7940.3599999999988</v>
      </c>
      <c r="AN5" s="8">
        <f t="shared" si="31"/>
        <v>9136.2099999999991</v>
      </c>
      <c r="AO5" s="8">
        <f t="shared" si="32"/>
        <v>10332.059999999998</v>
      </c>
      <c r="AP5" s="8">
        <f t="shared" si="33"/>
        <v>11527.909999999998</v>
      </c>
      <c r="AQ5" s="8">
        <f t="shared" si="34"/>
        <v>12723.759999999998</v>
      </c>
      <c r="AR5" s="8">
        <f t="shared" si="35"/>
        <v>2978.8200000000006</v>
      </c>
      <c r="AS5" s="8">
        <f t="shared" si="36"/>
        <v>4174.67</v>
      </c>
      <c r="AT5" s="8">
        <f t="shared" si="37"/>
        <v>5370.5199999999995</v>
      </c>
      <c r="AU5" s="8">
        <f t="shared" si="38"/>
        <v>6566.369999999999</v>
      </c>
      <c r="AV5" s="8">
        <f t="shared" si="39"/>
        <v>7762.2199999999993</v>
      </c>
      <c r="AW5" s="8">
        <f t="shared" si="40"/>
        <v>8958.07</v>
      </c>
      <c r="AX5" s="8">
        <f t="shared" si="41"/>
        <v>10153.919999999998</v>
      </c>
      <c r="AY5" s="8">
        <f t="shared" si="42"/>
        <v>11349.769999999999</v>
      </c>
      <c r="AZ5" s="8">
        <f t="shared" si="43"/>
        <v>12545.619999999999</v>
      </c>
      <c r="BA5" s="8">
        <f t="shared" si="44"/>
        <v>1914.4000000000005</v>
      </c>
      <c r="BB5" s="8">
        <f t="shared" si="45"/>
        <v>3110.25</v>
      </c>
      <c r="BC5" s="8">
        <f t="shared" si="46"/>
        <v>4306.0999999999995</v>
      </c>
      <c r="BD5" s="8">
        <f t="shared" si="47"/>
        <v>5501.9499999999989</v>
      </c>
      <c r="BE5" s="8">
        <f t="shared" si="48"/>
        <v>6697.7999999999993</v>
      </c>
      <c r="BF5" s="8">
        <f t="shared" si="49"/>
        <v>7893.65</v>
      </c>
      <c r="BG5" s="8">
        <f t="shared" si="50"/>
        <v>9089.4999999999982</v>
      </c>
      <c r="BH5" s="8">
        <f t="shared" si="51"/>
        <v>10285.349999999999</v>
      </c>
      <c r="BI5" s="8">
        <f t="shared" si="52"/>
        <v>11481.199999999999</v>
      </c>
    </row>
    <row r="6" spans="1:61" s="7" customFormat="1" x14ac:dyDescent="0.25">
      <c r="A6" s="7" t="s">
        <v>22</v>
      </c>
      <c r="B6" s="8">
        <f>SUMIFS('EIA930-Interchange-Summary-0527'!C$4:C$38,'EIA930-Interchange-Summary-0527'!$A$4:$A$38,'FERC-Region-Summary'!$A6)</f>
        <v>3807.6</v>
      </c>
      <c r="C6" s="8">
        <f>SUMIFS('EIA930-Interchange-Summary-0527'!D$4:D$38,'EIA930-Interchange-Summary-0527'!$A$4:$A$38,'FERC-Region-Summary'!$A6)</f>
        <v>4235.3</v>
      </c>
      <c r="D6" s="8">
        <f>SUMIFS('EIA930-Interchange-Summary-0527'!E$4:E$38,'EIA930-Interchange-Summary-0527'!$A$4:$A$38,'FERC-Region-Summary'!$A6)</f>
        <v>4588</v>
      </c>
      <c r="E6" s="8">
        <f>SUMIFS('EIA930-Interchange-Summary-0527'!F$4:F$38,'EIA930-Interchange-Summary-0527'!$A$4:$A$38,'FERC-Region-Summary'!$A6)</f>
        <v>4718.8599999999997</v>
      </c>
      <c r="F6" s="8">
        <f>SUMIFS('EIA930-Interchange-Summary-0527'!G$4:G$38,'EIA930-Interchange-Summary-0527'!$A$4:$A$38,'FERC-Region-Summary'!$A6)</f>
        <v>14420</v>
      </c>
      <c r="G6" s="8">
        <v>25201</v>
      </c>
      <c r="H6" s="8">
        <f t="shared" si="7"/>
        <v>2520.1000000000004</v>
      </c>
      <c r="I6" s="8">
        <f t="shared" si="1"/>
        <v>3150.125</v>
      </c>
      <c r="J6" s="8">
        <f t="shared" si="1"/>
        <v>3780.1499999999996</v>
      </c>
      <c r="K6" s="8">
        <f t="shared" si="1"/>
        <v>4410.1749999999993</v>
      </c>
      <c r="L6" s="8">
        <f t="shared" si="1"/>
        <v>5040.2</v>
      </c>
      <c r="M6" s="8">
        <f t="shared" si="1"/>
        <v>5670.2249999999995</v>
      </c>
      <c r="N6" s="8">
        <f t="shared" si="1"/>
        <v>6300.2499999999991</v>
      </c>
      <c r="O6" s="8">
        <f t="shared" si="1"/>
        <v>6930.2749999999987</v>
      </c>
      <c r="P6" s="8">
        <f t="shared" si="1"/>
        <v>7560.2999999999993</v>
      </c>
      <c r="Q6" s="8">
        <f t="shared" si="8"/>
        <v>0</v>
      </c>
      <c r="R6" s="8">
        <f t="shared" si="9"/>
        <v>0</v>
      </c>
      <c r="S6" s="8">
        <f t="shared" si="10"/>
        <v>0</v>
      </c>
      <c r="T6" s="8">
        <f t="shared" si="11"/>
        <v>602.57499999999936</v>
      </c>
      <c r="U6" s="8">
        <f t="shared" si="12"/>
        <v>1232.5999999999999</v>
      </c>
      <c r="V6" s="8">
        <f t="shared" si="13"/>
        <v>1862.6249999999995</v>
      </c>
      <c r="W6" s="8">
        <f t="shared" si="14"/>
        <v>2492.6499999999992</v>
      </c>
      <c r="X6" s="8">
        <f t="shared" si="15"/>
        <v>3122.6749999999988</v>
      </c>
      <c r="Y6" s="8">
        <f t="shared" si="16"/>
        <v>3752.6999999999994</v>
      </c>
      <c r="Z6" s="8">
        <f t="shared" si="17"/>
        <v>0</v>
      </c>
      <c r="AA6" s="8">
        <f t="shared" si="18"/>
        <v>0</v>
      </c>
      <c r="AB6" s="8">
        <f t="shared" si="19"/>
        <v>0</v>
      </c>
      <c r="AC6" s="8">
        <f t="shared" si="20"/>
        <v>174.87499999999909</v>
      </c>
      <c r="AD6" s="8">
        <f t="shared" si="21"/>
        <v>804.89999999999964</v>
      </c>
      <c r="AE6" s="8">
        <f t="shared" si="22"/>
        <v>1434.9249999999993</v>
      </c>
      <c r="AF6" s="8">
        <f t="shared" si="23"/>
        <v>2064.9499999999989</v>
      </c>
      <c r="AG6" s="8">
        <f t="shared" si="24"/>
        <v>2694.9749999999985</v>
      </c>
      <c r="AH6" s="8">
        <f t="shared" si="25"/>
        <v>3324.9999999999991</v>
      </c>
      <c r="AI6" s="8">
        <f t="shared" si="26"/>
        <v>0</v>
      </c>
      <c r="AJ6" s="8">
        <f t="shared" si="27"/>
        <v>0</v>
      </c>
      <c r="AK6" s="8">
        <f t="shared" si="28"/>
        <v>0</v>
      </c>
      <c r="AL6" s="8">
        <f t="shared" si="29"/>
        <v>0</v>
      </c>
      <c r="AM6" s="8">
        <f t="shared" si="30"/>
        <v>452.19999999999982</v>
      </c>
      <c r="AN6" s="8">
        <f t="shared" si="31"/>
        <v>1082.2249999999995</v>
      </c>
      <c r="AO6" s="8">
        <f t="shared" si="32"/>
        <v>1712.2499999999991</v>
      </c>
      <c r="AP6" s="8">
        <f t="shared" si="33"/>
        <v>2342.2749999999987</v>
      </c>
      <c r="AQ6" s="8">
        <f t="shared" si="34"/>
        <v>2972.2999999999993</v>
      </c>
      <c r="AR6" s="8">
        <f t="shared" si="35"/>
        <v>0</v>
      </c>
      <c r="AS6" s="8">
        <f t="shared" si="36"/>
        <v>0</v>
      </c>
      <c r="AT6" s="8">
        <f t="shared" si="37"/>
        <v>0</v>
      </c>
      <c r="AU6" s="8">
        <f t="shared" si="38"/>
        <v>0</v>
      </c>
      <c r="AV6" s="8">
        <f t="shared" si="39"/>
        <v>321.34000000000015</v>
      </c>
      <c r="AW6" s="8">
        <f t="shared" si="40"/>
        <v>951.36499999999978</v>
      </c>
      <c r="AX6" s="8">
        <f t="shared" si="41"/>
        <v>1581.3899999999994</v>
      </c>
      <c r="AY6" s="8">
        <f t="shared" si="42"/>
        <v>2211.4149999999991</v>
      </c>
      <c r="AZ6" s="8">
        <f t="shared" si="43"/>
        <v>2841.4399999999996</v>
      </c>
      <c r="BA6" s="8">
        <f t="shared" si="44"/>
        <v>0</v>
      </c>
      <c r="BB6" s="8">
        <f t="shared" si="45"/>
        <v>0</v>
      </c>
      <c r="BC6" s="8">
        <f t="shared" si="46"/>
        <v>0</v>
      </c>
      <c r="BD6" s="8">
        <f t="shared" si="47"/>
        <v>0</v>
      </c>
      <c r="BE6" s="8">
        <f t="shared" si="48"/>
        <v>0</v>
      </c>
      <c r="BF6" s="8">
        <f t="shared" si="49"/>
        <v>0</v>
      </c>
      <c r="BG6" s="8">
        <f t="shared" si="50"/>
        <v>0</v>
      </c>
      <c r="BH6" s="8">
        <f t="shared" si="51"/>
        <v>0</v>
      </c>
      <c r="BI6" s="8">
        <f t="shared" si="52"/>
        <v>0</v>
      </c>
    </row>
    <row r="7" spans="1:61" s="7" customFormat="1" x14ac:dyDescent="0.25">
      <c r="A7" s="7" t="s">
        <v>13</v>
      </c>
      <c r="B7" s="8">
        <f>SUMIFS('EIA930-Interchange-Summary-0527'!C$4:C$38,'EIA930-Interchange-Summary-0527'!$A$4:$A$38,'FERC-Region-Summary'!$A7)</f>
        <v>12043.5</v>
      </c>
      <c r="C7" s="8">
        <f>SUMIFS('EIA930-Interchange-Summary-0527'!D$4:D$38,'EIA930-Interchange-Summary-0527'!$A$4:$A$38,'FERC-Region-Summary'!$A7)</f>
        <v>13625.25</v>
      </c>
      <c r="D7" s="8">
        <f>SUMIFS('EIA930-Interchange-Summary-0527'!E$4:E$38,'EIA930-Interchange-Summary-0527'!$A$4:$A$38,'FERC-Region-Summary'!$A7)</f>
        <v>14588.1</v>
      </c>
      <c r="E7" s="8">
        <f>SUMIFS('EIA930-Interchange-Summary-0527'!F$4:F$38,'EIA930-Interchange-Summary-0527'!$A$4:$A$38,'FERC-Region-Summary'!$A7)</f>
        <v>16760.799999999992</v>
      </c>
      <c r="F7" s="8">
        <f>SUMIFS('EIA930-Interchange-Summary-0527'!G$4:G$38,'EIA930-Interchange-Summary-0527'!$A$4:$A$38,'FERC-Region-Summary'!$A7)</f>
        <v>24992</v>
      </c>
      <c r="G7" s="8">
        <v>127709</v>
      </c>
      <c r="H7" s="8">
        <f t="shared" si="7"/>
        <v>12770.900000000001</v>
      </c>
      <c r="I7" s="8">
        <f t="shared" si="1"/>
        <v>15963.625</v>
      </c>
      <c r="J7" s="8">
        <f t="shared" si="1"/>
        <v>19156.349999999999</v>
      </c>
      <c r="K7" s="8">
        <f t="shared" si="1"/>
        <v>22349.074999999997</v>
      </c>
      <c r="L7" s="8">
        <f t="shared" si="1"/>
        <v>25541.8</v>
      </c>
      <c r="M7" s="8">
        <f t="shared" si="1"/>
        <v>28734.524999999998</v>
      </c>
      <c r="N7" s="8">
        <f t="shared" si="1"/>
        <v>31927.249999999996</v>
      </c>
      <c r="O7" s="8">
        <f t="shared" si="1"/>
        <v>35119.974999999999</v>
      </c>
      <c r="P7" s="8">
        <f t="shared" si="1"/>
        <v>38312.699999999997</v>
      </c>
      <c r="Q7" s="8">
        <f t="shared" si="8"/>
        <v>727.40000000000146</v>
      </c>
      <c r="R7" s="8">
        <f t="shared" si="9"/>
        <v>3920.125</v>
      </c>
      <c r="S7" s="8">
        <f t="shared" si="10"/>
        <v>7112.8499999999985</v>
      </c>
      <c r="T7" s="8">
        <f t="shared" si="11"/>
        <v>10305.574999999997</v>
      </c>
      <c r="U7" s="8">
        <f t="shared" si="12"/>
        <v>13498.3</v>
      </c>
      <c r="V7" s="8">
        <f t="shared" si="13"/>
        <v>16691.024999999998</v>
      </c>
      <c r="W7" s="8">
        <f t="shared" si="14"/>
        <v>19883.749999999996</v>
      </c>
      <c r="X7" s="8">
        <f t="shared" si="15"/>
        <v>23076.474999999999</v>
      </c>
      <c r="Y7" s="8">
        <f t="shared" si="16"/>
        <v>26269.199999999997</v>
      </c>
      <c r="Z7" s="8">
        <f t="shared" si="17"/>
        <v>0</v>
      </c>
      <c r="AA7" s="8">
        <f t="shared" si="18"/>
        <v>2338.375</v>
      </c>
      <c r="AB7" s="8">
        <f t="shared" si="19"/>
        <v>5531.0999999999985</v>
      </c>
      <c r="AC7" s="8">
        <f t="shared" si="20"/>
        <v>8723.8249999999971</v>
      </c>
      <c r="AD7" s="8">
        <f t="shared" si="21"/>
        <v>11916.55</v>
      </c>
      <c r="AE7" s="8">
        <f t="shared" si="22"/>
        <v>15109.274999999998</v>
      </c>
      <c r="AF7" s="8">
        <f t="shared" si="23"/>
        <v>18301.999999999996</v>
      </c>
      <c r="AG7" s="8">
        <f t="shared" si="24"/>
        <v>21494.724999999999</v>
      </c>
      <c r="AH7" s="8">
        <f t="shared" si="25"/>
        <v>24687.449999999997</v>
      </c>
      <c r="AI7" s="8">
        <f t="shared" si="26"/>
        <v>0</v>
      </c>
      <c r="AJ7" s="8">
        <f t="shared" si="27"/>
        <v>1375.5249999999996</v>
      </c>
      <c r="AK7" s="8">
        <f t="shared" si="28"/>
        <v>4568.2499999999982</v>
      </c>
      <c r="AL7" s="8">
        <f t="shared" si="29"/>
        <v>7760.9749999999967</v>
      </c>
      <c r="AM7" s="8">
        <f t="shared" si="30"/>
        <v>10953.699999999999</v>
      </c>
      <c r="AN7" s="8">
        <f t="shared" si="31"/>
        <v>14146.424999999997</v>
      </c>
      <c r="AO7" s="8">
        <f t="shared" si="32"/>
        <v>17339.149999999994</v>
      </c>
      <c r="AP7" s="8">
        <f t="shared" si="33"/>
        <v>20531.875</v>
      </c>
      <c r="AQ7" s="8">
        <f t="shared" si="34"/>
        <v>23724.6</v>
      </c>
      <c r="AR7" s="8">
        <f t="shared" si="35"/>
        <v>0</v>
      </c>
      <c r="AS7" s="8">
        <f t="shared" si="36"/>
        <v>0</v>
      </c>
      <c r="AT7" s="8">
        <f t="shared" si="37"/>
        <v>2395.5500000000065</v>
      </c>
      <c r="AU7" s="8">
        <f t="shared" si="38"/>
        <v>5588.2750000000051</v>
      </c>
      <c r="AV7" s="8">
        <f t="shared" si="39"/>
        <v>8781.0000000000073</v>
      </c>
      <c r="AW7" s="8">
        <f t="shared" si="40"/>
        <v>11973.725000000006</v>
      </c>
      <c r="AX7" s="8">
        <f t="shared" si="41"/>
        <v>15166.450000000004</v>
      </c>
      <c r="AY7" s="8">
        <f t="shared" si="42"/>
        <v>18359.175000000007</v>
      </c>
      <c r="AZ7" s="8">
        <f t="shared" si="43"/>
        <v>21551.900000000005</v>
      </c>
      <c r="BA7" s="8">
        <f t="shared" si="44"/>
        <v>0</v>
      </c>
      <c r="BB7" s="8">
        <f t="shared" si="45"/>
        <v>0</v>
      </c>
      <c r="BC7" s="8">
        <f t="shared" si="46"/>
        <v>0</v>
      </c>
      <c r="BD7" s="8">
        <f t="shared" si="47"/>
        <v>0</v>
      </c>
      <c r="BE7" s="8">
        <f t="shared" si="48"/>
        <v>549.79999999999927</v>
      </c>
      <c r="BF7" s="8">
        <f t="shared" si="49"/>
        <v>3742.5249999999978</v>
      </c>
      <c r="BG7" s="8">
        <f t="shared" si="50"/>
        <v>6935.2499999999964</v>
      </c>
      <c r="BH7" s="8">
        <f t="shared" si="51"/>
        <v>10127.974999999999</v>
      </c>
      <c r="BI7" s="8">
        <f t="shared" si="52"/>
        <v>13320.699999999997</v>
      </c>
    </row>
    <row r="8" spans="1:61" s="7" customFormat="1" x14ac:dyDescent="0.25">
      <c r="A8" s="7" t="s">
        <v>23</v>
      </c>
      <c r="B8" s="8">
        <f>SUMIFS('EIA930-Interchange-Summary-0527'!C$4:C$38,'EIA930-Interchange-Summary-0527'!$A$4:$A$38,'FERC-Region-Summary'!$A8)</f>
        <v>7000.6</v>
      </c>
      <c r="C8" s="8">
        <f>SUMIFS('EIA930-Interchange-Summary-0527'!D$4:D$38,'EIA930-Interchange-Summary-0527'!$A$4:$A$38,'FERC-Region-Summary'!$A8)</f>
        <v>7680.5999999999904</v>
      </c>
      <c r="D8" s="8">
        <f>SUMIFS('EIA930-Interchange-Summary-0527'!E$4:E$38,'EIA930-Interchange-Summary-0527'!$A$4:$A$38,'FERC-Region-Summary'!$A8)</f>
        <v>7856.32</v>
      </c>
      <c r="E8" s="8">
        <f>SUMIFS('EIA930-Interchange-Summary-0527'!F$4:F$38,'EIA930-Interchange-Summary-0527'!$A$4:$A$38,'FERC-Region-Summary'!$A8)</f>
        <v>8555.86</v>
      </c>
      <c r="F8" s="8">
        <f>SUMIFS('EIA930-Interchange-Summary-0527'!G$4:G$38,'EIA930-Interchange-Summary-0527'!$A$4:$A$38,'FERC-Region-Summary'!$A8)</f>
        <v>9817</v>
      </c>
      <c r="G8" s="8">
        <v>28392</v>
      </c>
      <c r="H8" s="8">
        <f t="shared" si="7"/>
        <v>2839.2000000000003</v>
      </c>
      <c r="I8" s="8">
        <f t="shared" si="1"/>
        <v>3549</v>
      </c>
      <c r="J8" s="8">
        <f t="shared" si="1"/>
        <v>4258.8</v>
      </c>
      <c r="K8" s="8">
        <f t="shared" si="1"/>
        <v>4968.5999999999995</v>
      </c>
      <c r="L8" s="8">
        <f t="shared" si="1"/>
        <v>5678.4</v>
      </c>
      <c r="M8" s="8">
        <f t="shared" si="1"/>
        <v>6388.2</v>
      </c>
      <c r="N8" s="8">
        <f t="shared" si="1"/>
        <v>7097.9999999999991</v>
      </c>
      <c r="O8" s="8">
        <f t="shared" si="1"/>
        <v>7807.7999999999993</v>
      </c>
      <c r="P8" s="8">
        <f t="shared" si="1"/>
        <v>8517.6</v>
      </c>
      <c r="Q8" s="8">
        <f t="shared" si="8"/>
        <v>0</v>
      </c>
      <c r="R8" s="8">
        <f t="shared" si="9"/>
        <v>0</v>
      </c>
      <c r="S8" s="8">
        <f t="shared" si="10"/>
        <v>0</v>
      </c>
      <c r="T8" s="8">
        <f t="shared" si="11"/>
        <v>0</v>
      </c>
      <c r="U8" s="8">
        <f t="shared" si="12"/>
        <v>0</v>
      </c>
      <c r="V8" s="8">
        <f t="shared" si="13"/>
        <v>0</v>
      </c>
      <c r="W8" s="8">
        <f t="shared" si="14"/>
        <v>97.399999999998727</v>
      </c>
      <c r="X8" s="8">
        <f t="shared" si="15"/>
        <v>807.19999999999891</v>
      </c>
      <c r="Y8" s="8">
        <f t="shared" si="16"/>
        <v>1517</v>
      </c>
      <c r="Z8" s="8">
        <f t="shared" si="17"/>
        <v>0</v>
      </c>
      <c r="AA8" s="8">
        <f t="shared" si="18"/>
        <v>0</v>
      </c>
      <c r="AB8" s="8">
        <f t="shared" si="19"/>
        <v>0</v>
      </c>
      <c r="AC8" s="8">
        <f t="shared" si="20"/>
        <v>0</v>
      </c>
      <c r="AD8" s="8">
        <f t="shared" si="21"/>
        <v>0</v>
      </c>
      <c r="AE8" s="8">
        <f t="shared" si="22"/>
        <v>0</v>
      </c>
      <c r="AF8" s="8">
        <f t="shared" si="23"/>
        <v>0</v>
      </c>
      <c r="AG8" s="8">
        <f t="shared" si="24"/>
        <v>127.20000000000891</v>
      </c>
      <c r="AH8" s="8">
        <f t="shared" si="25"/>
        <v>837.00000000001</v>
      </c>
      <c r="AI8" s="8">
        <f t="shared" si="26"/>
        <v>0</v>
      </c>
      <c r="AJ8" s="8">
        <f t="shared" si="27"/>
        <v>0</v>
      </c>
      <c r="AK8" s="8">
        <f t="shared" si="28"/>
        <v>0</v>
      </c>
      <c r="AL8" s="8">
        <f t="shared" si="29"/>
        <v>0</v>
      </c>
      <c r="AM8" s="8">
        <f t="shared" si="30"/>
        <v>0</v>
      </c>
      <c r="AN8" s="8">
        <f t="shared" si="31"/>
        <v>0</v>
      </c>
      <c r="AO8" s="8">
        <f t="shared" si="32"/>
        <v>0</v>
      </c>
      <c r="AP8" s="8">
        <f t="shared" si="33"/>
        <v>0</v>
      </c>
      <c r="AQ8" s="8">
        <f t="shared" si="34"/>
        <v>661.28000000000065</v>
      </c>
      <c r="AR8" s="8">
        <f t="shared" si="35"/>
        <v>0</v>
      </c>
      <c r="AS8" s="8">
        <f t="shared" si="36"/>
        <v>0</v>
      </c>
      <c r="AT8" s="8">
        <f t="shared" si="37"/>
        <v>0</v>
      </c>
      <c r="AU8" s="8">
        <f t="shared" si="38"/>
        <v>0</v>
      </c>
      <c r="AV8" s="8">
        <f t="shared" si="39"/>
        <v>0</v>
      </c>
      <c r="AW8" s="8">
        <f t="shared" si="40"/>
        <v>0</v>
      </c>
      <c r="AX8" s="8">
        <f t="shared" si="41"/>
        <v>0</v>
      </c>
      <c r="AY8" s="8">
        <f t="shared" si="42"/>
        <v>0</v>
      </c>
      <c r="AZ8" s="8">
        <f t="shared" si="43"/>
        <v>0</v>
      </c>
      <c r="BA8" s="8">
        <f t="shared" si="44"/>
        <v>0</v>
      </c>
      <c r="BB8" s="8">
        <f t="shared" si="45"/>
        <v>0</v>
      </c>
      <c r="BC8" s="8">
        <f t="shared" si="46"/>
        <v>0</v>
      </c>
      <c r="BD8" s="8">
        <f t="shared" si="47"/>
        <v>0</v>
      </c>
      <c r="BE8" s="8">
        <f t="shared" si="48"/>
        <v>0</v>
      </c>
      <c r="BF8" s="8">
        <f t="shared" si="49"/>
        <v>0</v>
      </c>
      <c r="BG8" s="8">
        <f t="shared" si="50"/>
        <v>0</v>
      </c>
      <c r="BH8" s="8">
        <f t="shared" si="51"/>
        <v>0</v>
      </c>
      <c r="BI8" s="8">
        <f t="shared" si="52"/>
        <v>0</v>
      </c>
    </row>
    <row r="9" spans="1:61" x14ac:dyDescent="0.25">
      <c r="A9" t="s">
        <v>18</v>
      </c>
      <c r="B9" s="1">
        <f>SUMIFS('EIA930-Interchange-Summary-0527'!C$4:C$38,'EIA930-Interchange-Summary-0527'!$A$4:$A$38,'FERC-Region-Summary'!$A9)</f>
        <v>9187.5</v>
      </c>
      <c r="C9" s="1">
        <f>SUMIFS('EIA930-Interchange-Summary-0527'!D$4:D$38,'EIA930-Interchange-Summary-0527'!$A$4:$A$38,'FERC-Region-Summary'!$A9)</f>
        <v>10131</v>
      </c>
      <c r="D9" s="1">
        <f>SUMIFS('EIA930-Interchange-Summary-0527'!E$4:E$38,'EIA930-Interchange-Summary-0527'!$A$4:$A$38,'FERC-Region-Summary'!$A9)</f>
        <v>10122.200000000001</v>
      </c>
      <c r="E9" s="1">
        <f>SUMIFS('EIA930-Interchange-Summary-0527'!F$4:F$38,'EIA930-Interchange-Summary-0527'!$A$4:$A$38,'FERC-Region-Summary'!$A9)</f>
        <v>11524</v>
      </c>
      <c r="F9" s="1">
        <f>SUMIFS('EIA930-Interchange-Summary-0527'!G$4:G$38,'EIA930-Interchange-Summary-0527'!$A$4:$A$38,'FERC-Region-Summary'!$A9)</f>
        <v>14092</v>
      </c>
      <c r="G9" s="1">
        <v>44533</v>
      </c>
      <c r="H9" s="1">
        <f t="shared" si="7"/>
        <v>4453.3</v>
      </c>
      <c r="I9" s="1">
        <f t="shared" si="1"/>
        <v>5566.625</v>
      </c>
      <c r="J9" s="1">
        <f t="shared" si="1"/>
        <v>6679.95</v>
      </c>
      <c r="K9" s="1">
        <f t="shared" si="1"/>
        <v>7793.2749999999996</v>
      </c>
      <c r="L9" s="1">
        <f t="shared" si="1"/>
        <v>8906.5999999999985</v>
      </c>
      <c r="M9" s="1">
        <f t="shared" si="1"/>
        <v>10019.924999999999</v>
      </c>
      <c r="N9" s="1">
        <f t="shared" si="1"/>
        <v>11133.249999999998</v>
      </c>
      <c r="O9" s="1">
        <f t="shared" si="1"/>
        <v>12246.574999999999</v>
      </c>
      <c r="P9" s="1">
        <f t="shared" si="1"/>
        <v>13359.9</v>
      </c>
      <c r="Q9" s="1">
        <f t="shared" si="8"/>
        <v>0</v>
      </c>
      <c r="R9" s="1">
        <f t="shared" si="9"/>
        <v>0</v>
      </c>
      <c r="S9" s="1">
        <f t="shared" si="10"/>
        <v>0</v>
      </c>
      <c r="T9" s="1">
        <f t="shared" si="11"/>
        <v>0</v>
      </c>
      <c r="U9" s="1">
        <f t="shared" si="12"/>
        <v>0</v>
      </c>
      <c r="V9" s="1">
        <f t="shared" si="13"/>
        <v>832.42499999999927</v>
      </c>
      <c r="W9" s="1">
        <f t="shared" si="14"/>
        <v>1945.7499999999982</v>
      </c>
      <c r="X9" s="1">
        <f t="shared" si="15"/>
        <v>3059.0749999999989</v>
      </c>
      <c r="Y9" s="1">
        <f t="shared" si="16"/>
        <v>4172.3999999999996</v>
      </c>
      <c r="Z9" s="1">
        <f t="shared" si="17"/>
        <v>0</v>
      </c>
      <c r="AA9" s="1">
        <f t="shared" si="18"/>
        <v>0</v>
      </c>
      <c r="AB9" s="1">
        <f t="shared" si="19"/>
        <v>0</v>
      </c>
      <c r="AC9" s="1">
        <f t="shared" si="20"/>
        <v>0</v>
      </c>
      <c r="AD9" s="1">
        <f t="shared" si="21"/>
        <v>0</v>
      </c>
      <c r="AE9" s="1">
        <f t="shared" si="22"/>
        <v>0</v>
      </c>
      <c r="AF9" s="1">
        <f t="shared" si="23"/>
        <v>1002.2499999999982</v>
      </c>
      <c r="AG9" s="1">
        <f t="shared" si="24"/>
        <v>2115.5749999999989</v>
      </c>
      <c r="AH9" s="1">
        <f t="shared" si="25"/>
        <v>3228.8999999999996</v>
      </c>
      <c r="AI9" s="1">
        <f t="shared" si="26"/>
        <v>0</v>
      </c>
      <c r="AJ9" s="1">
        <f t="shared" si="27"/>
        <v>0</v>
      </c>
      <c r="AK9" s="1">
        <f t="shared" si="28"/>
        <v>0</v>
      </c>
      <c r="AL9" s="1">
        <f t="shared" si="29"/>
        <v>0</v>
      </c>
      <c r="AM9" s="1">
        <f t="shared" si="30"/>
        <v>0</v>
      </c>
      <c r="AN9" s="1">
        <f t="shared" si="31"/>
        <v>0</v>
      </c>
      <c r="AO9" s="1">
        <f t="shared" si="32"/>
        <v>1011.0499999999975</v>
      </c>
      <c r="AP9" s="1">
        <f t="shared" si="33"/>
        <v>2124.3749999999982</v>
      </c>
      <c r="AQ9" s="1">
        <f t="shared" si="34"/>
        <v>3237.6999999999989</v>
      </c>
      <c r="AR9" s="1">
        <f t="shared" si="35"/>
        <v>0</v>
      </c>
      <c r="AS9" s="1">
        <f t="shared" si="36"/>
        <v>0</v>
      </c>
      <c r="AT9" s="1">
        <f t="shared" si="37"/>
        <v>0</v>
      </c>
      <c r="AU9" s="1">
        <f t="shared" si="38"/>
        <v>0</v>
      </c>
      <c r="AV9" s="1">
        <f t="shared" si="39"/>
        <v>0</v>
      </c>
      <c r="AW9" s="1">
        <f t="shared" si="40"/>
        <v>0</v>
      </c>
      <c r="AX9" s="1">
        <f t="shared" si="41"/>
        <v>0</v>
      </c>
      <c r="AY9" s="1">
        <f t="shared" si="42"/>
        <v>722.57499999999891</v>
      </c>
      <c r="AZ9" s="1">
        <f t="shared" si="43"/>
        <v>1835.8999999999996</v>
      </c>
      <c r="BA9" s="1">
        <f t="shared" si="44"/>
        <v>0</v>
      </c>
      <c r="BB9" s="1">
        <f t="shared" si="45"/>
        <v>0</v>
      </c>
      <c r="BC9" s="1">
        <f t="shared" si="46"/>
        <v>0</v>
      </c>
      <c r="BD9" s="1">
        <f t="shared" si="47"/>
        <v>0</v>
      </c>
      <c r="BE9" s="1">
        <f t="shared" si="48"/>
        <v>0</v>
      </c>
      <c r="BF9" s="1">
        <f t="shared" si="49"/>
        <v>0</v>
      </c>
      <c r="BG9" s="1">
        <f t="shared" si="50"/>
        <v>0</v>
      </c>
      <c r="BH9" s="1">
        <f t="shared" si="51"/>
        <v>0</v>
      </c>
      <c r="BI9" s="1">
        <f t="shared" si="52"/>
        <v>0</v>
      </c>
    </row>
    <row r="10" spans="1:61" s="7" customFormat="1" x14ac:dyDescent="0.25">
      <c r="A10" s="7" t="s">
        <v>28</v>
      </c>
      <c r="B10" s="8">
        <f>SUMIFS('EIA930-Interchange-Summary-0527'!C$4:C$38,'EIA930-Interchange-Summary-0527'!$A$4:$A$38,'FERC-Region-Summary'!$A10)</f>
        <v>15445.6</v>
      </c>
      <c r="C10" s="8">
        <f>SUMIFS('EIA930-Interchange-Summary-0527'!D$4:D$38,'EIA930-Interchange-Summary-0527'!$A$4:$A$38,'FERC-Region-Summary'!$A10)</f>
        <v>17914</v>
      </c>
      <c r="D10" s="8">
        <f>SUMIFS('EIA930-Interchange-Summary-0527'!E$4:E$38,'EIA930-Interchange-Summary-0527'!$A$4:$A$38,'FERC-Region-Summary'!$A10)</f>
        <v>16770.04</v>
      </c>
      <c r="E10" s="8">
        <f>SUMIFS('EIA930-Interchange-Summary-0527'!F$4:F$38,'EIA930-Interchange-Summary-0527'!$A$4:$A$38,'FERC-Region-Summary'!$A10)</f>
        <v>22279.040000000001</v>
      </c>
      <c r="F10" s="8">
        <f>SUMIFS('EIA930-Interchange-Summary-0527'!G$4:G$38,'EIA930-Interchange-Summary-0527'!$A$4:$A$38,'FERC-Region-Summary'!$A10)</f>
        <v>36156</v>
      </c>
      <c r="G10" s="8">
        <v>152372</v>
      </c>
      <c r="H10" s="8">
        <f t="shared" si="7"/>
        <v>15237.2</v>
      </c>
      <c r="I10" s="8">
        <f t="shared" si="1"/>
        <v>19046.5</v>
      </c>
      <c r="J10" s="8">
        <f t="shared" si="1"/>
        <v>22855.8</v>
      </c>
      <c r="K10" s="8">
        <f t="shared" si="1"/>
        <v>26665.1</v>
      </c>
      <c r="L10" s="8">
        <f t="shared" si="1"/>
        <v>30474.399999999998</v>
      </c>
      <c r="M10" s="8">
        <f t="shared" si="1"/>
        <v>34283.699999999997</v>
      </c>
      <c r="N10" s="8">
        <f t="shared" si="1"/>
        <v>38092.999999999993</v>
      </c>
      <c r="O10" s="8">
        <f t="shared" si="1"/>
        <v>41902.299999999996</v>
      </c>
      <c r="P10" s="8">
        <f t="shared" si="1"/>
        <v>45711.6</v>
      </c>
      <c r="Q10" s="8">
        <f t="shared" si="8"/>
        <v>0</v>
      </c>
      <c r="R10" s="8">
        <f t="shared" si="9"/>
        <v>3600.8999999999996</v>
      </c>
      <c r="S10" s="8">
        <f t="shared" si="10"/>
        <v>7410.1999999999989</v>
      </c>
      <c r="T10" s="8">
        <f t="shared" si="11"/>
        <v>11219.499999999998</v>
      </c>
      <c r="U10" s="8">
        <f t="shared" si="12"/>
        <v>15028.799999999997</v>
      </c>
      <c r="V10" s="8">
        <f t="shared" si="13"/>
        <v>18838.099999999999</v>
      </c>
      <c r="W10" s="8">
        <f t="shared" si="14"/>
        <v>22647.399999999994</v>
      </c>
      <c r="X10" s="8">
        <f t="shared" si="15"/>
        <v>26456.699999999997</v>
      </c>
      <c r="Y10" s="8">
        <f t="shared" si="16"/>
        <v>30266</v>
      </c>
      <c r="Z10" s="8">
        <f t="shared" si="17"/>
        <v>0</v>
      </c>
      <c r="AA10" s="8">
        <f t="shared" si="18"/>
        <v>1132.5</v>
      </c>
      <c r="AB10" s="8">
        <f t="shared" si="19"/>
        <v>4941.7999999999993</v>
      </c>
      <c r="AC10" s="8">
        <f t="shared" si="20"/>
        <v>8751.0999999999985</v>
      </c>
      <c r="AD10" s="8">
        <f t="shared" si="21"/>
        <v>12560.399999999998</v>
      </c>
      <c r="AE10" s="8">
        <f t="shared" si="22"/>
        <v>16369.699999999997</v>
      </c>
      <c r="AF10" s="8">
        <f t="shared" si="23"/>
        <v>20178.999999999993</v>
      </c>
      <c r="AG10" s="8">
        <f t="shared" si="24"/>
        <v>23988.299999999996</v>
      </c>
      <c r="AH10" s="8">
        <f t="shared" si="25"/>
        <v>27797.599999999999</v>
      </c>
      <c r="AI10" s="8">
        <f t="shared" si="26"/>
        <v>0</v>
      </c>
      <c r="AJ10" s="8">
        <f t="shared" si="27"/>
        <v>2276.4599999999991</v>
      </c>
      <c r="AK10" s="8">
        <f t="shared" si="28"/>
        <v>6085.7599999999984</v>
      </c>
      <c r="AL10" s="8">
        <f t="shared" si="29"/>
        <v>9895.0599999999977</v>
      </c>
      <c r="AM10" s="8">
        <f t="shared" si="30"/>
        <v>13704.359999999997</v>
      </c>
      <c r="AN10" s="8">
        <f t="shared" si="31"/>
        <v>17513.659999999996</v>
      </c>
      <c r="AO10" s="8">
        <f t="shared" si="32"/>
        <v>21322.959999999992</v>
      </c>
      <c r="AP10" s="8">
        <f t="shared" si="33"/>
        <v>25132.259999999995</v>
      </c>
      <c r="AQ10" s="8">
        <f t="shared" si="34"/>
        <v>28941.559999999998</v>
      </c>
      <c r="AR10" s="8">
        <f t="shared" si="35"/>
        <v>0</v>
      </c>
      <c r="AS10" s="8">
        <f t="shared" si="36"/>
        <v>0</v>
      </c>
      <c r="AT10" s="8">
        <f t="shared" si="37"/>
        <v>576.7599999999984</v>
      </c>
      <c r="AU10" s="8">
        <f t="shared" si="38"/>
        <v>4386.0599999999977</v>
      </c>
      <c r="AV10" s="8">
        <f t="shared" si="39"/>
        <v>8195.3599999999969</v>
      </c>
      <c r="AW10" s="8">
        <f t="shared" si="40"/>
        <v>12004.659999999996</v>
      </c>
      <c r="AX10" s="8">
        <f t="shared" si="41"/>
        <v>15813.959999999992</v>
      </c>
      <c r="AY10" s="8">
        <f t="shared" si="42"/>
        <v>19623.259999999995</v>
      </c>
      <c r="AZ10" s="8">
        <f t="shared" si="43"/>
        <v>23432.559999999998</v>
      </c>
      <c r="BA10" s="8">
        <f t="shared" si="44"/>
        <v>0</v>
      </c>
      <c r="BB10" s="8">
        <f t="shared" si="45"/>
        <v>0</v>
      </c>
      <c r="BC10" s="8">
        <f t="shared" si="46"/>
        <v>0</v>
      </c>
      <c r="BD10" s="8">
        <f t="shared" si="47"/>
        <v>0</v>
      </c>
      <c r="BE10" s="8">
        <f t="shared" si="48"/>
        <v>0</v>
      </c>
      <c r="BF10" s="8">
        <f t="shared" si="49"/>
        <v>0</v>
      </c>
      <c r="BG10" s="8">
        <f t="shared" si="50"/>
        <v>1936.9999999999927</v>
      </c>
      <c r="BH10" s="8">
        <f t="shared" si="51"/>
        <v>5746.2999999999956</v>
      </c>
      <c r="BI10" s="8">
        <f t="shared" si="52"/>
        <v>9555.5999999999985</v>
      </c>
    </row>
    <row r="11" spans="1:61" s="7" customFormat="1" x14ac:dyDescent="0.25">
      <c r="A11" s="7" t="s">
        <v>14</v>
      </c>
      <c r="B11" s="8">
        <f>SUMIFS('EIA930-Interchange-Summary-0527'!C$4:C$38,'EIA930-Interchange-Summary-0527'!$A$4:$A$38,'FERC-Region-Summary'!$A11)</f>
        <v>6974</v>
      </c>
      <c r="C11" s="8">
        <f>SUMIFS('EIA930-Interchange-Summary-0527'!D$4:D$38,'EIA930-Interchange-Summary-0527'!$A$4:$A$38,'FERC-Region-Summary'!$A11)</f>
        <v>8133.25</v>
      </c>
      <c r="D11" s="8">
        <f>SUMIFS('EIA930-Interchange-Summary-0527'!E$4:E$38,'EIA930-Interchange-Summary-0527'!$A$4:$A$38,'FERC-Region-Summary'!$A11)</f>
        <v>8003.7</v>
      </c>
      <c r="E11" s="8">
        <f>SUMIFS('EIA930-Interchange-Summary-0527'!F$4:F$38,'EIA930-Interchange-Summary-0527'!$A$4:$A$38,'FERC-Region-Summary'!$A11)</f>
        <v>10122.55999999999</v>
      </c>
      <c r="F11" s="8">
        <f>SUMIFS('EIA930-Interchange-Summary-0527'!G$4:G$38,'EIA930-Interchange-Summary-0527'!$A$4:$A$38,'FERC-Region-Summary'!$A11)</f>
        <v>42137</v>
      </c>
      <c r="G11" s="8">
        <v>108355</v>
      </c>
      <c r="H11" s="8">
        <f t="shared" si="7"/>
        <v>10835.5</v>
      </c>
      <c r="I11" s="8">
        <f t="shared" si="1"/>
        <v>13544.375</v>
      </c>
      <c r="J11" s="8">
        <f t="shared" si="1"/>
        <v>16253.25</v>
      </c>
      <c r="K11" s="8">
        <f t="shared" si="1"/>
        <v>18962.125</v>
      </c>
      <c r="L11" s="8">
        <f t="shared" si="1"/>
        <v>21671</v>
      </c>
      <c r="M11" s="8">
        <f t="shared" si="1"/>
        <v>24379.874999999996</v>
      </c>
      <c r="N11" s="8">
        <f t="shared" si="1"/>
        <v>27088.749999999996</v>
      </c>
      <c r="O11" s="8">
        <f t="shared" si="1"/>
        <v>29797.624999999996</v>
      </c>
      <c r="P11" s="8">
        <f t="shared" si="1"/>
        <v>32506.5</v>
      </c>
      <c r="Q11" s="8">
        <f t="shared" si="8"/>
        <v>3861.5</v>
      </c>
      <c r="R11" s="8">
        <f t="shared" si="9"/>
        <v>6570.375</v>
      </c>
      <c r="S11" s="8">
        <f t="shared" si="10"/>
        <v>9279.25</v>
      </c>
      <c r="T11" s="8">
        <f t="shared" si="11"/>
        <v>11988.125</v>
      </c>
      <c r="U11" s="8">
        <f t="shared" si="12"/>
        <v>14697</v>
      </c>
      <c r="V11" s="8">
        <f t="shared" si="13"/>
        <v>17405.874999999996</v>
      </c>
      <c r="W11" s="8">
        <f t="shared" si="14"/>
        <v>20114.749999999996</v>
      </c>
      <c r="X11" s="8">
        <f t="shared" si="15"/>
        <v>22823.624999999996</v>
      </c>
      <c r="Y11" s="8">
        <f t="shared" si="16"/>
        <v>25532.5</v>
      </c>
      <c r="Z11" s="8">
        <f t="shared" si="17"/>
        <v>2702.25</v>
      </c>
      <c r="AA11" s="8">
        <f t="shared" si="18"/>
        <v>5411.125</v>
      </c>
      <c r="AB11" s="8">
        <f t="shared" si="19"/>
        <v>8120</v>
      </c>
      <c r="AC11" s="8">
        <f t="shared" si="20"/>
        <v>10828.875</v>
      </c>
      <c r="AD11" s="8">
        <f t="shared" si="21"/>
        <v>13537.75</v>
      </c>
      <c r="AE11" s="8">
        <f t="shared" si="22"/>
        <v>16246.624999999996</v>
      </c>
      <c r="AF11" s="8">
        <f t="shared" si="23"/>
        <v>18955.499999999996</v>
      </c>
      <c r="AG11" s="8">
        <f t="shared" si="24"/>
        <v>21664.374999999996</v>
      </c>
      <c r="AH11" s="8">
        <f t="shared" si="25"/>
        <v>24373.25</v>
      </c>
      <c r="AI11" s="8">
        <f t="shared" si="26"/>
        <v>2831.8</v>
      </c>
      <c r="AJ11" s="8">
        <f t="shared" si="27"/>
        <v>5540.6750000000002</v>
      </c>
      <c r="AK11" s="8">
        <f t="shared" si="28"/>
        <v>8249.5499999999993</v>
      </c>
      <c r="AL11" s="8">
        <f t="shared" si="29"/>
        <v>10958.424999999999</v>
      </c>
      <c r="AM11" s="8">
        <f t="shared" si="30"/>
        <v>13667.3</v>
      </c>
      <c r="AN11" s="8">
        <f t="shared" si="31"/>
        <v>16376.174999999996</v>
      </c>
      <c r="AO11" s="8">
        <f t="shared" si="32"/>
        <v>19085.049999999996</v>
      </c>
      <c r="AP11" s="8">
        <f t="shared" si="33"/>
        <v>21793.924999999996</v>
      </c>
      <c r="AQ11" s="8">
        <f t="shared" si="34"/>
        <v>24502.799999999999</v>
      </c>
      <c r="AR11" s="8">
        <f t="shared" si="35"/>
        <v>712.9400000000096</v>
      </c>
      <c r="AS11" s="8">
        <f t="shared" si="36"/>
        <v>3421.8150000000096</v>
      </c>
      <c r="AT11" s="8">
        <f t="shared" si="37"/>
        <v>6130.6900000000096</v>
      </c>
      <c r="AU11" s="8">
        <f t="shared" si="38"/>
        <v>8839.5650000000096</v>
      </c>
      <c r="AV11" s="8">
        <f t="shared" si="39"/>
        <v>11548.44000000001</v>
      </c>
      <c r="AW11" s="8">
        <f t="shared" si="40"/>
        <v>14257.315000000006</v>
      </c>
      <c r="AX11" s="8">
        <f t="shared" si="41"/>
        <v>16966.190000000006</v>
      </c>
      <c r="AY11" s="8">
        <f t="shared" si="42"/>
        <v>19675.065000000006</v>
      </c>
      <c r="AZ11" s="8">
        <f t="shared" si="43"/>
        <v>22383.94000000001</v>
      </c>
      <c r="BA11" s="8">
        <f t="shared" si="44"/>
        <v>0</v>
      </c>
      <c r="BB11" s="8">
        <f t="shared" si="45"/>
        <v>0</v>
      </c>
      <c r="BC11" s="8">
        <f t="shared" si="46"/>
        <v>0</v>
      </c>
      <c r="BD11" s="8">
        <f t="shared" si="47"/>
        <v>0</v>
      </c>
      <c r="BE11" s="8">
        <f t="shared" si="48"/>
        <v>0</v>
      </c>
      <c r="BF11" s="8">
        <f t="shared" si="49"/>
        <v>0</v>
      </c>
      <c r="BG11" s="8">
        <f t="shared" si="50"/>
        <v>0</v>
      </c>
      <c r="BH11" s="8">
        <f t="shared" si="51"/>
        <v>0</v>
      </c>
      <c r="BI11" s="8">
        <f t="shared" si="52"/>
        <v>0</v>
      </c>
    </row>
    <row r="12" spans="1:61" s="7" customFormat="1" x14ac:dyDescent="0.25">
      <c r="A12" s="7" t="s">
        <v>15</v>
      </c>
      <c r="B12" s="8">
        <f>SUMIFS('EIA930-Interchange-Summary-0527'!C$4:C$38,'EIA930-Interchange-Summary-0527'!$A$4:$A$38,'FERC-Region-Summary'!$A12)</f>
        <v>2363.6000000000022</v>
      </c>
      <c r="C12" s="8">
        <f>SUMIFS('EIA930-Interchange-Summary-0527'!D$4:D$38,'EIA930-Interchange-Summary-0527'!$A$4:$A$38,'FERC-Region-Summary'!$A12)</f>
        <v>2919.2999999999902</v>
      </c>
      <c r="D12" s="8">
        <f>SUMIFS('EIA930-Interchange-Summary-0527'!E$4:E$38,'EIA930-Interchange-Summary-0527'!$A$4:$A$38,'FERC-Region-Summary'!$A12)</f>
        <v>2682.6000000000022</v>
      </c>
      <c r="E12" s="8">
        <f>SUMIFS('EIA930-Interchange-Summary-0527'!F$4:F$38,'EIA930-Interchange-Summary-0527'!$A$4:$A$38,'FERC-Region-Summary'!$A12)</f>
        <v>3797.58</v>
      </c>
      <c r="F12" s="8">
        <f>SUMIFS('EIA930-Interchange-Summary-0527'!G$4:G$38,'EIA930-Interchange-Summary-0527'!$A$4:$A$38,'FERC-Region-Summary'!$A12)</f>
        <v>7179</v>
      </c>
      <c r="G12" s="8">
        <v>48561</v>
      </c>
      <c r="H12" s="8">
        <f t="shared" si="7"/>
        <v>4856.1000000000004</v>
      </c>
      <c r="I12" s="8">
        <f t="shared" si="1"/>
        <v>6070.125</v>
      </c>
      <c r="J12" s="8">
        <f t="shared" si="1"/>
        <v>7284.15</v>
      </c>
      <c r="K12" s="8">
        <f t="shared" si="1"/>
        <v>8498.1749999999993</v>
      </c>
      <c r="L12" s="8">
        <f t="shared" si="1"/>
        <v>9712.1999999999989</v>
      </c>
      <c r="M12" s="8">
        <f t="shared" si="1"/>
        <v>10926.224999999999</v>
      </c>
      <c r="N12" s="8">
        <f t="shared" si="1"/>
        <v>12140.249999999998</v>
      </c>
      <c r="O12" s="8">
        <f t="shared" si="1"/>
        <v>13354.274999999998</v>
      </c>
      <c r="P12" s="8">
        <f t="shared" si="1"/>
        <v>14568.3</v>
      </c>
      <c r="Q12" s="8">
        <f t="shared" si="8"/>
        <v>2492.4999999999982</v>
      </c>
      <c r="R12" s="8">
        <f t="shared" si="9"/>
        <v>3706.5249999999978</v>
      </c>
      <c r="S12" s="8">
        <f t="shared" si="10"/>
        <v>4920.5499999999975</v>
      </c>
      <c r="T12" s="8">
        <f t="shared" si="11"/>
        <v>6134.5749999999971</v>
      </c>
      <c r="U12" s="8">
        <f t="shared" si="12"/>
        <v>7348.5999999999967</v>
      </c>
      <c r="V12" s="8">
        <f t="shared" si="13"/>
        <v>8562.6249999999964</v>
      </c>
      <c r="W12" s="8">
        <f t="shared" si="14"/>
        <v>9776.649999999996</v>
      </c>
      <c r="X12" s="8">
        <f t="shared" si="15"/>
        <v>10990.674999999996</v>
      </c>
      <c r="Y12" s="8">
        <f t="shared" si="16"/>
        <v>12204.699999999997</v>
      </c>
      <c r="Z12" s="8">
        <f t="shared" si="17"/>
        <v>1936.8000000000102</v>
      </c>
      <c r="AA12" s="8">
        <f t="shared" si="18"/>
        <v>3150.8250000000098</v>
      </c>
      <c r="AB12" s="8">
        <f t="shared" si="19"/>
        <v>4364.8500000000095</v>
      </c>
      <c r="AC12" s="8">
        <f t="shared" si="20"/>
        <v>5578.8750000000091</v>
      </c>
      <c r="AD12" s="8">
        <f t="shared" si="21"/>
        <v>6792.9000000000087</v>
      </c>
      <c r="AE12" s="8">
        <f t="shared" si="22"/>
        <v>8006.9250000000084</v>
      </c>
      <c r="AF12" s="8">
        <f t="shared" si="23"/>
        <v>9220.950000000008</v>
      </c>
      <c r="AG12" s="8">
        <f t="shared" si="24"/>
        <v>10434.975000000008</v>
      </c>
      <c r="AH12" s="8">
        <f t="shared" si="25"/>
        <v>11649.000000000009</v>
      </c>
      <c r="AI12" s="8">
        <f t="shared" si="26"/>
        <v>2173.4999999999982</v>
      </c>
      <c r="AJ12" s="8">
        <f t="shared" si="27"/>
        <v>3387.5249999999978</v>
      </c>
      <c r="AK12" s="8">
        <f t="shared" si="28"/>
        <v>4601.5499999999975</v>
      </c>
      <c r="AL12" s="8">
        <f t="shared" si="29"/>
        <v>5815.5749999999971</v>
      </c>
      <c r="AM12" s="8">
        <f t="shared" si="30"/>
        <v>7029.5999999999967</v>
      </c>
      <c r="AN12" s="8">
        <f t="shared" si="31"/>
        <v>8243.6249999999964</v>
      </c>
      <c r="AO12" s="8">
        <f t="shared" si="32"/>
        <v>9457.649999999996</v>
      </c>
      <c r="AP12" s="8">
        <f t="shared" si="33"/>
        <v>10671.674999999996</v>
      </c>
      <c r="AQ12" s="8">
        <f t="shared" si="34"/>
        <v>11885.699999999997</v>
      </c>
      <c r="AR12" s="8">
        <f t="shared" si="35"/>
        <v>1058.5200000000004</v>
      </c>
      <c r="AS12" s="8">
        <f t="shared" si="36"/>
        <v>2272.5450000000001</v>
      </c>
      <c r="AT12" s="8">
        <f t="shared" si="37"/>
        <v>3486.5699999999997</v>
      </c>
      <c r="AU12" s="8">
        <f t="shared" si="38"/>
        <v>4700.5949999999993</v>
      </c>
      <c r="AV12" s="8">
        <f t="shared" si="39"/>
        <v>5914.619999999999</v>
      </c>
      <c r="AW12" s="8">
        <f t="shared" si="40"/>
        <v>7128.6449999999986</v>
      </c>
      <c r="AX12" s="8">
        <f t="shared" si="41"/>
        <v>8342.6699999999983</v>
      </c>
      <c r="AY12" s="8">
        <f t="shared" si="42"/>
        <v>9556.6949999999979</v>
      </c>
      <c r="AZ12" s="8">
        <f t="shared" si="43"/>
        <v>10770.72</v>
      </c>
      <c r="BA12" s="8">
        <f t="shared" si="44"/>
        <v>0</v>
      </c>
      <c r="BB12" s="8">
        <f t="shared" si="45"/>
        <v>0</v>
      </c>
      <c r="BC12" s="8">
        <f t="shared" si="46"/>
        <v>105.14999999999964</v>
      </c>
      <c r="BD12" s="8">
        <f t="shared" si="47"/>
        <v>1319.1749999999993</v>
      </c>
      <c r="BE12" s="8">
        <f t="shared" si="48"/>
        <v>2533.1999999999989</v>
      </c>
      <c r="BF12" s="8">
        <f t="shared" si="49"/>
        <v>3747.2249999999985</v>
      </c>
      <c r="BG12" s="8">
        <f t="shared" si="50"/>
        <v>4961.2499999999982</v>
      </c>
      <c r="BH12" s="8">
        <f t="shared" si="51"/>
        <v>6175.2749999999978</v>
      </c>
      <c r="BI12" s="8">
        <f t="shared" si="52"/>
        <v>7389.2999999999993</v>
      </c>
    </row>
    <row r="13" spans="1:61" x14ac:dyDescent="0.25">
      <c r="A13" t="s">
        <v>19</v>
      </c>
      <c r="B13" s="1">
        <f>SUMIFS('EIA930-Interchange-Summary-0527'!C$4:C$38,'EIA930-Interchange-Summary-0527'!$A$4:$A$38,'FERC-Region-Summary'!$A13)</f>
        <v>6110.5</v>
      </c>
      <c r="C13" s="1">
        <f>SUMIFS('EIA930-Interchange-Summary-0527'!D$4:D$38,'EIA930-Interchange-Summary-0527'!$A$4:$A$38,'FERC-Region-Summary'!$A13)</f>
        <v>6770.25</v>
      </c>
      <c r="D13" s="1">
        <f>SUMIFS('EIA930-Interchange-Summary-0527'!E$4:E$38,'EIA930-Interchange-Summary-0527'!$A$4:$A$38,'FERC-Region-Summary'!$A13)</f>
        <v>6583.7</v>
      </c>
      <c r="E13" s="1">
        <f>SUMIFS('EIA930-Interchange-Summary-0527'!F$4:F$38,'EIA930-Interchange-Summary-0527'!$A$4:$A$38,'FERC-Region-Summary'!$A13)</f>
        <v>7955.5499999999802</v>
      </c>
      <c r="F13" s="1">
        <f>SUMIFS('EIA930-Interchange-Summary-0527'!G$4:G$38,'EIA930-Interchange-Summary-0527'!$A$4:$A$38,'FERC-Region-Summary'!$A13)</f>
        <v>10344</v>
      </c>
      <c r="G13" s="1">
        <v>32137.999999999996</v>
      </c>
      <c r="H13" s="1">
        <f t="shared" si="7"/>
        <v>3213.7999999999997</v>
      </c>
      <c r="I13" s="1">
        <f t="shared" si="1"/>
        <v>4017.2499999999995</v>
      </c>
      <c r="J13" s="1">
        <f t="shared" si="1"/>
        <v>4820.6999999999989</v>
      </c>
      <c r="K13" s="1">
        <f t="shared" si="1"/>
        <v>5624.1499999999987</v>
      </c>
      <c r="L13" s="1">
        <f t="shared" si="1"/>
        <v>6427.5999999999985</v>
      </c>
      <c r="M13" s="1">
        <f t="shared" si="1"/>
        <v>7231.0499999999984</v>
      </c>
      <c r="N13" s="1">
        <f t="shared" si="1"/>
        <v>8034.4999999999982</v>
      </c>
      <c r="O13" s="1">
        <f t="shared" si="1"/>
        <v>8837.9499999999971</v>
      </c>
      <c r="P13" s="1">
        <f t="shared" si="1"/>
        <v>9641.3999999999978</v>
      </c>
      <c r="Q13" s="1">
        <f t="shared" si="8"/>
        <v>0</v>
      </c>
      <c r="R13" s="1">
        <f t="shared" si="9"/>
        <v>0</v>
      </c>
      <c r="S13" s="1">
        <f t="shared" si="10"/>
        <v>0</v>
      </c>
      <c r="T13" s="1">
        <f t="shared" si="11"/>
        <v>0</v>
      </c>
      <c r="U13" s="1">
        <f t="shared" si="12"/>
        <v>317.09999999999854</v>
      </c>
      <c r="V13" s="1">
        <f t="shared" si="13"/>
        <v>1120.5499999999984</v>
      </c>
      <c r="W13" s="1">
        <f t="shared" si="14"/>
        <v>1923.9999999999982</v>
      </c>
      <c r="X13" s="1">
        <f t="shared" si="15"/>
        <v>2727.4499999999971</v>
      </c>
      <c r="Y13" s="1">
        <f t="shared" si="16"/>
        <v>3530.8999999999978</v>
      </c>
      <c r="Z13" s="1">
        <f t="shared" si="17"/>
        <v>0</v>
      </c>
      <c r="AA13" s="1">
        <f t="shared" si="18"/>
        <v>0</v>
      </c>
      <c r="AB13" s="1">
        <f t="shared" si="19"/>
        <v>0</v>
      </c>
      <c r="AC13" s="1">
        <f t="shared" si="20"/>
        <v>0</v>
      </c>
      <c r="AD13" s="1">
        <f t="shared" si="21"/>
        <v>0</v>
      </c>
      <c r="AE13" s="1">
        <f t="shared" si="22"/>
        <v>460.79999999999836</v>
      </c>
      <c r="AF13" s="1">
        <f t="shared" si="23"/>
        <v>1264.2499999999982</v>
      </c>
      <c r="AG13" s="1">
        <f t="shared" si="24"/>
        <v>2067.6999999999971</v>
      </c>
      <c r="AH13" s="1">
        <f t="shared" si="25"/>
        <v>2871.1499999999978</v>
      </c>
      <c r="AI13" s="1">
        <f t="shared" si="26"/>
        <v>0</v>
      </c>
      <c r="AJ13" s="1">
        <f t="shared" si="27"/>
        <v>0</v>
      </c>
      <c r="AK13" s="1">
        <f t="shared" si="28"/>
        <v>0</v>
      </c>
      <c r="AL13" s="1">
        <f t="shared" si="29"/>
        <v>0</v>
      </c>
      <c r="AM13" s="1">
        <f t="shared" si="30"/>
        <v>0</v>
      </c>
      <c r="AN13" s="1">
        <f t="shared" si="31"/>
        <v>647.34999999999854</v>
      </c>
      <c r="AO13" s="1">
        <f t="shared" si="32"/>
        <v>1450.7999999999984</v>
      </c>
      <c r="AP13" s="1">
        <f t="shared" si="33"/>
        <v>2254.2499999999973</v>
      </c>
      <c r="AQ13" s="1">
        <f t="shared" si="34"/>
        <v>3057.699999999998</v>
      </c>
      <c r="AR13" s="1">
        <f t="shared" si="35"/>
        <v>0</v>
      </c>
      <c r="AS13" s="1">
        <f t="shared" si="36"/>
        <v>0</v>
      </c>
      <c r="AT13" s="1">
        <f t="shared" si="37"/>
        <v>0</v>
      </c>
      <c r="AU13" s="1">
        <f t="shared" si="38"/>
        <v>0</v>
      </c>
      <c r="AV13" s="1">
        <f t="shared" si="39"/>
        <v>0</v>
      </c>
      <c r="AW13" s="1">
        <f t="shared" si="40"/>
        <v>0</v>
      </c>
      <c r="AX13" s="1">
        <f t="shared" si="41"/>
        <v>78.950000000018008</v>
      </c>
      <c r="AY13" s="1">
        <f t="shared" si="42"/>
        <v>882.40000000001692</v>
      </c>
      <c r="AZ13" s="1">
        <f t="shared" si="43"/>
        <v>1685.8500000000176</v>
      </c>
      <c r="BA13" s="1">
        <f t="shared" si="44"/>
        <v>0</v>
      </c>
      <c r="BB13" s="1">
        <f t="shared" si="45"/>
        <v>0</v>
      </c>
      <c r="BC13" s="1">
        <f t="shared" si="46"/>
        <v>0</v>
      </c>
      <c r="BD13" s="1">
        <f t="shared" si="47"/>
        <v>0</v>
      </c>
      <c r="BE13" s="1">
        <f t="shared" si="48"/>
        <v>0</v>
      </c>
      <c r="BF13" s="1">
        <f t="shared" si="49"/>
        <v>0</v>
      </c>
      <c r="BG13" s="1">
        <f t="shared" si="50"/>
        <v>0</v>
      </c>
      <c r="BH13" s="1">
        <f t="shared" si="51"/>
        <v>0</v>
      </c>
      <c r="BI13" s="1">
        <f t="shared" si="52"/>
        <v>0</v>
      </c>
    </row>
  </sheetData>
  <mergeCells count="6">
    <mergeCell ref="BA1:BI1"/>
    <mergeCell ref="B1:F1"/>
    <mergeCell ref="Q1:Y1"/>
    <mergeCell ref="Z1:AH1"/>
    <mergeCell ref="AI1:AQ1"/>
    <mergeCell ref="AR1:A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EIA930-Interchange-Summary-0527</vt:lpstr>
      <vt:lpstr>FERC-Region-Summary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Streitmatter, Lauren</cp:lastModifiedBy>
  <dcterms:created xsi:type="dcterms:W3CDTF">2023-05-28T04:23:12Z</dcterms:created>
  <dcterms:modified xsi:type="dcterms:W3CDTF">2023-09-18T23:02:19Z</dcterms:modified>
</cp:coreProperties>
</file>