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1" sheetId="2" r:id="rId5"/>
    <sheet state="visible" name="Sprint 2" sheetId="3" r:id="rId6"/>
    <sheet state="visible" name="Sprint 3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fVUN06iGdhhLZ7etMC/bR8cRpsLRnvLaWwNUrhTx57Y="/>
    </ext>
  </extLst>
</workbook>
</file>

<file path=xl/sharedStrings.xml><?xml version="1.0" encoding="utf-8"?>
<sst xmlns="http://schemas.openxmlformats.org/spreadsheetml/2006/main" count="378" uniqueCount="197">
  <si>
    <t>Desarrollo ágil: Pila de Producto (Product Backlog)</t>
  </si>
  <si>
    <t>Identificador (ID) de la Historia</t>
  </si>
  <si>
    <t>Título</t>
  </si>
  <si>
    <t>Enunciado de la Historia</t>
  </si>
  <si>
    <t>Criterios de Aceptación</t>
  </si>
  <si>
    <t>Estado</t>
  </si>
  <si>
    <t>Dimensión / Esfuerzo</t>
  </si>
  <si>
    <t>Iteración (Sprint)</t>
  </si>
  <si>
    <t>Prioridad</t>
  </si>
  <si>
    <t>Comentarios</t>
  </si>
  <si>
    <t>Módulo - Gestion de Horarios</t>
  </si>
  <si>
    <t>HU-001</t>
  </si>
  <si>
    <t>Creación de horario sin conflictos</t>
  </si>
  <si>
    <t>Como administrador, quiero definir horarios para los cursos y asignaturas, para evitar conflictos y optimizar el uso de los recursos.</t>
  </si>
  <si>
    <t>* El sistema me permite asignar días y horas específicas para cada asignatura.
* El sistema valida automáticamente que no haya solapamiento de horarios entre asignaturas o clases de un mismo curso.
* El sistema muestra una advertencia si se detectan conflictos de horarios.</t>
  </si>
  <si>
    <t>En curso</t>
  </si>
  <si>
    <t>Sprint 3</t>
  </si>
  <si>
    <t>Alta</t>
  </si>
  <si>
    <t>HU-002</t>
  </si>
  <si>
    <t>Modificación de horarios existentes</t>
  </si>
  <si>
    <t>Como administrador, quiero poder modificar los horarios ya creados de los cursos y asignaturas, para ajustar cambios en la planificación.</t>
  </si>
  <si>
    <t>* El sistema me permite buscar y modificar los horarios previamente establecidos.
* Los cambios son reflejados en tiempo real a todos los usuarios involucrados.</t>
  </si>
  <si>
    <t>Media</t>
  </si>
  <si>
    <t>HU-003</t>
  </si>
  <si>
    <t>Consulta de horario por estudiante</t>
  </si>
  <si>
    <t>Como estudiante, quiero consultar mi horario de clases actualizado, para organizar mejor mi tiempo.</t>
  </si>
  <si>
    <t>* El estudiante puede acceder a su horario personalizado desde cualquier dispositivo.</t>
  </si>
  <si>
    <t>HU-004</t>
  </si>
  <si>
    <t>Consulta de horario por profesor</t>
  </si>
  <si>
    <t>Como profesor, quiero consultar mi horario de clases actualizado, para organizar mejor mi tiempo.</t>
  </si>
  <si>
    <t>* El profesor puede acceder a su horario personalizado desde cualquier dispositivo.</t>
  </si>
  <si>
    <t>HU-005</t>
  </si>
  <si>
    <t>Consulta de horario por apoderado</t>
  </si>
  <si>
    <t>Como apoderado, quiero consultar mi horario de clases actualizado, para organizar mejor mi tiempo.</t>
  </si>
  <si>
    <t>* El apoderado puede acceder al horario personalizado de todos sus estudiantes desde cualquier dispositivo.</t>
  </si>
  <si>
    <t>Módulo - Mensajería Interna</t>
  </si>
  <si>
    <t>HU-006</t>
  </si>
  <si>
    <t>Envío de comunicados de profesor</t>
  </si>
  <si>
    <t>Como profesor, quiero poder enviar mensajes a los apoderados/estudiantes, para entregar información sobre temas académcos.</t>
  </si>
  <si>
    <t>* El profesor puede crear comunicados y enviarlos a un grupo de destinatarios (estudiantes, apoderados o ambos).</t>
  </si>
  <si>
    <t>Por iniciar</t>
  </si>
  <si>
    <t>No definido</t>
  </si>
  <si>
    <t>Sprint 4</t>
  </si>
  <si>
    <t>Baja</t>
  </si>
  <si>
    <t>HU-007</t>
  </si>
  <si>
    <t>Envío de comunicados de administrador</t>
  </si>
  <si>
    <t>Como administrador, quiero poder enviar mensajes a los apoderados/estudiantes, para entregar información sobre temas académcos.</t>
  </si>
  <si>
    <t>* El administrador puede crear comunicados y enviarlos a un grupo de destinatarios (estudiantes, apoderados o ambos).</t>
  </si>
  <si>
    <t>HU-008</t>
  </si>
  <si>
    <t>Envío de mensajes de estudiante a profesor</t>
  </si>
  <si>
    <r>
      <rPr>
        <rFont val="Aptos Narrow"/>
        <color theme="1"/>
        <sz val="12.0"/>
      </rPr>
      <t>Como</t>
    </r>
    <r>
      <rPr>
        <rFont val="Aptos Narrow"/>
        <color rgb="FF000000"/>
        <sz val="12.0"/>
      </rPr>
      <t> estudiante, quiero poder enviar mensajes a los profesores , para realizar consultas y recibir información sobre mi progreso académico.</t>
    </r>
  </si>
  <si>
    <t>* El estudiante  puede seleccionar al profesor de una lista de contactos y enviar un mensaje.</t>
  </si>
  <si>
    <t>HU-010</t>
  </si>
  <si>
    <t>Envío de mensajes de apoderado a profesor</t>
  </si>
  <si>
    <r>
      <rPr>
        <rFont val="Aptos Narrow"/>
        <color theme="1"/>
        <sz val="12.0"/>
      </rPr>
      <t>Como</t>
    </r>
    <r>
      <rPr>
        <rFont val="Aptos Narrow"/>
        <color rgb="FF000000"/>
        <sz val="12.0"/>
      </rPr>
      <t> apoderado, quiero poder enviar mensajes a los profesores de mi hijo, para realizar consultas y recibir información sobre su progreso académico.</t>
    </r>
  </si>
  <si>
    <t>* El apoderado puede seleccionar al profesor de una lista de contactos y enviar un mensaje.</t>
  </si>
  <si>
    <t>HU-011</t>
  </si>
  <si>
    <t>Recepción de mensajes por estudiantes</t>
  </si>
  <si>
    <t>Como estudiante, quiero recibir mensajes de los profesores, para estar al tanto de mi rendimiento.</t>
  </si>
  <si>
    <t>* El estudiante recibe el mensaje en la plataforma.
* Los mensajes se organizan por fecha y se almacenan en un historial accesible.</t>
  </si>
  <si>
    <t>HU-009</t>
  </si>
  <si>
    <t>Recepción de mensajes por apoderados</t>
  </si>
  <si>
    <t>Como apoderado, quiero recibir mensajes de los profesores, para estar al tanto del rendimiento de mi hijo.</t>
  </si>
  <si>
    <t>* El apoderado recibe el mensaje en la plataforma.
* Los mensajes se organizan por fecha y se almacenan en un historial accesible.</t>
  </si>
  <si>
    <t>Respuesta de estudiantes a comunicados</t>
  </si>
  <si>
    <r>
      <rPr>
        <rFont val="Aptos Narrow"/>
        <color theme="1"/>
        <sz val="12.0"/>
      </rPr>
      <t>Como</t>
    </r>
    <r>
      <rPr>
        <rFont val="Aptos Narrow"/>
        <color rgb="FF000000"/>
        <sz val="12.0"/>
      </rPr>
      <t> estudiante, quiero poder responder comunicados de los profesores , para realizar consultas y recibir información sobre mi progreso académico.</t>
    </r>
  </si>
  <si>
    <t>* El estudiante puede responder comunicados enviados por los profesores o administradores.</t>
  </si>
  <si>
    <t>Respuesta de apoderados a comunicados</t>
  </si>
  <si>
    <t>Como apoderado, quiero poder responder comunicados de los profesores, para realizar consultas y recibir información sobre el progreso académico de mi hijo.</t>
  </si>
  <si>
    <t>* El apoderado puede responder comunicados enviados por los profesores o administradores.</t>
  </si>
  <si>
    <t>Módulo - Publicación de Material Didactico</t>
  </si>
  <si>
    <t>HU-012</t>
  </si>
  <si>
    <t>Publicación de material didactico por profesores</t>
  </si>
  <si>
    <t>Como profesor, quiero subir y compartir material didáctico para mis estudiantes, para facilitar su aprendizaje y complementar las clases.</t>
  </si>
  <si>
    <t>* El profesor puede subir archivos en diferentes formatos (PDF, Word, PPT, etc.).
* El profesor puede especificar a qué grupo de estudiantes está dirigido el material.
* El profesor puede indicar un enunciado o descripción para el material.</t>
  </si>
  <si>
    <t>HU-013</t>
  </si>
  <si>
    <t>Recepción de material didáctico por estudiantes</t>
  </si>
  <si>
    <t>Como estudiante, quiero recibir nuevos materiales didácticos disponibles, para acceder a ellos y utilizarlos en mis estudios.</t>
  </si>
  <si>
    <t>* El estudiante puede descargar y visualizar el material desde la plataforma.</t>
  </si>
  <si>
    <t>HU-014</t>
  </si>
  <si>
    <t>Creación de tareas por profesores</t>
  </si>
  <si>
    <t>Como profesor, quiero subir y compartir tareas para mis estudiantes, para facilitar su aprendizaje y facilitar la recepción de los encargos.</t>
  </si>
  <si>
    <t>* El profesor puede subir archivos en diferentes formatos (PDF, Word, PPT, etc.).
* El profesor puede especificar a qué grupo de estudiantes está dirigida la tarea.
* El profesor puede indicar un enunciado o descripción para las tareas.</t>
  </si>
  <si>
    <t>Hecho</t>
  </si>
  <si>
    <t>Sprint 1</t>
  </si>
  <si>
    <t>HU-015</t>
  </si>
  <si>
    <t>Recepción de tareas por estudiantes</t>
  </si>
  <si>
    <t>Como estudiante, quiero recibir nuevas tareas y encargos disponibles, para acceder a ellos y ser evaluado por mis profesores.</t>
  </si>
  <si>
    <t>* El estudiante puede descargar archivos adjuntos en el caso de que los contiene.
* El estudiante visualiza una opción para responder la tarea.</t>
  </si>
  <si>
    <t>HU-016</t>
  </si>
  <si>
    <t>Respuesta de tareas por estudiantes</t>
  </si>
  <si>
    <t>Como estudiante, quiero responder los encargos recibidos, para agilizar la recepcion de los encargos  y ser evaluado por mis profesores.</t>
  </si>
  <si>
    <t>* El estudiante puede subir archivos en diferentes formatos (PDF, Word, PPT, etc.).
* El estudiante puede indicar un enunciado o descripción para las tareas."</t>
  </si>
  <si>
    <t>HU-017</t>
  </si>
  <si>
    <t>Visualización de tareas enviadas por estudiante</t>
  </si>
  <si>
    <t>Como estudiante, quiero visualizar los encargos recibidos, para agilizar la recepcion de los encargos  y ser evaluado por mis profesores.</t>
  </si>
  <si>
    <t>* El estudiante puede visualizar el material desde la plataforma.
* El estudiante visualiza una opción para responder la tarea.</t>
  </si>
  <si>
    <t>HU-018</t>
  </si>
  <si>
    <t>Visualización de estudiantes con tareas enviadas por profesor</t>
  </si>
  <si>
    <t>Como profesor, quiero visualizar los estudiantes que ya hayan entregado las tareas, para poder visualizar la responsabilidad del curso.</t>
  </si>
  <si>
    <t xml:space="preserve">* El profesor puede ver a aquellos estudiantes que no han realizado ninguna entrega en la tarea.
</t>
  </si>
  <si>
    <t>HU-019</t>
  </si>
  <si>
    <t>Visualizacion de estudiantes con tarea pendiente</t>
  </si>
  <si>
    <t>Como profesor, quiero visualizar los estudiantes que no hayan entregado las tareas, para poder avisar con tiempo en caso de que un estudiante no lo haya visto.</t>
  </si>
  <si>
    <t xml:space="preserve">* El profesor puede ver a aquellos estudiantes que ya realizaron una entrega en la tarea.
</t>
  </si>
  <si>
    <t>Sprint 2</t>
  </si>
  <si>
    <t>No se completa durante sprint 1, pasa a sprint 2</t>
  </si>
  <si>
    <t>HU-020</t>
  </si>
  <si>
    <t>Recepción de tareas por profesor</t>
  </si>
  <si>
    <t>Como profesor, quiero recibir las tareas y encargos respondidos por mis estudiantes, para acceder a ellos y evaluarlos.</t>
  </si>
  <si>
    <t>* El profesor puede visualizar las respuestas que han subido  los estudiantes desde la plataforma.
* El profesor puede descargar archivos adjuntos en el caso de que los contiene.</t>
  </si>
  <si>
    <t>Módulo - Notificaciones Automáticas</t>
  </si>
  <si>
    <t>HU-021-SPIKE</t>
  </si>
  <si>
    <t>Notificaciónes por correo electrónico</t>
  </si>
  <si>
    <t>Como usuario de la plataforma, quiero recibir mensajes por correo electrónico, para estar informado de las actualizaciones del establecimiento educacional.</t>
  </si>
  <si>
    <t>* Se debe investigar como integrar un sistema de envío de correos electrónicos con framework django.</t>
  </si>
  <si>
    <t>HU-022</t>
  </si>
  <si>
    <t>Notificación de recordatorio de pagos</t>
  </si>
  <si>
    <t>Como apoderado, quiero recibir recordatorios automáticos sobre el pago de mensualidades, para estar al tanto de las fechas y evitar retrasos.</t>
  </si>
  <si>
    <t>* El sistema envía una notificación automática antes de la fecha límite de pago.
* La notificación incluye el monto a pagar y el método de pago.</t>
  </si>
  <si>
    <t>HU-038</t>
  </si>
  <si>
    <t>Notificación de nuevas tareas para estudiantes</t>
  </si>
  <si>
    <t>Como estudiante, quiero recibir notificaciones por correo cuando haya nuevas tareas disponible, para estar informado sobre mis recursos disponibles.</t>
  </si>
  <si>
    <t>* El sistema envía un correo electrónico automáticamente cuando un nuevo recurso es subido por el profesor.</t>
  </si>
  <si>
    <t>HU-039</t>
  </si>
  <si>
    <t>Notificación de nuevas tareas apoderados</t>
  </si>
  <si>
    <r>
      <rPr>
        <rFont val="Aptos Narrow"/>
        <color theme="1"/>
        <sz val="12.0"/>
      </rPr>
      <t>Como</t>
    </r>
    <r>
      <rPr>
        <rFont val="Aptos Narrow"/>
        <color rgb="FF000000"/>
        <sz val="12.0"/>
      </rPr>
      <t> apoderado, quiero recibir notificaciones por correo cuando haya nuevas tareas disponible para mi hijo, para estar informado sobre los recursos educativos.</t>
    </r>
  </si>
  <si>
    <t>HU-023</t>
  </si>
  <si>
    <t>Notificación de nuevo material didáctico para estudiantes</t>
  </si>
  <si>
    <t>Como estudiante, quiero recibir notificaciones por correo cuando haya nuevo material disponible, para estar informado sobre mis recursos disponibles.</t>
  </si>
  <si>
    <t>HU-024</t>
  </si>
  <si>
    <t>Notificación de nuevo material didáctico para apoderados</t>
  </si>
  <si>
    <r>
      <rPr>
        <rFont val="Aptos Narrow"/>
        <color theme="1"/>
        <sz val="12.0"/>
      </rPr>
      <t>Como</t>
    </r>
    <r>
      <rPr>
        <rFont val="Aptos Narrow"/>
        <color rgb="FF000000"/>
        <sz val="12.0"/>
      </rPr>
      <t> apoderado, quiero recibir notificaciones por correo cuando haya nuevo material disponible para mi hijo, para estar informado sobre los recursos educativos.</t>
    </r>
  </si>
  <si>
    <t>HU-025</t>
  </si>
  <si>
    <t>Notificación de confirmación respuesta de tareas al profesor</t>
  </si>
  <si>
    <t>Como profesor, quiero recibir notificaciones por correo cuando un estudiante haya  enviado una respuesta a una tarea, para tener un respaldo tareas enviadas.</t>
  </si>
  <si>
    <t>* El sistema envía un correo electrónico automáticamente cuando un el estudiante haya respondido una tarea.</t>
  </si>
  <si>
    <t>HU-026</t>
  </si>
  <si>
    <t>Notificación de confirmación respuesta de tareas al estudiante</t>
  </si>
  <si>
    <t>Como estudiante, quiero recibir notificaciones por correo cuando haya enviado una respuesta a una tarea, para tener un respaldo de haber enviado mis respuestas a tiempo.</t>
  </si>
  <si>
    <t>HU-027</t>
  </si>
  <si>
    <t>Notificación de respuesta entrevista</t>
  </si>
  <si>
    <t>Como apoderado, quiero recibir una respuesta de confirmación de entrevista, para poder organizar mis tiempos.</t>
  </si>
  <si>
    <t>* El apoderado debe recibir una notificación mediante correo con la respuesta a la solicitud de entrevista.
* El sistema debe indicar la respuesta y el motivo en el caso de rechazar la entrevista.</t>
  </si>
  <si>
    <t>HU-028</t>
  </si>
  <si>
    <t>Notificación de recordatorio de entrevistas</t>
  </si>
  <si>
    <t>Como apoderado/profesor, quiero recibir un recordatorio antes de la entrevista, para asegurarme de no olvidar la asistencia a la misma.</t>
  </si>
  <si>
    <t>* El sistema envía un recordatorio automático antes de la entrevista.
* El profesor recibe el recordatorio a la entrevista.
* El apoderado recibe el recordatorio a la entrevista.</t>
  </si>
  <si>
    <t>HU-029</t>
  </si>
  <si>
    <t>Notificación de confirmación entrevista realizada</t>
  </si>
  <si>
    <t>Como apoderado, quiero recibir notificaciones por correo cuando haya realizado una entrevista con el acta creada por el profesor, para tener un respaldo de lo conversado.</t>
  </si>
  <si>
    <t>* El sistema envía un correo electrónico automáticamente al apoderado cuando el profesor haya cerrado el acta de entrevista.</t>
  </si>
  <si>
    <t>HU-030</t>
  </si>
  <si>
    <t>Notificación a estudiante de nuevo mensaje</t>
  </si>
  <si>
    <t>Como estudiante, quiero recibir una notificación por correo de los mensajes de los profesores, para estar al tanto de mi rendimiento.</t>
  </si>
  <si>
    <t>* El estudiante recibe una notificación por email o en la plataforma cuando hay un mensaje nuevo.</t>
  </si>
  <si>
    <t>HU-031</t>
  </si>
  <si>
    <t>Notificación a apoderado de nuevo mensaje</t>
  </si>
  <si>
    <t>Como apoderado, quiero recibir una notificación por correo de los mensajes de los profesores, para estar al tanto del rendimiento de mi hijo.</t>
  </si>
  <si>
    <t>* El apoderado recibe una notificación por email o en la plataforma cuando hay un mensaje nuevo.</t>
  </si>
  <si>
    <t>HU-032</t>
  </si>
  <si>
    <t>Notificación a profesor de nuevo mensaje</t>
  </si>
  <si>
    <t>Como profesor, quiero recibir una notificación por correo de los mensajes, para estar al tanto de dudas o consultas de la comunidad académica.</t>
  </si>
  <si>
    <t>* El profesor recibe una notificación por email o en la plataforma cuando hay un mensaje nuevo.</t>
  </si>
  <si>
    <t>HU-033</t>
  </si>
  <si>
    <t>Notificación a administrador de nuevo mensaje</t>
  </si>
  <si>
    <t>Como administrador, quiero recibir una notificación por correo de los mensajes, para estar al tanto de dudas o consultas de la comunidad académica.</t>
  </si>
  <si>
    <t>* El administrador recibe una notificación por email o en la plataforma cuando hay un mensaje nuevo.</t>
  </si>
  <si>
    <t>Módulo - Agendamiento de Entrevistas</t>
  </si>
  <si>
    <t>HU-034</t>
  </si>
  <si>
    <t>Agendar entrevistas con profesores</t>
  </si>
  <si>
    <t>Como apoderado, quiero agendar entrevistas con los profesores de mi hijo, para coordinar reuniones y discutir su rendimiento académico.</t>
  </si>
  <si>
    <t>* El apoderado puede ver la disponibilidad de los profesores.
* El sistema permite reservar un horario de entrevista y espera la confirmación del profesor.</t>
  </si>
  <si>
    <t>HU-035</t>
  </si>
  <si>
    <t>Gestión de disponibilidad para entrevistas</t>
  </si>
  <si>
    <t>Como profesor, quiero gestionar mis horarios de disponibilidad para entrevistas, para organizar mejor mis reuniones con los apoderados.</t>
  </si>
  <si>
    <t>* El profesor puede establecer y modificar sus horas de disponibilidad.
* Los apoderados solo pueden agendar entrevistas en los horarios disponibles.</t>
  </si>
  <si>
    <t>HU-036</t>
  </si>
  <si>
    <t>Confirmación de entrevistas agendadas</t>
  </si>
  <si>
    <t>Como profesor, quiero poder confirmar las entrevistas con los apoderados, para organizar mejor mis reuniones y mi tiempo.</t>
  </si>
  <si>
    <t>* El profesor puede confirmar o rechazar la solicitud de entrevista.
* El profesor debe indicar un motivo en el caso de rechazar la entrevista.</t>
  </si>
  <si>
    <t>HU-037</t>
  </si>
  <si>
    <t>Acta de entrevista</t>
  </si>
  <si>
    <t>Como profesor, quiero poder registrar lo conversado en las entrevistas con los apoderados, para tener un respaldo de la correcta ejecución de la misma.</t>
  </si>
  <si>
    <t>* El profesor debe registrar lo conversado durante la entrevista.</t>
  </si>
  <si>
    <t>Desarrollo ágil: Lista de tareas del Sprint 2</t>
  </si>
  <si>
    <t>FECHA: 02/09 al 21/09</t>
  </si>
  <si>
    <t>Estimación en horas</t>
  </si>
  <si>
    <t>DIA</t>
  </si>
  <si>
    <t>Total</t>
  </si>
  <si>
    <t>HRS X DIA</t>
  </si>
  <si>
    <t>Horas Reales de producto por realizar</t>
  </si>
  <si>
    <t>%</t>
  </si>
  <si>
    <t>Horas Estimadas de producto por realizar</t>
  </si>
  <si>
    <t>FECHA: 23/09 al 12/10</t>
  </si>
  <si>
    <t>Desarrollo ágil: Lista de tareas del Sprint 3</t>
  </si>
  <si>
    <t>FECHA: 14/10 al 02/11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</si>
</sst>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Aptos Narrow"/>
      <scheme val="minor"/>
    </font>
    <font>
      <sz val="12.0"/>
      <color theme="1"/>
      <name val="Aptos Narrow"/>
    </font>
    <font>
      <b/>
      <sz val="28.0"/>
      <color theme="1"/>
      <name val="Aptos Narrow"/>
    </font>
    <font>
      <b/>
      <sz val="16.0"/>
      <color rgb="FF0E2841"/>
      <name val="Aptos Narrow"/>
    </font>
    <font>
      <sz val="11.0"/>
      <color theme="0"/>
      <name val="Aptos Narrow"/>
    </font>
    <font>
      <b/>
      <sz val="12.0"/>
      <color theme="1"/>
      <name val="Aptos Narrow"/>
    </font>
    <font/>
    <font>
      <sz val="12.0"/>
      <color rgb="FFFF0000"/>
      <name val="Aptos Narrow"/>
    </font>
    <font>
      <sz val="12.0"/>
      <color rgb="FF000000"/>
      <name val="Aptos Narrow"/>
    </font>
    <font>
      <sz val="12.0"/>
      <color theme="1"/>
      <name val="Arial"/>
    </font>
    <font>
      <sz val="11.0"/>
      <color theme="0"/>
      <name val="Calibri"/>
    </font>
    <font>
      <sz val="12.0"/>
      <color theme="0"/>
      <name val="Aptos Narrow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53D64"/>
        <bgColor rgb="FF153D64"/>
      </patternFill>
    </fill>
    <fill>
      <patternFill patternType="solid">
        <fgColor rgb="FFFAE2D5"/>
        <bgColor rgb="FFFAE2D5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3" fontId="4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ill="1" applyFont="1">
      <alignment horizontal="left" shrinkToFit="0" vertical="top" wrapText="1"/>
    </xf>
    <xf borderId="4" fillId="0" fontId="6" numFmtId="0" xfId="0" applyBorder="1" applyFont="1"/>
    <xf borderId="5" fillId="0" fontId="6" numFmtId="0" xfId="0" applyBorder="1" applyFont="1"/>
    <xf borderId="2" fillId="2" fontId="1" numFmtId="0" xfId="0" applyAlignment="1" applyBorder="1" applyFont="1">
      <alignment horizontal="left" shrinkToFit="0" vertical="top" wrapText="1"/>
    </xf>
    <xf borderId="2" fillId="2" fontId="7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top"/>
    </xf>
    <xf borderId="2" fillId="2" fontId="9" numFmtId="0" xfId="0" applyAlignment="1" applyBorder="1" applyFont="1">
      <alignment horizontal="left" readingOrder="0" shrinkToFit="0" vertical="top" wrapText="1"/>
    </xf>
    <xf borderId="6" fillId="2" fontId="2" numFmtId="0" xfId="0" applyAlignment="1" applyBorder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6" fillId="2" fontId="1" numFmtId="0" xfId="0" applyAlignment="1" applyBorder="1" applyFont="1">
      <alignment horizontal="center"/>
    </xf>
    <xf borderId="9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2" fillId="2" fontId="1" numFmtId="0" xfId="0" applyAlignment="1" applyBorder="1" applyFont="1">
      <alignment horizontal="left" vertical="top"/>
    </xf>
    <xf borderId="2" fillId="4" fontId="1" numFmtId="0" xfId="0" applyAlignment="1" applyBorder="1" applyFont="1">
      <alignment horizontal="center" shrinkToFit="0" vertical="center" wrapText="1"/>
    </xf>
    <xf borderId="1" fillId="2" fontId="1" numFmtId="1" xfId="0" applyBorder="1" applyFont="1" applyNumberFormat="1"/>
    <xf borderId="1" fillId="2" fontId="10" numFmtId="0" xfId="0" applyAlignment="1" applyBorder="1" applyFont="1">
      <alignment shrinkToFit="0" wrapText="1"/>
    </xf>
    <xf borderId="1" fillId="2" fontId="11" numFmtId="1" xfId="0" applyBorder="1" applyFont="1" applyNumberFormat="1"/>
    <xf borderId="1" fillId="2" fontId="10" numFmtId="0" xfId="0" applyBorder="1" applyFont="1"/>
    <xf borderId="1" fillId="2" fontId="11" numFmtId="0" xfId="0" applyBorder="1" applyFont="1"/>
    <xf borderId="1" fillId="2" fontId="10" numFmtId="0" xfId="0" applyAlignment="1" applyBorder="1" applyFont="1">
      <alignment horizontal="center" shrinkToFit="0" wrapText="1"/>
    </xf>
    <xf borderId="1" fillId="2" fontId="12" numFmtId="0" xfId="0" applyBorder="1" applyFont="1"/>
    <xf borderId="1" fillId="2" fontId="1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>
        <color rgb="FF47D45A"/>
      </font>
      <fill>
        <patternFill patternType="none"/>
      </fill>
      <border/>
    </dxf>
    <dxf>
      <font>
        <color theme="7"/>
      </font>
      <fill>
        <patternFill patternType="none"/>
      </fill>
      <border/>
    </dxf>
    <dxf>
      <font>
        <color rgb="FF0C0C0C"/>
      </font>
      <fill>
        <patternFill patternType="none"/>
      </fill>
      <border/>
    </dxf>
    <dxf>
      <font>
        <color rgb="FFEDB20C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'Sprint 1'!$E$4:$N$4</c:f>
            </c:strRef>
          </c:cat>
          <c:val>
            <c:numRef>
              <c:f>'Sprint 1'!$E$13:$N$13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'Sprint 1'!$E$4:$N$4</c:f>
            </c:strRef>
          </c:cat>
          <c:val>
            <c:numRef>
              <c:f>'Sprint 1'!$E$15:$N$15</c:f>
              <c:numCache/>
            </c:numRef>
          </c:val>
          <c:smooth val="0"/>
        </c:ser>
        <c:axId val="649943328"/>
        <c:axId val="30945708"/>
      </c:lineChart>
      <c:catAx>
        <c:axId val="6499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45708"/>
      </c:catAx>
      <c:valAx>
        <c:axId val="30945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99433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'Sprint 2'!$E$4:$S$4</c:f>
            </c:strRef>
          </c:cat>
          <c:val>
            <c:numRef>
              <c:f>'Sprint 2'!$E$14:$S$14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'Sprint 2'!$E$4:$S$4</c:f>
            </c:strRef>
          </c:cat>
          <c:val>
            <c:numRef>
              <c:f>'Sprint 2'!$E$16:$S$16</c:f>
              <c:numCache/>
            </c:numRef>
          </c:val>
          <c:smooth val="0"/>
        </c:ser>
        <c:axId val="1320162835"/>
        <c:axId val="941826722"/>
      </c:lineChart>
      <c:catAx>
        <c:axId val="132016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1826722"/>
      </c:catAx>
      <c:valAx>
        <c:axId val="94182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01628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 Sprint 3</a:t>
            </a:r>
          </a:p>
        </c:rich>
      </c:tx>
      <c:overlay val="0"/>
    </c:title>
    <c:plotArea>
      <c:layout>
        <c:manualLayout>
          <c:xMode val="edge"/>
          <c:yMode val="edge"/>
          <c:x val="0.0707526465378603"/>
          <c:y val="0.22434717578110955"/>
          <c:w val="0.8619173316031913"/>
          <c:h val="0.5967362024952361"/>
        </c:manualLayout>
      </c:layout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'Sprint 3'!$E$4:$S$4</c:f>
            </c:strRef>
          </c:cat>
          <c:val>
            <c:numRef>
              <c:f>'Sprint 3'!$E$21:$S$21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'Sprint 3'!$E$4:$S$4</c:f>
            </c:strRef>
          </c:cat>
          <c:val>
            <c:numRef>
              <c:f>'Sprint 3'!$E$23:$S$23</c:f>
              <c:numCache/>
            </c:numRef>
          </c:val>
          <c:smooth val="0"/>
        </c:ser>
        <c:axId val="1069501323"/>
        <c:axId val="1331673637"/>
      </c:lineChart>
      <c:catAx>
        <c:axId val="106950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1673637"/>
      </c:catAx>
      <c:valAx>
        <c:axId val="133167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95013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10</xdr:row>
      <xdr:rowOff>9525</xdr:rowOff>
    </xdr:from>
    <xdr:ext cx="5467350" cy="3476625"/>
    <xdr:graphicFrame>
      <xdr:nvGraphicFramePr>
        <xdr:cNvPr id="15322593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11</xdr:row>
      <xdr:rowOff>9525</xdr:rowOff>
    </xdr:from>
    <xdr:ext cx="5467350" cy="3476625"/>
    <xdr:graphicFrame>
      <xdr:nvGraphicFramePr>
        <xdr:cNvPr id="17001443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18</xdr:row>
      <xdr:rowOff>9525</xdr:rowOff>
    </xdr:from>
    <xdr:ext cx="5467350" cy="3476625"/>
    <xdr:graphicFrame>
      <xdr:nvGraphicFramePr>
        <xdr:cNvPr id="165207997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urndown%20Chart%20-%20Re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rint 1"/>
      <sheetName val="Sprint 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44"/>
    <col customWidth="1" min="2" max="2" width="16.44"/>
    <col customWidth="1" min="3" max="3" width="27.44"/>
    <col customWidth="1" min="4" max="4" width="70.0"/>
    <col customWidth="1" min="5" max="5" width="88.67"/>
    <col customWidth="1" min="6" max="6" width="9.11"/>
    <col customWidth="1" min="7" max="7" width="11.89"/>
    <col customWidth="1" min="8" max="8" width="16.11"/>
    <col customWidth="1" min="9" max="9" width="17.89"/>
    <col customWidth="1" min="10" max="10" width="21.11"/>
    <col customWidth="1" min="11" max="26" width="10.89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B5" s="5" t="s">
        <v>10</v>
      </c>
      <c r="C5" s="6"/>
      <c r="D5" s="6"/>
      <c r="E5" s="6"/>
      <c r="F5" s="6"/>
      <c r="G5" s="6"/>
      <c r="H5" s="6"/>
      <c r="I5" s="6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B6" s="8" t="s">
        <v>11</v>
      </c>
      <c r="C6" s="8" t="s">
        <v>12</v>
      </c>
      <c r="D6" s="8" t="s">
        <v>13</v>
      </c>
      <c r="E6" s="8" t="s">
        <v>14</v>
      </c>
      <c r="F6" s="9" t="s">
        <v>15</v>
      </c>
      <c r="G6" s="10">
        <v>5.0</v>
      </c>
      <c r="H6" s="10" t="s">
        <v>16</v>
      </c>
      <c r="I6" s="10" t="s">
        <v>17</v>
      </c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B7" s="8" t="s">
        <v>18</v>
      </c>
      <c r="C7" s="8" t="s">
        <v>19</v>
      </c>
      <c r="D7" s="8" t="s">
        <v>20</v>
      </c>
      <c r="E7" s="8" t="s">
        <v>21</v>
      </c>
      <c r="F7" s="9" t="s">
        <v>15</v>
      </c>
      <c r="G7" s="10">
        <v>2.0</v>
      </c>
      <c r="H7" s="10" t="s">
        <v>16</v>
      </c>
      <c r="I7" s="10" t="s">
        <v>22</v>
      </c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B8" s="8" t="s">
        <v>23</v>
      </c>
      <c r="C8" s="8" t="s">
        <v>24</v>
      </c>
      <c r="D8" s="8" t="s">
        <v>25</v>
      </c>
      <c r="E8" s="8" t="s">
        <v>26</v>
      </c>
      <c r="F8" s="9" t="s">
        <v>15</v>
      </c>
      <c r="G8" s="10">
        <v>2.0</v>
      </c>
      <c r="H8" s="10" t="s">
        <v>16</v>
      </c>
      <c r="I8" s="10" t="s">
        <v>22</v>
      </c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B9" s="8" t="s">
        <v>27</v>
      </c>
      <c r="C9" s="8" t="s">
        <v>28</v>
      </c>
      <c r="D9" s="8" t="s">
        <v>29</v>
      </c>
      <c r="E9" s="8" t="s">
        <v>30</v>
      </c>
      <c r="F9" s="9" t="s">
        <v>15</v>
      </c>
      <c r="G9" s="10">
        <v>2.0</v>
      </c>
      <c r="H9" s="10" t="s">
        <v>16</v>
      </c>
      <c r="I9" s="10" t="s">
        <v>17</v>
      </c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B10" s="8" t="s">
        <v>31</v>
      </c>
      <c r="C10" s="8" t="s">
        <v>32</v>
      </c>
      <c r="D10" s="8" t="s">
        <v>33</v>
      </c>
      <c r="E10" s="8" t="s">
        <v>34</v>
      </c>
      <c r="F10" s="9" t="s">
        <v>15</v>
      </c>
      <c r="G10" s="10">
        <v>3.0</v>
      </c>
      <c r="H10" s="10" t="s">
        <v>16</v>
      </c>
      <c r="I10" s="10" t="s">
        <v>22</v>
      </c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B11" s="5" t="s">
        <v>35</v>
      </c>
      <c r="C11" s="6"/>
      <c r="D11" s="6"/>
      <c r="E11" s="6"/>
      <c r="F11" s="6"/>
      <c r="G11" s="6"/>
      <c r="H11" s="6"/>
      <c r="I11" s="6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B12" s="8" t="s">
        <v>36</v>
      </c>
      <c r="C12" s="8" t="s">
        <v>37</v>
      </c>
      <c r="D12" s="8" t="s">
        <v>38</v>
      </c>
      <c r="E12" s="8" t="s">
        <v>39</v>
      </c>
      <c r="F12" s="9" t="s">
        <v>40</v>
      </c>
      <c r="G12" s="10" t="s">
        <v>41</v>
      </c>
      <c r="H12" s="10" t="s">
        <v>42</v>
      </c>
      <c r="I12" s="10" t="s">
        <v>43</v>
      </c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B13" s="8" t="s">
        <v>44</v>
      </c>
      <c r="C13" s="8" t="s">
        <v>45</v>
      </c>
      <c r="D13" s="8" t="s">
        <v>46</v>
      </c>
      <c r="E13" s="8" t="s">
        <v>47</v>
      </c>
      <c r="F13" s="9" t="s">
        <v>40</v>
      </c>
      <c r="G13" s="10" t="s">
        <v>41</v>
      </c>
      <c r="H13" s="10" t="s">
        <v>42</v>
      </c>
      <c r="I13" s="10" t="s">
        <v>43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B14" s="8" t="s">
        <v>48</v>
      </c>
      <c r="C14" s="8" t="s">
        <v>49</v>
      </c>
      <c r="D14" s="8" t="s">
        <v>50</v>
      </c>
      <c r="E14" s="11" t="s">
        <v>51</v>
      </c>
      <c r="F14" s="9" t="s">
        <v>40</v>
      </c>
      <c r="G14" s="10" t="s">
        <v>41</v>
      </c>
      <c r="H14" s="10" t="s">
        <v>42</v>
      </c>
      <c r="I14" s="10" t="s">
        <v>43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B15" s="8" t="s">
        <v>52</v>
      </c>
      <c r="C15" s="8" t="s">
        <v>53</v>
      </c>
      <c r="D15" s="8" t="s">
        <v>54</v>
      </c>
      <c r="E15" s="8" t="s">
        <v>55</v>
      </c>
      <c r="F15" s="9" t="s">
        <v>40</v>
      </c>
      <c r="G15" s="10" t="s">
        <v>41</v>
      </c>
      <c r="H15" s="10" t="s">
        <v>42</v>
      </c>
      <c r="I15" s="10" t="s">
        <v>43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B16" s="8" t="s">
        <v>56</v>
      </c>
      <c r="C16" s="8" t="s">
        <v>57</v>
      </c>
      <c r="D16" s="8" t="s">
        <v>58</v>
      </c>
      <c r="E16" s="8" t="s">
        <v>59</v>
      </c>
      <c r="F16" s="9" t="s">
        <v>40</v>
      </c>
      <c r="G16" s="10" t="s">
        <v>41</v>
      </c>
      <c r="H16" s="10" t="s">
        <v>42</v>
      </c>
      <c r="I16" s="10" t="s">
        <v>43</v>
      </c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B17" s="8" t="s">
        <v>60</v>
      </c>
      <c r="C17" s="8" t="s">
        <v>61</v>
      </c>
      <c r="D17" s="8" t="s">
        <v>62</v>
      </c>
      <c r="E17" s="8" t="s">
        <v>63</v>
      </c>
      <c r="F17" s="9" t="s">
        <v>40</v>
      </c>
      <c r="G17" s="10" t="s">
        <v>41</v>
      </c>
      <c r="H17" s="10" t="s">
        <v>42</v>
      </c>
      <c r="I17" s="10" t="s">
        <v>43</v>
      </c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B18" s="8" t="s">
        <v>52</v>
      </c>
      <c r="C18" s="8" t="s">
        <v>64</v>
      </c>
      <c r="D18" s="8" t="s">
        <v>65</v>
      </c>
      <c r="E18" s="8" t="s">
        <v>66</v>
      </c>
      <c r="F18" s="9" t="s">
        <v>40</v>
      </c>
      <c r="G18" s="10" t="s">
        <v>41</v>
      </c>
      <c r="H18" s="10" t="s">
        <v>42</v>
      </c>
      <c r="I18" s="10" t="s">
        <v>43</v>
      </c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B19" s="8" t="s">
        <v>56</v>
      </c>
      <c r="C19" s="8" t="s">
        <v>67</v>
      </c>
      <c r="D19" s="8" t="s">
        <v>68</v>
      </c>
      <c r="E19" s="8" t="s">
        <v>69</v>
      </c>
      <c r="F19" s="9" t="s">
        <v>40</v>
      </c>
      <c r="G19" s="10" t="s">
        <v>41</v>
      </c>
      <c r="H19" s="10" t="s">
        <v>42</v>
      </c>
      <c r="I19" s="10" t="s">
        <v>43</v>
      </c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B20" s="5" t="s">
        <v>70</v>
      </c>
      <c r="C20" s="6"/>
      <c r="D20" s="6"/>
      <c r="E20" s="6"/>
      <c r="F20" s="6"/>
      <c r="G20" s="6"/>
      <c r="H20" s="6"/>
      <c r="I20" s="6"/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B21" s="8" t="s">
        <v>71</v>
      </c>
      <c r="C21" s="8" t="s">
        <v>72</v>
      </c>
      <c r="D21" s="8" t="s">
        <v>73</v>
      </c>
      <c r="E21" s="8" t="s">
        <v>74</v>
      </c>
      <c r="F21" s="9" t="s">
        <v>15</v>
      </c>
      <c r="G21" s="10">
        <v>2.0</v>
      </c>
      <c r="H21" s="10" t="s">
        <v>16</v>
      </c>
      <c r="I21" s="10" t="s">
        <v>22</v>
      </c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B22" s="8" t="s">
        <v>75</v>
      </c>
      <c r="C22" s="8" t="s">
        <v>76</v>
      </c>
      <c r="D22" s="8" t="s">
        <v>77</v>
      </c>
      <c r="E22" s="8" t="s">
        <v>78</v>
      </c>
      <c r="F22" s="9" t="s">
        <v>15</v>
      </c>
      <c r="G22" s="10">
        <v>2.0</v>
      </c>
      <c r="H22" s="10" t="s">
        <v>16</v>
      </c>
      <c r="I22" s="10" t="s">
        <v>22</v>
      </c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B23" s="8" t="s">
        <v>79</v>
      </c>
      <c r="C23" s="8" t="s">
        <v>80</v>
      </c>
      <c r="D23" s="8" t="s">
        <v>81</v>
      </c>
      <c r="E23" s="8" t="s">
        <v>82</v>
      </c>
      <c r="F23" s="9" t="s">
        <v>83</v>
      </c>
      <c r="G23" s="10">
        <v>8.0</v>
      </c>
      <c r="H23" s="10" t="s">
        <v>84</v>
      </c>
      <c r="I23" s="10" t="s">
        <v>17</v>
      </c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B24" s="8" t="s">
        <v>85</v>
      </c>
      <c r="C24" s="8" t="s">
        <v>86</v>
      </c>
      <c r="D24" s="8" t="s">
        <v>87</v>
      </c>
      <c r="E24" s="12" t="s">
        <v>88</v>
      </c>
      <c r="F24" s="9" t="s">
        <v>83</v>
      </c>
      <c r="G24" s="10">
        <v>5.0</v>
      </c>
      <c r="H24" s="10" t="s">
        <v>84</v>
      </c>
      <c r="I24" s="10" t="s">
        <v>22</v>
      </c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B25" s="8" t="s">
        <v>89</v>
      </c>
      <c r="C25" s="8" t="s">
        <v>90</v>
      </c>
      <c r="D25" s="8" t="s">
        <v>91</v>
      </c>
      <c r="E25" s="8" t="s">
        <v>92</v>
      </c>
      <c r="F25" s="9" t="s">
        <v>83</v>
      </c>
      <c r="G25" s="10">
        <v>5.0</v>
      </c>
      <c r="H25" s="10" t="s">
        <v>84</v>
      </c>
      <c r="I25" s="10" t="s">
        <v>22</v>
      </c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B26" s="8" t="s">
        <v>93</v>
      </c>
      <c r="C26" s="8" t="s">
        <v>94</v>
      </c>
      <c r="D26" s="8" t="s">
        <v>95</v>
      </c>
      <c r="E26" s="12" t="s">
        <v>96</v>
      </c>
      <c r="F26" s="9" t="s">
        <v>83</v>
      </c>
      <c r="G26" s="10">
        <v>2.0</v>
      </c>
      <c r="H26" s="10" t="s">
        <v>84</v>
      </c>
      <c r="I26" s="10" t="s">
        <v>17</v>
      </c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B27" s="8" t="s">
        <v>97</v>
      </c>
      <c r="C27" s="8" t="s">
        <v>98</v>
      </c>
      <c r="D27" s="8" t="s">
        <v>99</v>
      </c>
      <c r="E27" s="12" t="s">
        <v>100</v>
      </c>
      <c r="F27" s="9" t="s">
        <v>83</v>
      </c>
      <c r="G27" s="10">
        <v>3.0</v>
      </c>
      <c r="H27" s="10" t="s">
        <v>84</v>
      </c>
      <c r="I27" s="10" t="s">
        <v>22</v>
      </c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B28" s="8" t="s">
        <v>101</v>
      </c>
      <c r="C28" s="8" t="s">
        <v>102</v>
      </c>
      <c r="D28" s="8" t="s">
        <v>103</v>
      </c>
      <c r="E28" s="12" t="s">
        <v>104</v>
      </c>
      <c r="F28" s="9" t="s">
        <v>83</v>
      </c>
      <c r="G28" s="10">
        <v>5.0</v>
      </c>
      <c r="H28" s="10" t="s">
        <v>105</v>
      </c>
      <c r="I28" s="10" t="s">
        <v>17</v>
      </c>
      <c r="J28" s="8" t="s">
        <v>106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B29" s="8" t="s">
        <v>107</v>
      </c>
      <c r="C29" s="8" t="s">
        <v>108</v>
      </c>
      <c r="D29" s="8" t="s">
        <v>109</v>
      </c>
      <c r="E29" s="8" t="s">
        <v>110</v>
      </c>
      <c r="F29" s="9" t="s">
        <v>83</v>
      </c>
      <c r="G29" s="10">
        <v>8.0</v>
      </c>
      <c r="H29" s="10" t="s">
        <v>105</v>
      </c>
      <c r="I29" s="10" t="s">
        <v>22</v>
      </c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B30" s="5" t="s">
        <v>111</v>
      </c>
      <c r="C30" s="6"/>
      <c r="D30" s="6"/>
      <c r="E30" s="6"/>
      <c r="F30" s="6"/>
      <c r="G30" s="6"/>
      <c r="H30" s="6"/>
      <c r="I30" s="6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B31" s="8" t="s">
        <v>112</v>
      </c>
      <c r="C31" s="8" t="s">
        <v>113</v>
      </c>
      <c r="D31" s="8" t="s">
        <v>114</v>
      </c>
      <c r="E31" s="8" t="s">
        <v>115</v>
      </c>
      <c r="F31" s="9" t="s">
        <v>83</v>
      </c>
      <c r="G31" s="10">
        <v>8.0</v>
      </c>
      <c r="H31" s="10" t="s">
        <v>105</v>
      </c>
      <c r="I31" s="10" t="s">
        <v>17</v>
      </c>
      <c r="J31" s="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B32" s="8" t="s">
        <v>116</v>
      </c>
      <c r="C32" s="8" t="s">
        <v>117</v>
      </c>
      <c r="D32" s="8" t="s">
        <v>118</v>
      </c>
      <c r="E32" s="8" t="s">
        <v>119</v>
      </c>
      <c r="F32" s="9" t="s">
        <v>40</v>
      </c>
      <c r="G32" s="10" t="s">
        <v>41</v>
      </c>
      <c r="H32" s="10" t="s">
        <v>42</v>
      </c>
      <c r="I32" s="10" t="s">
        <v>22</v>
      </c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B33" s="8" t="s">
        <v>120</v>
      </c>
      <c r="C33" s="8" t="s">
        <v>121</v>
      </c>
      <c r="D33" s="8" t="s">
        <v>122</v>
      </c>
      <c r="E33" s="8" t="s">
        <v>123</v>
      </c>
      <c r="F33" s="9" t="s">
        <v>83</v>
      </c>
      <c r="G33" s="10">
        <v>8.0</v>
      </c>
      <c r="H33" s="10" t="s">
        <v>105</v>
      </c>
      <c r="I33" s="10" t="s">
        <v>17</v>
      </c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B34" s="8" t="s">
        <v>124</v>
      </c>
      <c r="C34" s="8" t="s">
        <v>125</v>
      </c>
      <c r="D34" s="8" t="s">
        <v>126</v>
      </c>
      <c r="E34" s="8" t="s">
        <v>123</v>
      </c>
      <c r="F34" s="9" t="s">
        <v>83</v>
      </c>
      <c r="G34" s="10">
        <v>8.0</v>
      </c>
      <c r="H34" s="10" t="s">
        <v>105</v>
      </c>
      <c r="I34" s="10" t="s">
        <v>17</v>
      </c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B35" s="8" t="s">
        <v>127</v>
      </c>
      <c r="C35" s="8" t="s">
        <v>128</v>
      </c>
      <c r="D35" s="8" t="s">
        <v>129</v>
      </c>
      <c r="E35" s="8" t="s">
        <v>123</v>
      </c>
      <c r="F35" s="9" t="s">
        <v>15</v>
      </c>
      <c r="G35" s="10">
        <v>2.0</v>
      </c>
      <c r="H35" s="10" t="s">
        <v>16</v>
      </c>
      <c r="I35" s="10" t="s">
        <v>22</v>
      </c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B36" s="8" t="s">
        <v>130</v>
      </c>
      <c r="C36" s="8" t="s">
        <v>131</v>
      </c>
      <c r="D36" s="8" t="s">
        <v>132</v>
      </c>
      <c r="E36" s="8" t="s">
        <v>123</v>
      </c>
      <c r="F36" s="9" t="s">
        <v>15</v>
      </c>
      <c r="G36" s="10">
        <v>2.0</v>
      </c>
      <c r="H36" s="10" t="s">
        <v>16</v>
      </c>
      <c r="I36" s="10" t="s">
        <v>22</v>
      </c>
      <c r="J36" s="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B37" s="8" t="s">
        <v>133</v>
      </c>
      <c r="C37" s="8" t="s">
        <v>134</v>
      </c>
      <c r="D37" s="8" t="s">
        <v>135</v>
      </c>
      <c r="E37" s="8" t="s">
        <v>136</v>
      </c>
      <c r="F37" s="9" t="s">
        <v>83</v>
      </c>
      <c r="G37" s="10">
        <v>3.0</v>
      </c>
      <c r="H37" s="10" t="s">
        <v>105</v>
      </c>
      <c r="I37" s="10" t="s">
        <v>17</v>
      </c>
      <c r="J37" s="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B38" s="8" t="s">
        <v>137</v>
      </c>
      <c r="C38" s="8" t="s">
        <v>138</v>
      </c>
      <c r="D38" s="8" t="s">
        <v>139</v>
      </c>
      <c r="E38" s="8" t="s">
        <v>136</v>
      </c>
      <c r="F38" s="9" t="s">
        <v>83</v>
      </c>
      <c r="G38" s="10">
        <v>3.0</v>
      </c>
      <c r="H38" s="10" t="s">
        <v>105</v>
      </c>
      <c r="I38" s="10" t="s">
        <v>17</v>
      </c>
      <c r="J38" s="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B39" s="8" t="s">
        <v>140</v>
      </c>
      <c r="C39" s="8" t="s">
        <v>141</v>
      </c>
      <c r="D39" s="8" t="s">
        <v>142</v>
      </c>
      <c r="E39" s="8" t="s">
        <v>143</v>
      </c>
      <c r="F39" s="9" t="s">
        <v>15</v>
      </c>
      <c r="G39" s="10">
        <v>2.0</v>
      </c>
      <c r="H39" s="10" t="s">
        <v>16</v>
      </c>
      <c r="I39" s="10" t="s">
        <v>22</v>
      </c>
      <c r="J39" s="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B40" s="8" t="s">
        <v>144</v>
      </c>
      <c r="C40" s="8" t="s">
        <v>145</v>
      </c>
      <c r="D40" s="8" t="s">
        <v>146</v>
      </c>
      <c r="E40" s="8" t="s">
        <v>147</v>
      </c>
      <c r="F40" s="9" t="s">
        <v>15</v>
      </c>
      <c r="G40" s="10">
        <v>3.0</v>
      </c>
      <c r="H40" s="10" t="s">
        <v>16</v>
      </c>
      <c r="I40" s="10" t="s">
        <v>22</v>
      </c>
      <c r="J40" s="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B41" s="8" t="s">
        <v>148</v>
      </c>
      <c r="C41" s="8" t="s">
        <v>149</v>
      </c>
      <c r="D41" s="8" t="s">
        <v>150</v>
      </c>
      <c r="E41" s="8" t="s">
        <v>151</v>
      </c>
      <c r="F41" s="9" t="s">
        <v>40</v>
      </c>
      <c r="G41" s="10" t="s">
        <v>41</v>
      </c>
      <c r="H41" s="10" t="s">
        <v>42</v>
      </c>
      <c r="I41" s="10" t="s">
        <v>43</v>
      </c>
      <c r="J41" s="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B42" s="8" t="s">
        <v>152</v>
      </c>
      <c r="C42" s="8" t="s">
        <v>153</v>
      </c>
      <c r="D42" s="8" t="s">
        <v>154</v>
      </c>
      <c r="E42" s="8" t="s">
        <v>155</v>
      </c>
      <c r="F42" s="9" t="s">
        <v>40</v>
      </c>
      <c r="G42" s="10" t="s">
        <v>41</v>
      </c>
      <c r="H42" s="10" t="s">
        <v>42</v>
      </c>
      <c r="I42" s="10" t="s">
        <v>43</v>
      </c>
      <c r="J42" s="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B43" s="8" t="s">
        <v>156</v>
      </c>
      <c r="C43" s="8" t="s">
        <v>157</v>
      </c>
      <c r="D43" s="8" t="s">
        <v>158</v>
      </c>
      <c r="E43" s="8" t="s">
        <v>159</v>
      </c>
      <c r="F43" s="9" t="s">
        <v>40</v>
      </c>
      <c r="G43" s="10" t="s">
        <v>41</v>
      </c>
      <c r="H43" s="10" t="s">
        <v>42</v>
      </c>
      <c r="I43" s="10" t="s">
        <v>43</v>
      </c>
      <c r="J43" s="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B44" s="8" t="s">
        <v>160</v>
      </c>
      <c r="C44" s="8" t="s">
        <v>161</v>
      </c>
      <c r="D44" s="8" t="s">
        <v>162</v>
      </c>
      <c r="E44" s="8" t="s">
        <v>163</v>
      </c>
      <c r="F44" s="9" t="s">
        <v>40</v>
      </c>
      <c r="G44" s="10" t="s">
        <v>41</v>
      </c>
      <c r="H44" s="10" t="s">
        <v>42</v>
      </c>
      <c r="I44" s="10" t="s">
        <v>43</v>
      </c>
      <c r="J44" s="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B45" s="8" t="s">
        <v>164</v>
      </c>
      <c r="C45" s="8" t="s">
        <v>165</v>
      </c>
      <c r="D45" s="8" t="s">
        <v>166</v>
      </c>
      <c r="E45" s="8" t="s">
        <v>167</v>
      </c>
      <c r="F45" s="9" t="s">
        <v>40</v>
      </c>
      <c r="G45" s="10" t="s">
        <v>41</v>
      </c>
      <c r="H45" s="10" t="s">
        <v>42</v>
      </c>
      <c r="I45" s="10" t="s">
        <v>43</v>
      </c>
      <c r="J45" s="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B46" s="5" t="s">
        <v>168</v>
      </c>
      <c r="C46" s="6"/>
      <c r="D46" s="6"/>
      <c r="E46" s="6"/>
      <c r="F46" s="6"/>
      <c r="G46" s="6"/>
      <c r="H46" s="6"/>
      <c r="I46" s="6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B47" s="8" t="s">
        <v>169</v>
      </c>
      <c r="C47" s="8" t="s">
        <v>170</v>
      </c>
      <c r="D47" s="8" t="s">
        <v>171</v>
      </c>
      <c r="E47" s="8" t="s">
        <v>172</v>
      </c>
      <c r="F47" s="9" t="s">
        <v>15</v>
      </c>
      <c r="G47" s="10">
        <v>5.0</v>
      </c>
      <c r="H47" s="10" t="s">
        <v>16</v>
      </c>
      <c r="I47" s="10" t="s">
        <v>22</v>
      </c>
      <c r="J47" s="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B48" s="8" t="s">
        <v>173</v>
      </c>
      <c r="C48" s="8" t="s">
        <v>174</v>
      </c>
      <c r="D48" s="8" t="s">
        <v>175</v>
      </c>
      <c r="E48" s="8" t="s">
        <v>176</v>
      </c>
      <c r="F48" s="9" t="s">
        <v>15</v>
      </c>
      <c r="G48" s="10">
        <v>8.0</v>
      </c>
      <c r="H48" s="10" t="s">
        <v>16</v>
      </c>
      <c r="I48" s="10" t="s">
        <v>22</v>
      </c>
      <c r="J48" s="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B49" s="8" t="s">
        <v>177</v>
      </c>
      <c r="C49" s="8" t="s">
        <v>178</v>
      </c>
      <c r="D49" s="8" t="s">
        <v>179</v>
      </c>
      <c r="E49" s="8" t="s">
        <v>180</v>
      </c>
      <c r="F49" s="9" t="s">
        <v>15</v>
      </c>
      <c r="G49" s="10">
        <v>2.0</v>
      </c>
      <c r="H49" s="10" t="s">
        <v>16</v>
      </c>
      <c r="I49" s="10" t="s">
        <v>22</v>
      </c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B50" s="8" t="s">
        <v>181</v>
      </c>
      <c r="C50" s="8" t="s">
        <v>182</v>
      </c>
      <c r="D50" s="8" t="s">
        <v>183</v>
      </c>
      <c r="E50" s="8" t="s">
        <v>184</v>
      </c>
      <c r="F50" s="9" t="s">
        <v>15</v>
      </c>
      <c r="G50" s="10">
        <v>2.0</v>
      </c>
      <c r="H50" s="10" t="s">
        <v>16</v>
      </c>
      <c r="I50" s="10" t="s">
        <v>22</v>
      </c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5:J5"/>
    <mergeCell ref="B11:J11"/>
    <mergeCell ref="B20:J20"/>
    <mergeCell ref="B30:J30"/>
    <mergeCell ref="B46:J46"/>
  </mergeCells>
  <conditionalFormatting sqref="F6:F10">
    <cfRule type="containsText" dxfId="0" priority="1" operator="containsText" text="Hecho">
      <formula>NOT(ISERROR(SEARCH(("Hecho"),(F6))))</formula>
    </cfRule>
  </conditionalFormatting>
  <conditionalFormatting sqref="F6:F10">
    <cfRule type="containsText" dxfId="1" priority="2" operator="containsText" text="En curso">
      <formula>NOT(ISERROR(SEARCH(("En curso"),(F6))))</formula>
    </cfRule>
  </conditionalFormatting>
  <conditionalFormatting sqref="F6:F10">
    <cfRule type="containsText" dxfId="2" priority="3" operator="containsText" text="Por iniciar">
      <formula>NOT(ISERROR(SEARCH(("Por iniciar"),(F6))))</formula>
    </cfRule>
  </conditionalFormatting>
  <conditionalFormatting sqref="F12:F19">
    <cfRule type="containsText" dxfId="0" priority="4" operator="containsText" text="Hecho">
      <formula>NOT(ISERROR(SEARCH(("Hecho"),(F12))))</formula>
    </cfRule>
  </conditionalFormatting>
  <conditionalFormatting sqref="F12:F19">
    <cfRule type="containsText" dxfId="1" priority="5" operator="containsText" text="En curso">
      <formula>NOT(ISERROR(SEARCH(("En curso"),(F12))))</formula>
    </cfRule>
  </conditionalFormatting>
  <conditionalFormatting sqref="F12:F19">
    <cfRule type="containsText" dxfId="2" priority="6" operator="containsText" text="Por iniciar">
      <formula>NOT(ISERROR(SEARCH(("Por iniciar"),(F12))))</formula>
    </cfRule>
  </conditionalFormatting>
  <conditionalFormatting sqref="F21:F29">
    <cfRule type="containsText" dxfId="0" priority="7" operator="containsText" text="Hecho">
      <formula>NOT(ISERROR(SEARCH(("Hecho"),(F21))))</formula>
    </cfRule>
  </conditionalFormatting>
  <conditionalFormatting sqref="F21:F29">
    <cfRule type="containsText" dxfId="1" priority="8" operator="containsText" text="En curso">
      <formula>NOT(ISERROR(SEARCH(("En curso"),(F21))))</formula>
    </cfRule>
  </conditionalFormatting>
  <conditionalFormatting sqref="F21:F29">
    <cfRule type="containsText" dxfId="2" priority="9" operator="containsText" text="Por iniciar">
      <formula>NOT(ISERROR(SEARCH(("Por iniciar"),(F21))))</formula>
    </cfRule>
  </conditionalFormatting>
  <conditionalFormatting sqref="F31:F45">
    <cfRule type="containsText" dxfId="0" priority="10" operator="containsText" text="Hecho">
      <formula>NOT(ISERROR(SEARCH(("Hecho"),(F31))))</formula>
    </cfRule>
  </conditionalFormatting>
  <conditionalFormatting sqref="F31:F45">
    <cfRule type="containsText" dxfId="1" priority="11" operator="containsText" text="En curso">
      <formula>NOT(ISERROR(SEARCH(("En curso"),(F31))))</formula>
    </cfRule>
  </conditionalFormatting>
  <conditionalFormatting sqref="F31:F45">
    <cfRule type="containsText" dxfId="2" priority="12" operator="containsText" text="Por iniciar">
      <formula>NOT(ISERROR(SEARCH(("Por iniciar"),(F31))))</formula>
    </cfRule>
  </conditionalFormatting>
  <conditionalFormatting sqref="F47:F50">
    <cfRule type="containsText" dxfId="0" priority="13" operator="containsText" text="Hecho">
      <formula>NOT(ISERROR(SEARCH(("Hecho"),(F47))))</formula>
    </cfRule>
  </conditionalFormatting>
  <conditionalFormatting sqref="F47:F50">
    <cfRule type="containsText" dxfId="1" priority="14" operator="containsText" text="En curso">
      <formula>NOT(ISERROR(SEARCH(("En curso"),(F47))))</formula>
    </cfRule>
  </conditionalFormatting>
  <conditionalFormatting sqref="F47:F50">
    <cfRule type="containsText" dxfId="2" priority="15" operator="containsText" text="Por iniciar">
      <formula>NOT(ISERROR(SEARCH(("Por iniciar"),(F47))))</formula>
    </cfRule>
  </conditionalFormatting>
  <conditionalFormatting sqref="I7:I8 I10">
    <cfRule type="containsText" dxfId="1" priority="16" operator="containsText" text="Baja">
      <formula>NOT(ISERROR(SEARCH(("Baja"),(I7))))</formula>
    </cfRule>
  </conditionalFormatting>
  <conditionalFormatting sqref="I7:I8 I10">
    <cfRule type="containsText" dxfId="3" priority="17" stopIfTrue="1" operator="containsText" text="Media">
      <formula>NOT(ISERROR(SEARCH(("Media"),(I7))))</formula>
    </cfRule>
  </conditionalFormatting>
  <conditionalFormatting sqref="I7:I8 I10">
    <cfRule type="containsText" dxfId="4" priority="18" operator="containsText" text="Alta">
      <formula>NOT(ISERROR(SEARCH(("Alta"),(I7))))</formula>
    </cfRule>
  </conditionalFormatting>
  <conditionalFormatting sqref="I28">
    <cfRule type="containsText" dxfId="1" priority="19" operator="containsText" text="Baja">
      <formula>NOT(ISERROR(SEARCH(("Baja"),(I28))))</formula>
    </cfRule>
  </conditionalFormatting>
  <conditionalFormatting sqref="I28">
    <cfRule type="containsText" dxfId="3" priority="20" stopIfTrue="1" operator="containsText" text="Media">
      <formula>NOT(ISERROR(SEARCH(("Media"),(I28))))</formula>
    </cfRule>
  </conditionalFormatting>
  <conditionalFormatting sqref="I28">
    <cfRule type="containsText" dxfId="4" priority="21" operator="containsText" text="Alta">
      <formula>NOT(ISERROR(SEARCH(("Alta"),(I28))))</formula>
    </cfRule>
  </conditionalFormatting>
  <conditionalFormatting sqref="I12:I19">
    <cfRule type="containsText" dxfId="1" priority="22" operator="containsText" text="Baja">
      <formula>NOT(ISERROR(SEARCH(("Baja"),(I12))))</formula>
    </cfRule>
  </conditionalFormatting>
  <conditionalFormatting sqref="I12:I19">
    <cfRule type="containsText" dxfId="3" priority="23" stopIfTrue="1" operator="containsText" text="Media">
      <formula>NOT(ISERROR(SEARCH(("Media"),(I12))))</formula>
    </cfRule>
  </conditionalFormatting>
  <conditionalFormatting sqref="I12:I19">
    <cfRule type="containsText" dxfId="4" priority="24" operator="containsText" text="Alta">
      <formula>NOT(ISERROR(SEARCH(("Alta"),(I12))))</formula>
    </cfRule>
  </conditionalFormatting>
  <conditionalFormatting sqref="I21:I22 I24:I25 I27">
    <cfRule type="containsText" dxfId="1" priority="25" operator="containsText" text="Baja">
      <formula>NOT(ISERROR(SEARCH(("Baja"),(I21))))</formula>
    </cfRule>
  </conditionalFormatting>
  <conditionalFormatting sqref="I21:I22 I24:I25 I27">
    <cfRule type="containsText" dxfId="3" priority="26" stopIfTrue="1" operator="containsText" text="Media">
      <formula>NOT(ISERROR(SEARCH(("Media"),(I21))))</formula>
    </cfRule>
  </conditionalFormatting>
  <conditionalFormatting sqref="I21:I22 I24:I25 I27">
    <cfRule type="containsText" dxfId="4" priority="27" operator="containsText" text="Alta">
      <formula>NOT(ISERROR(SEARCH(("Alta"),(I21))))</formula>
    </cfRule>
  </conditionalFormatting>
  <conditionalFormatting sqref="I29">
    <cfRule type="containsText" dxfId="1" priority="28" operator="containsText" text="Baja">
      <formula>NOT(ISERROR(SEARCH(("Baja"),(I29))))</formula>
    </cfRule>
  </conditionalFormatting>
  <conditionalFormatting sqref="I29">
    <cfRule type="containsText" dxfId="3" priority="29" stopIfTrue="1" operator="containsText" text="Media">
      <formula>NOT(ISERROR(SEARCH(("Media"),(I29))))</formula>
    </cfRule>
  </conditionalFormatting>
  <conditionalFormatting sqref="I29">
    <cfRule type="containsText" dxfId="4" priority="30" operator="containsText" text="Alta">
      <formula>NOT(ISERROR(SEARCH(("Alta"),(I29))))</formula>
    </cfRule>
  </conditionalFormatting>
  <conditionalFormatting sqref="I31:I32 I35:I36 I39:I40">
    <cfRule type="containsText" dxfId="1" priority="31" operator="containsText" text="Baja">
      <formula>NOT(ISERROR(SEARCH(("Baja"),(I31))))</formula>
    </cfRule>
  </conditionalFormatting>
  <conditionalFormatting sqref="I31:I32 I35:I36 I39:I40">
    <cfRule type="containsText" dxfId="3" priority="32" stopIfTrue="1" operator="containsText" text="Media">
      <formula>NOT(ISERROR(SEARCH(("Media"),(I31))))</formula>
    </cfRule>
  </conditionalFormatting>
  <conditionalFormatting sqref="I31:I32 I35:I36 I39:I40">
    <cfRule type="containsText" dxfId="4" priority="33" operator="containsText" text="Alta">
      <formula>NOT(ISERROR(SEARCH(("Alta"),(I31))))</formula>
    </cfRule>
  </conditionalFormatting>
  <conditionalFormatting sqref="I47:I50">
    <cfRule type="containsText" dxfId="1" priority="34" operator="containsText" text="Baja">
      <formula>NOT(ISERROR(SEARCH(("Baja"),(I47))))</formula>
    </cfRule>
  </conditionalFormatting>
  <conditionalFormatting sqref="I47:I50">
    <cfRule type="containsText" dxfId="3" priority="35" stopIfTrue="1" operator="containsText" text="Media">
      <formula>NOT(ISERROR(SEARCH(("Media"),(I47))))</formula>
    </cfRule>
  </conditionalFormatting>
  <conditionalFormatting sqref="I47:I50">
    <cfRule type="containsText" dxfId="4" priority="36" operator="containsText" text="Alta">
      <formula>NOT(ISERROR(SEARCH(("Alta"),(I47))))</formula>
    </cfRule>
  </conditionalFormatting>
  <conditionalFormatting sqref="I41:I45">
    <cfRule type="containsText" dxfId="1" priority="37" operator="containsText" text="Baja">
      <formula>NOT(ISERROR(SEARCH(("Baja"),(I41))))</formula>
    </cfRule>
  </conditionalFormatting>
  <conditionalFormatting sqref="I41:I45">
    <cfRule type="containsText" dxfId="3" priority="38" stopIfTrue="1" operator="containsText" text="Media">
      <formula>NOT(ISERROR(SEARCH(("Media"),(I41))))</formula>
    </cfRule>
  </conditionalFormatting>
  <conditionalFormatting sqref="I41:I45">
    <cfRule type="containsText" dxfId="4" priority="39" operator="containsText" text="Alta">
      <formula>NOT(ISERROR(SEARCH(("Alta"),(I41))))</formula>
    </cfRule>
  </conditionalFormatting>
  <conditionalFormatting sqref="I33:I34">
    <cfRule type="containsText" dxfId="1" priority="40" operator="containsText" text="Baja">
      <formula>NOT(ISERROR(SEARCH(("Baja"),(I33))))</formula>
    </cfRule>
  </conditionalFormatting>
  <conditionalFormatting sqref="I33:I34">
    <cfRule type="containsText" dxfId="3" priority="41" stopIfTrue="1" operator="containsText" text="Media">
      <formula>NOT(ISERROR(SEARCH(("Media"),(I33))))</formula>
    </cfRule>
  </conditionalFormatting>
  <conditionalFormatting sqref="I33:I34">
    <cfRule type="containsText" dxfId="4" priority="42" operator="containsText" text="Alta">
      <formula>NOT(ISERROR(SEARCH(("Alta"),(I33))))</formula>
    </cfRule>
  </conditionalFormatting>
  <conditionalFormatting sqref="I37:I38">
    <cfRule type="containsText" dxfId="1" priority="43" operator="containsText" text="Baja">
      <formula>NOT(ISERROR(SEARCH(("Baja"),(I37))))</formula>
    </cfRule>
  </conditionalFormatting>
  <conditionalFormatting sqref="I37:I38">
    <cfRule type="containsText" dxfId="3" priority="44" stopIfTrue="1" operator="containsText" text="Media">
      <formula>NOT(ISERROR(SEARCH(("Media"),(I37))))</formula>
    </cfRule>
  </conditionalFormatting>
  <conditionalFormatting sqref="I37:I38">
    <cfRule type="containsText" dxfId="4" priority="45" operator="containsText" text="Alta">
      <formula>NOT(ISERROR(SEARCH(("Alta"),(I37))))</formula>
    </cfRule>
  </conditionalFormatting>
  <conditionalFormatting sqref="I23">
    <cfRule type="containsText" dxfId="1" priority="46" operator="containsText" text="Baja">
      <formula>NOT(ISERROR(SEARCH(("Baja"),(I23))))</formula>
    </cfRule>
  </conditionalFormatting>
  <conditionalFormatting sqref="I23">
    <cfRule type="containsText" dxfId="3" priority="47" stopIfTrue="1" operator="containsText" text="Media">
      <formula>NOT(ISERROR(SEARCH(("Media"),(I23))))</formula>
    </cfRule>
  </conditionalFormatting>
  <conditionalFormatting sqref="I23">
    <cfRule type="containsText" dxfId="4" priority="48" operator="containsText" text="Alta">
      <formula>NOT(ISERROR(SEARCH(("Alta"),(I23))))</formula>
    </cfRule>
  </conditionalFormatting>
  <conditionalFormatting sqref="I26">
    <cfRule type="containsText" dxfId="1" priority="49" operator="containsText" text="Baja">
      <formula>NOT(ISERROR(SEARCH(("Baja"),(I26))))</formula>
    </cfRule>
  </conditionalFormatting>
  <conditionalFormatting sqref="I26">
    <cfRule type="containsText" dxfId="3" priority="50" stopIfTrue="1" operator="containsText" text="Media">
      <formula>NOT(ISERROR(SEARCH(("Media"),(I26))))</formula>
    </cfRule>
  </conditionalFormatting>
  <conditionalFormatting sqref="I26">
    <cfRule type="containsText" dxfId="4" priority="51" operator="containsText" text="Alta">
      <formula>NOT(ISERROR(SEARCH(("Alta"),(I26))))</formula>
    </cfRule>
  </conditionalFormatting>
  <conditionalFormatting sqref="I6">
    <cfRule type="containsText" dxfId="1" priority="52" operator="containsText" text="Baja">
      <formula>NOT(ISERROR(SEARCH(("Baja"),(I6))))</formula>
    </cfRule>
  </conditionalFormatting>
  <conditionalFormatting sqref="I6">
    <cfRule type="containsText" dxfId="3" priority="53" stopIfTrue="1" operator="containsText" text="Media">
      <formula>NOT(ISERROR(SEARCH(("Media"),(I6))))</formula>
    </cfRule>
  </conditionalFormatting>
  <conditionalFormatting sqref="I6">
    <cfRule type="containsText" dxfId="4" priority="54" operator="containsText" text="Alta">
      <formula>NOT(ISERROR(SEARCH(("Alta"),(I6))))</formula>
    </cfRule>
  </conditionalFormatting>
  <conditionalFormatting sqref="I9">
    <cfRule type="containsText" dxfId="1" priority="55" operator="containsText" text="Baja">
      <formula>NOT(ISERROR(SEARCH(("Baja"),(I9))))</formula>
    </cfRule>
  </conditionalFormatting>
  <conditionalFormatting sqref="I9">
    <cfRule type="containsText" dxfId="3" priority="56" stopIfTrue="1" operator="containsText" text="Media">
      <formula>NOT(ISERROR(SEARCH(("Media"),(I9))))</formula>
    </cfRule>
  </conditionalFormatting>
  <conditionalFormatting sqref="I9">
    <cfRule type="containsText" dxfId="4" priority="57" operator="containsText" text="Alta">
      <formula>NOT(ISERROR(SEARCH(("Alta"),(I9))))</formula>
    </cfRule>
  </conditionalFormatting>
  <dataValidations>
    <dataValidation type="list" allowBlank="1" showErrorMessage="1" sqref="F6:F10 F12:F19 F21:F29 F31:F45 F47:F50">
      <formula1>"Por iniciar,En curso,Hecho"</formula1>
    </dataValidation>
    <dataValidation type="list" allowBlank="1" showErrorMessage="1" sqref="G6:G10 G12:G19 G21:G29 G31:G45 G47:G50">
      <formula1>"No definido,1,2,3,5,8,13"</formula1>
    </dataValidation>
    <dataValidation type="list" allowBlank="1" showErrorMessage="1" sqref="H6:H10 H12:H19 H21:H29 H31:H45 H47:H50">
      <formula1>"No definido,Sprint 1,Sprint 2,Sprint 3,Sprint 4"</formula1>
    </dataValidation>
    <dataValidation type="list" allowBlank="1" showErrorMessage="1" sqref="I6:I10 I12:I19 I21:I29 I31:I45 I47:I50">
      <formula1>"Alta,Media,Baja"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41.0"/>
    <col customWidth="1" min="3" max="4" width="12.67"/>
    <col customWidth="1" min="5" max="14" width="4.33"/>
    <col customWidth="1" min="15" max="15" width="4.78"/>
    <col customWidth="1" min="16" max="20" width="9.33"/>
    <col customWidth="1" min="21" max="26" width="12.67"/>
  </cols>
  <sheetData>
    <row r="1">
      <c r="A1" s="13" t="s">
        <v>185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ht="21.0" customHeight="1">
      <c r="A2" s="16" t="s">
        <v>186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7" t="s">
        <v>1</v>
      </c>
      <c r="B3" s="18" t="s">
        <v>2</v>
      </c>
      <c r="C3" s="19" t="s">
        <v>5</v>
      </c>
      <c r="D3" s="20" t="s">
        <v>187</v>
      </c>
      <c r="E3" s="21" t="s">
        <v>188</v>
      </c>
      <c r="F3" s="6"/>
      <c r="G3" s="6"/>
      <c r="H3" s="6"/>
      <c r="I3" s="6"/>
      <c r="J3" s="6"/>
      <c r="K3" s="6"/>
      <c r="L3" s="6"/>
      <c r="M3" s="6"/>
      <c r="N3" s="22"/>
      <c r="O3" s="20" t="s">
        <v>189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3"/>
      <c r="B4" s="23"/>
      <c r="C4" s="24"/>
      <c r="D4" s="25"/>
      <c r="E4" s="4">
        <v>1.0</v>
      </c>
      <c r="F4" s="4">
        <v>2.0</v>
      </c>
      <c r="G4" s="4">
        <v>3.0</v>
      </c>
      <c r="H4" s="4">
        <v>4.0</v>
      </c>
      <c r="I4" s="4">
        <v>5.0</v>
      </c>
      <c r="J4" s="4">
        <v>6.0</v>
      </c>
      <c r="K4" s="4">
        <v>7.0</v>
      </c>
      <c r="L4" s="4">
        <v>8.0</v>
      </c>
      <c r="M4" s="4">
        <v>9.0</v>
      </c>
      <c r="N4" s="4">
        <v>10.0</v>
      </c>
      <c r="O4" s="2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8" t="s">
        <v>79</v>
      </c>
      <c r="B5" s="26" t="str">
        <f>VLOOKUP(A5,'Product Backlog'!$B$4:$J$50,2,0)</f>
        <v>Creación de tareas por profesores</v>
      </c>
      <c r="C5" s="10" t="str">
        <f>VLOOKUP(A5,'Product Backlog'!$B$4:$J$50,5,0)</f>
        <v>Hecho</v>
      </c>
      <c r="D5" s="9">
        <f>VLOOKUP(A5,'Product Backlog'!$B$4:$J$50,6,0)*3</f>
        <v>24</v>
      </c>
      <c r="E5" s="10">
        <v>5.0</v>
      </c>
      <c r="F5" s="10">
        <v>5.0</v>
      </c>
      <c r="G5" s="10">
        <v>5.0</v>
      </c>
      <c r="H5" s="10">
        <v>6.0</v>
      </c>
      <c r="I5" s="10">
        <v>4.0</v>
      </c>
      <c r="J5" s="10"/>
      <c r="K5" s="10"/>
      <c r="L5" s="27"/>
      <c r="M5" s="27"/>
      <c r="N5" s="27"/>
      <c r="O5" s="10">
        <f t="shared" ref="O5:O10" si="1">SUM(E5:N5)</f>
        <v>25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8" t="s">
        <v>85</v>
      </c>
      <c r="B6" s="26" t="str">
        <f>VLOOKUP(A6,'Product Backlog'!$B$4:$J$50,2,0)</f>
        <v>Recepción de tareas por estudiantes</v>
      </c>
      <c r="C6" s="10" t="str">
        <f>VLOOKUP(A6,'Product Backlog'!$B$4:$J$50,5,0)</f>
        <v>Hecho</v>
      </c>
      <c r="D6" s="9">
        <f>VLOOKUP(A6,'Product Backlog'!$B$4:$J$50,6,0)*3</f>
        <v>15</v>
      </c>
      <c r="E6" s="10">
        <v>5.0</v>
      </c>
      <c r="F6" s="10">
        <v>5.0</v>
      </c>
      <c r="G6" s="10">
        <v>2.5</v>
      </c>
      <c r="H6" s="10">
        <v>2.5</v>
      </c>
      <c r="I6" s="10"/>
      <c r="J6" s="10"/>
      <c r="K6" s="10"/>
      <c r="L6" s="27"/>
      <c r="M6" s="27"/>
      <c r="N6" s="27"/>
      <c r="O6" s="10">
        <f t="shared" si="1"/>
        <v>15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8" t="s">
        <v>89</v>
      </c>
      <c r="B7" s="26" t="str">
        <f>VLOOKUP(A7,'Product Backlog'!$B$4:$J$50,2,0)</f>
        <v>Respuesta de tareas por estudiantes</v>
      </c>
      <c r="C7" s="10" t="str">
        <f>VLOOKUP(A7,'Product Backlog'!$B$4:$J$50,5,0)</f>
        <v>Hecho</v>
      </c>
      <c r="D7" s="9">
        <f>VLOOKUP(A7,'Product Backlog'!$B$4:$J$50,6,0)*3</f>
        <v>15</v>
      </c>
      <c r="E7" s="10"/>
      <c r="F7" s="10"/>
      <c r="G7" s="10">
        <v>2.5</v>
      </c>
      <c r="H7" s="10">
        <v>3.5</v>
      </c>
      <c r="I7" s="10">
        <v>5.0</v>
      </c>
      <c r="J7" s="10">
        <v>5.0</v>
      </c>
      <c r="K7" s="10">
        <v>2.5</v>
      </c>
      <c r="L7" s="27"/>
      <c r="M7" s="27"/>
      <c r="N7" s="27"/>
      <c r="O7" s="10">
        <f t="shared" si="1"/>
        <v>18.5</v>
      </c>
      <c r="P7" s="28"/>
      <c r="Q7" s="28"/>
      <c r="R7" s="28"/>
      <c r="S7" s="1"/>
      <c r="T7" s="1"/>
      <c r="U7" s="1"/>
      <c r="V7" s="1"/>
      <c r="W7" s="1"/>
      <c r="X7" s="1"/>
      <c r="Y7" s="1"/>
      <c r="Z7" s="1"/>
    </row>
    <row r="8" ht="14.25" customHeight="1">
      <c r="A8" s="8" t="s">
        <v>93</v>
      </c>
      <c r="B8" s="26" t="str">
        <f>VLOOKUP(A8,'Product Backlog'!$B$4:$J$50,2,0)</f>
        <v>Visualización de tareas enviadas por estudiante</v>
      </c>
      <c r="C8" s="10" t="str">
        <f>VLOOKUP(A8,'Product Backlog'!$B$4:$J$50,5,0)</f>
        <v>Hecho</v>
      </c>
      <c r="D8" s="9">
        <f>VLOOKUP(A8,'Product Backlog'!$B$4:$J$50,6,0)*3</f>
        <v>6</v>
      </c>
      <c r="E8" s="10"/>
      <c r="F8" s="10"/>
      <c r="G8" s="10"/>
      <c r="H8" s="10">
        <v>0.5</v>
      </c>
      <c r="I8" s="10">
        <v>1.0</v>
      </c>
      <c r="J8" s="10">
        <v>1.0</v>
      </c>
      <c r="K8" s="10">
        <v>4.0</v>
      </c>
      <c r="L8" s="27"/>
      <c r="M8" s="27"/>
      <c r="N8" s="27"/>
      <c r="O8" s="10">
        <f t="shared" si="1"/>
        <v>6.5</v>
      </c>
      <c r="P8" s="28"/>
      <c r="Q8" s="28"/>
      <c r="R8" s="28"/>
      <c r="S8" s="1"/>
      <c r="T8" s="1"/>
      <c r="U8" s="1"/>
      <c r="V8" s="1"/>
      <c r="W8" s="1"/>
      <c r="X8" s="1"/>
      <c r="Y8" s="1"/>
      <c r="Z8" s="1"/>
    </row>
    <row r="9" ht="14.25" customHeight="1">
      <c r="A9" s="8" t="s">
        <v>97</v>
      </c>
      <c r="B9" s="26" t="str">
        <f>VLOOKUP(A9,'Product Backlog'!$B$4:$J$50,2,0)</f>
        <v>Visualización de estudiantes con tareas enviadas por profesor</v>
      </c>
      <c r="C9" s="10" t="str">
        <f>VLOOKUP(A9,'Product Backlog'!$B$4:$J$50,5,0)</f>
        <v>Hecho</v>
      </c>
      <c r="D9" s="9">
        <f>VLOOKUP(A9,'Product Backlog'!$B$4:$J$50,6,0)*3</f>
        <v>9</v>
      </c>
      <c r="E9" s="10"/>
      <c r="F9" s="10"/>
      <c r="G9" s="10"/>
      <c r="H9" s="10"/>
      <c r="I9" s="10"/>
      <c r="J9" s="10">
        <v>4.0</v>
      </c>
      <c r="K9" s="10">
        <v>5.0</v>
      </c>
      <c r="L9" s="27"/>
      <c r="M9" s="27"/>
      <c r="N9" s="27"/>
      <c r="O9" s="10">
        <f t="shared" si="1"/>
        <v>9</v>
      </c>
      <c r="P9" s="28"/>
      <c r="Q9" s="28"/>
      <c r="R9" s="28"/>
      <c r="S9" s="1"/>
      <c r="T9" s="1"/>
      <c r="U9" s="1"/>
      <c r="V9" s="1"/>
      <c r="W9" s="1"/>
      <c r="X9" s="1"/>
      <c r="Y9" s="1"/>
      <c r="Z9" s="1"/>
    </row>
    <row r="10" ht="14.25" customHeight="1">
      <c r="A10" s="8" t="s">
        <v>101</v>
      </c>
      <c r="B10" s="26" t="str">
        <f>VLOOKUP(A10,'Product Backlog'!$B$4:$J$50,2,0)</f>
        <v>Visualizacion de estudiantes con tarea pendiente</v>
      </c>
      <c r="C10" s="10" t="str">
        <f>VLOOKUP(A10,'Product Backlog'!$B$4:$J$50,5,0)</f>
        <v>Hecho</v>
      </c>
      <c r="D10" s="9">
        <f>VLOOKUP(A10,'Product Backlog'!$B$4:$J$50,6,0)*3</f>
        <v>15</v>
      </c>
      <c r="E10" s="10"/>
      <c r="F10" s="10"/>
      <c r="G10" s="10"/>
      <c r="H10" s="10"/>
      <c r="I10" s="10"/>
      <c r="J10" s="10"/>
      <c r="K10" s="10"/>
      <c r="L10" s="27"/>
      <c r="M10" s="27"/>
      <c r="N10" s="27"/>
      <c r="O10" s="10">
        <f t="shared" si="1"/>
        <v>0</v>
      </c>
      <c r="P10" s="28"/>
      <c r="Q10" s="28"/>
      <c r="R10" s="28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29" t="s">
        <v>190</v>
      </c>
      <c r="D11" s="30">
        <f t="shared" ref="D11:O11" si="2">SUM(D5:D10)</f>
        <v>84</v>
      </c>
      <c r="E11" s="30">
        <f t="shared" si="2"/>
        <v>10</v>
      </c>
      <c r="F11" s="30">
        <f t="shared" si="2"/>
        <v>10</v>
      </c>
      <c r="G11" s="30">
        <f t="shared" si="2"/>
        <v>10</v>
      </c>
      <c r="H11" s="30">
        <f t="shared" si="2"/>
        <v>12.5</v>
      </c>
      <c r="I11" s="30">
        <f t="shared" si="2"/>
        <v>10</v>
      </c>
      <c r="J11" s="30">
        <f t="shared" si="2"/>
        <v>10</v>
      </c>
      <c r="K11" s="30">
        <f t="shared" si="2"/>
        <v>11.5</v>
      </c>
      <c r="L11" s="30">
        <f t="shared" si="2"/>
        <v>0</v>
      </c>
      <c r="M11" s="30">
        <f t="shared" si="2"/>
        <v>0</v>
      </c>
      <c r="N11" s="30">
        <f t="shared" si="2"/>
        <v>0</v>
      </c>
      <c r="O11" s="30">
        <f t="shared" si="2"/>
        <v>74</v>
      </c>
      <c r="P11" s="28"/>
      <c r="Q11" s="28"/>
      <c r="R11" s="28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31"/>
      <c r="D12" s="30"/>
      <c r="E12" s="30"/>
      <c r="F12" s="30">
        <f t="shared" ref="F12:N12" si="3">E13-E11</f>
        <v>64</v>
      </c>
      <c r="G12" s="30">
        <f t="shared" si="3"/>
        <v>54</v>
      </c>
      <c r="H12" s="30">
        <f t="shared" si="3"/>
        <v>44</v>
      </c>
      <c r="I12" s="30">
        <f t="shared" si="3"/>
        <v>31.5</v>
      </c>
      <c r="J12" s="30">
        <f t="shared" si="3"/>
        <v>21.5</v>
      </c>
      <c r="K12" s="30">
        <f t="shared" si="3"/>
        <v>11.5</v>
      </c>
      <c r="L12" s="30">
        <f t="shared" si="3"/>
        <v>0</v>
      </c>
      <c r="M12" s="30">
        <f t="shared" si="3"/>
        <v>0</v>
      </c>
      <c r="N12" s="30">
        <f t="shared" si="3"/>
        <v>0</v>
      </c>
      <c r="O12" s="30"/>
      <c r="P12" s="28"/>
      <c r="Q12" s="28"/>
      <c r="R12" s="28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29" t="s">
        <v>191</v>
      </c>
      <c r="D13" s="30"/>
      <c r="E13" s="30">
        <f>O11</f>
        <v>74</v>
      </c>
      <c r="F13" s="30">
        <f t="shared" ref="F13:N13" si="4">F12</f>
        <v>64</v>
      </c>
      <c r="G13" s="30">
        <f t="shared" si="4"/>
        <v>54</v>
      </c>
      <c r="H13" s="30">
        <f t="shared" si="4"/>
        <v>44</v>
      </c>
      <c r="I13" s="30">
        <f t="shared" si="4"/>
        <v>31.5</v>
      </c>
      <c r="J13" s="30">
        <f t="shared" si="4"/>
        <v>21.5</v>
      </c>
      <c r="K13" s="30">
        <f t="shared" si="4"/>
        <v>11.5</v>
      </c>
      <c r="L13" s="30">
        <f t="shared" si="4"/>
        <v>0</v>
      </c>
      <c r="M13" s="30">
        <f t="shared" si="4"/>
        <v>0</v>
      </c>
      <c r="N13" s="30">
        <f t="shared" si="4"/>
        <v>0</v>
      </c>
      <c r="O13" s="30">
        <f>N11-N12</f>
        <v>0</v>
      </c>
      <c r="P13" s="28"/>
      <c r="Q13" s="28"/>
      <c r="R13" s="28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31" t="s">
        <v>192</v>
      </c>
      <c r="D14" s="30">
        <f>D11/N4</f>
        <v>8.4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8"/>
      <c r="Q14" s="28"/>
      <c r="R14" s="28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29" t="s">
        <v>193</v>
      </c>
      <c r="D15" s="30"/>
      <c r="E15" s="30">
        <f>D11</f>
        <v>84</v>
      </c>
      <c r="F15" s="30">
        <f t="shared" ref="F15:N15" si="5">E15-$D$14</f>
        <v>75.6</v>
      </c>
      <c r="G15" s="30">
        <f t="shared" si="5"/>
        <v>67.2</v>
      </c>
      <c r="H15" s="30">
        <f t="shared" si="5"/>
        <v>58.8</v>
      </c>
      <c r="I15" s="30">
        <f t="shared" si="5"/>
        <v>50.4</v>
      </c>
      <c r="J15" s="30">
        <f t="shared" si="5"/>
        <v>42</v>
      </c>
      <c r="K15" s="30">
        <f t="shared" si="5"/>
        <v>33.6</v>
      </c>
      <c r="L15" s="30">
        <f t="shared" si="5"/>
        <v>25.2</v>
      </c>
      <c r="M15" s="30">
        <f t="shared" si="5"/>
        <v>16.8</v>
      </c>
      <c r="N15" s="30">
        <f t="shared" si="5"/>
        <v>8.4</v>
      </c>
      <c r="O15" s="30">
        <f>D14-N15</f>
        <v>0</v>
      </c>
      <c r="P15" s="28"/>
      <c r="Q15" s="28"/>
      <c r="R15" s="28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32"/>
      <c r="D16" s="31"/>
      <c r="E16" s="33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8"/>
      <c r="Q16" s="28"/>
      <c r="R16" s="28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34"/>
      <c r="E17" s="35"/>
      <c r="F17" s="34"/>
      <c r="G17" s="34"/>
      <c r="H17" s="34"/>
      <c r="I17" s="34"/>
      <c r="J17" s="35"/>
      <c r="K17" s="34"/>
      <c r="L17" s="34"/>
      <c r="M17" s="34"/>
      <c r="N17" s="34"/>
      <c r="O17" s="34"/>
      <c r="P17" s="28"/>
      <c r="Q17" s="28"/>
      <c r="R17" s="28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34"/>
      <c r="E18" s="35"/>
      <c r="F18" s="34"/>
      <c r="G18" s="34"/>
      <c r="H18" s="34"/>
      <c r="I18" s="34"/>
      <c r="J18" s="35"/>
      <c r="K18" s="34"/>
      <c r="L18" s="34"/>
      <c r="M18" s="34"/>
      <c r="N18" s="34"/>
      <c r="O18" s="34"/>
      <c r="P18" s="28"/>
      <c r="Q18" s="28"/>
      <c r="R18" s="28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34"/>
      <c r="E19" s="35"/>
      <c r="F19" s="34"/>
      <c r="G19" s="34"/>
      <c r="H19" s="34"/>
      <c r="I19" s="34"/>
      <c r="J19" s="35"/>
      <c r="K19" s="34"/>
      <c r="L19" s="34"/>
      <c r="M19" s="1"/>
      <c r="N19" s="1"/>
      <c r="O19" s="1"/>
      <c r="P19" s="28"/>
      <c r="Q19" s="28"/>
      <c r="R19" s="28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34"/>
      <c r="E20" s="35"/>
      <c r="F20" s="34"/>
      <c r="G20" s="34"/>
      <c r="H20" s="34"/>
      <c r="I20" s="34"/>
      <c r="J20" s="35"/>
      <c r="K20" s="34"/>
      <c r="L20" s="34"/>
      <c r="M20" s="1"/>
      <c r="N20" s="1"/>
      <c r="O20" s="1"/>
      <c r="P20" s="28"/>
      <c r="Q20" s="28"/>
      <c r="R20" s="28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34"/>
      <c r="E21" s="35"/>
      <c r="F21" s="34"/>
      <c r="G21" s="34"/>
      <c r="H21" s="34"/>
      <c r="I21" s="34"/>
      <c r="J21" s="35"/>
      <c r="K21" s="34"/>
      <c r="L21" s="34"/>
      <c r="M21" s="1"/>
      <c r="N21" s="1"/>
      <c r="O21" s="1"/>
      <c r="P21" s="28"/>
      <c r="Q21" s="28"/>
      <c r="R21" s="28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34"/>
      <c r="E22" s="35"/>
      <c r="F22" s="34"/>
      <c r="G22" s="34"/>
      <c r="H22" s="34"/>
      <c r="I22" s="34"/>
      <c r="J22" s="35"/>
      <c r="K22" s="34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34"/>
      <c r="E23" s="35"/>
      <c r="F23" s="34"/>
      <c r="G23" s="34"/>
      <c r="H23" s="34"/>
      <c r="I23" s="34"/>
      <c r="J23" s="34"/>
      <c r="K23" s="34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34"/>
      <c r="E24" s="35"/>
      <c r="F24" s="34"/>
      <c r="G24" s="34"/>
      <c r="H24" s="34"/>
      <c r="I24" s="34"/>
      <c r="J24" s="34"/>
      <c r="K24" s="34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34"/>
      <c r="E25" s="35"/>
      <c r="F25" s="34"/>
      <c r="G25" s="34"/>
      <c r="H25" s="34"/>
      <c r="I25" s="34"/>
      <c r="J25" s="34"/>
      <c r="K25" s="34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:O1"/>
    <mergeCell ref="A2:O2"/>
    <mergeCell ref="A3:A4"/>
    <mergeCell ref="B3:B4"/>
    <mergeCell ref="C3:C4"/>
    <mergeCell ref="D3:D4"/>
    <mergeCell ref="E3:N3"/>
    <mergeCell ref="O3:O4"/>
  </mergeCells>
  <conditionalFormatting sqref="D5:D10">
    <cfRule type="containsText" dxfId="0" priority="1" operator="containsText" text="Hecho">
      <formula>NOT(ISERROR(SEARCH(("Hecho"),(D5))))</formula>
    </cfRule>
  </conditionalFormatting>
  <conditionalFormatting sqref="D5:D10">
    <cfRule type="containsText" dxfId="1" priority="2" operator="containsText" text="En curso">
      <formula>NOT(ISERROR(SEARCH(("En curso"),(D5))))</formula>
    </cfRule>
  </conditionalFormatting>
  <conditionalFormatting sqref="D5:D10">
    <cfRule type="containsText" dxfId="2" priority="3" operator="containsText" text="Por iniciar">
      <formula>NOT(ISERROR(SEARCH(("Por iniciar"),(D5))))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41.0"/>
    <col customWidth="1" min="3" max="4" width="12.67"/>
    <col customWidth="1" min="5" max="19" width="4.33"/>
    <col customWidth="1" min="20" max="20" width="4.78"/>
    <col customWidth="1" min="21" max="23" width="9.33"/>
    <col customWidth="1" min="24" max="26" width="12.67"/>
  </cols>
  <sheetData>
    <row r="1">
      <c r="A1" s="13" t="s">
        <v>185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"/>
      <c r="V1" s="1"/>
      <c r="W1" s="1"/>
      <c r="X1" s="1"/>
      <c r="Y1" s="1"/>
      <c r="Z1" s="1"/>
    </row>
    <row r="2" ht="21.0" customHeight="1">
      <c r="A2" s="36" t="s">
        <v>194</v>
      </c>
      <c r="U2" s="1"/>
      <c r="V2" s="1"/>
      <c r="W2" s="1"/>
      <c r="X2" s="1"/>
      <c r="Y2" s="1"/>
      <c r="Z2" s="1"/>
    </row>
    <row r="3" ht="14.25" customHeight="1">
      <c r="A3" s="17" t="s">
        <v>1</v>
      </c>
      <c r="B3" s="18" t="s">
        <v>2</v>
      </c>
      <c r="C3" s="19" t="s">
        <v>5</v>
      </c>
      <c r="D3" s="20" t="s">
        <v>187</v>
      </c>
      <c r="E3" s="21" t="s">
        <v>188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2"/>
      <c r="T3" s="20" t="s">
        <v>189</v>
      </c>
      <c r="U3" s="1"/>
      <c r="V3" s="1"/>
      <c r="W3" s="1"/>
      <c r="X3" s="1"/>
      <c r="Y3" s="1"/>
      <c r="Z3" s="1"/>
    </row>
    <row r="4" ht="14.25" customHeight="1">
      <c r="A4" s="23"/>
      <c r="B4" s="23"/>
      <c r="C4" s="24"/>
      <c r="D4" s="25"/>
      <c r="E4" s="4">
        <v>1.0</v>
      </c>
      <c r="F4" s="4">
        <v>2.0</v>
      </c>
      <c r="G4" s="4">
        <v>3.0</v>
      </c>
      <c r="H4" s="4">
        <v>4.0</v>
      </c>
      <c r="I4" s="4">
        <v>5.0</v>
      </c>
      <c r="J4" s="4">
        <v>6.0</v>
      </c>
      <c r="K4" s="4">
        <v>7.0</v>
      </c>
      <c r="L4" s="4">
        <v>8.0</v>
      </c>
      <c r="M4" s="4">
        <v>9.0</v>
      </c>
      <c r="N4" s="4">
        <v>10.0</v>
      </c>
      <c r="O4" s="4">
        <v>11.0</v>
      </c>
      <c r="P4" s="4">
        <v>12.0</v>
      </c>
      <c r="Q4" s="4">
        <v>13.0</v>
      </c>
      <c r="R4" s="4">
        <v>14.0</v>
      </c>
      <c r="S4" s="4">
        <v>15.0</v>
      </c>
      <c r="T4" s="25"/>
      <c r="U4" s="1"/>
      <c r="V4" s="1"/>
      <c r="W4" s="1"/>
      <c r="X4" s="1"/>
      <c r="Y4" s="1"/>
      <c r="Z4" s="1"/>
    </row>
    <row r="5" ht="14.25" customHeight="1">
      <c r="A5" s="8" t="s">
        <v>101</v>
      </c>
      <c r="B5" s="26" t="str">
        <f>VLOOKUP(A5,'Product Backlog'!$B$4:$J$50,2,0)</f>
        <v>Visualizacion de estudiantes con tarea pendiente</v>
      </c>
      <c r="C5" s="10" t="str">
        <f>VLOOKUP(A5,'Product Backlog'!$B$4:$J$50,5,0)</f>
        <v>Hecho</v>
      </c>
      <c r="D5" s="9">
        <f>VLOOKUP(A5,'Product Backlog'!$B$4:$J$50,6,0)*3</f>
        <v>15</v>
      </c>
      <c r="E5" s="10">
        <v>5.0</v>
      </c>
      <c r="F5" s="10">
        <v>4.0</v>
      </c>
      <c r="G5" s="10">
        <v>4.0</v>
      </c>
      <c r="H5" s="10">
        <v>2.0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f t="shared" ref="T5:T11" si="1">SUM(E5:S5)</f>
        <v>15</v>
      </c>
      <c r="U5" s="1"/>
      <c r="V5" s="1"/>
      <c r="W5" s="1"/>
      <c r="X5" s="1"/>
      <c r="Y5" s="1"/>
      <c r="Z5" s="1"/>
    </row>
    <row r="6" ht="14.25" customHeight="1">
      <c r="A6" s="8" t="s">
        <v>107</v>
      </c>
      <c r="B6" s="26" t="str">
        <f>VLOOKUP(A6,'Product Backlog'!$B$4:$J$50,2,0)</f>
        <v>Recepción de tareas por profesor</v>
      </c>
      <c r="C6" s="10" t="str">
        <f>VLOOKUP(A6,'Product Backlog'!$B$4:$J$50,5,0)</f>
        <v>Hecho</v>
      </c>
      <c r="D6" s="9">
        <f>VLOOKUP(A6,'Product Backlog'!$B$4:$J$50,6,0)*3</f>
        <v>24</v>
      </c>
      <c r="E6" s="10">
        <v>5.0</v>
      </c>
      <c r="F6" s="10">
        <v>5.0</v>
      </c>
      <c r="G6" s="10">
        <v>5.0</v>
      </c>
      <c r="H6" s="10">
        <v>3.0</v>
      </c>
      <c r="I6" s="10">
        <v>5.0</v>
      </c>
      <c r="J6" s="10">
        <v>2.0</v>
      </c>
      <c r="K6" s="10"/>
      <c r="L6" s="10"/>
      <c r="M6" s="10"/>
      <c r="N6" s="10"/>
      <c r="O6" s="10"/>
      <c r="P6" s="10"/>
      <c r="Q6" s="10"/>
      <c r="R6" s="10"/>
      <c r="S6" s="10"/>
      <c r="T6" s="10">
        <f t="shared" si="1"/>
        <v>25</v>
      </c>
      <c r="U6" s="1"/>
      <c r="V6" s="1"/>
      <c r="W6" s="1"/>
      <c r="X6" s="1"/>
      <c r="Y6" s="1"/>
      <c r="Z6" s="1"/>
    </row>
    <row r="7" ht="14.25" customHeight="1">
      <c r="A7" s="8" t="s">
        <v>112</v>
      </c>
      <c r="B7" s="26" t="str">
        <f>VLOOKUP(A7,'Product Backlog'!$B$4:$J$50,2,0)</f>
        <v>Notificaciónes por correo electrónico</v>
      </c>
      <c r="C7" s="10" t="str">
        <f>VLOOKUP(A7,'Product Backlog'!$B$4:$J$50,5,0)</f>
        <v>Hecho</v>
      </c>
      <c r="D7" s="9">
        <f>VLOOKUP(A7,'Product Backlog'!$B$4:$J$50,6,0)*3</f>
        <v>24</v>
      </c>
      <c r="E7" s="10"/>
      <c r="F7" s="10">
        <v>1.0</v>
      </c>
      <c r="G7" s="10">
        <v>1.0</v>
      </c>
      <c r="H7" s="10">
        <v>5.0</v>
      </c>
      <c r="I7" s="10">
        <v>5.0</v>
      </c>
      <c r="J7" s="10">
        <v>4.0</v>
      </c>
      <c r="K7" s="10">
        <v>5.0</v>
      </c>
      <c r="L7" s="10">
        <v>5.0</v>
      </c>
      <c r="M7" s="10">
        <v>2.0</v>
      </c>
      <c r="N7" s="10"/>
      <c r="O7" s="10"/>
      <c r="P7" s="10"/>
      <c r="Q7" s="10"/>
      <c r="R7" s="10"/>
      <c r="S7" s="10"/>
      <c r="T7" s="10">
        <f t="shared" si="1"/>
        <v>28</v>
      </c>
      <c r="U7" s="28"/>
      <c r="V7" s="28"/>
      <c r="W7" s="28"/>
      <c r="X7" s="1"/>
      <c r="Y7" s="1"/>
      <c r="Z7" s="1"/>
    </row>
    <row r="8" ht="14.25" customHeight="1">
      <c r="A8" s="8" t="s">
        <v>120</v>
      </c>
      <c r="B8" s="26" t="str">
        <f>VLOOKUP(A8,'Product Backlog'!$B$4:$J$50,2,0)</f>
        <v>Notificación de nuevas tareas para estudiantes</v>
      </c>
      <c r="C8" s="10" t="str">
        <f>VLOOKUP(A8,'Product Backlog'!$B$4:$J$50,5,0)</f>
        <v>Hecho</v>
      </c>
      <c r="D8" s="9">
        <f>VLOOKUP(A8,'Product Backlog'!$B$4:$J$50,6,0)*3</f>
        <v>24</v>
      </c>
      <c r="E8" s="10"/>
      <c r="F8" s="10"/>
      <c r="G8" s="10"/>
      <c r="H8" s="10"/>
      <c r="I8" s="10"/>
      <c r="J8" s="10">
        <v>4.0</v>
      </c>
      <c r="K8" s="10">
        <v>5.0</v>
      </c>
      <c r="L8" s="10"/>
      <c r="M8" s="10">
        <v>5.0</v>
      </c>
      <c r="N8" s="10">
        <v>5.0</v>
      </c>
      <c r="O8" s="10">
        <v>3.0</v>
      </c>
      <c r="P8" s="10">
        <v>3.0</v>
      </c>
      <c r="Q8" s="10"/>
      <c r="R8" s="10"/>
      <c r="S8" s="10"/>
      <c r="T8" s="10">
        <f t="shared" si="1"/>
        <v>25</v>
      </c>
      <c r="U8" s="28"/>
      <c r="V8" s="28"/>
      <c r="W8" s="28"/>
      <c r="X8" s="1"/>
      <c r="Y8" s="1"/>
      <c r="Z8" s="1"/>
    </row>
    <row r="9" ht="14.25" customHeight="1">
      <c r="A9" s="8" t="s">
        <v>124</v>
      </c>
      <c r="B9" s="26" t="str">
        <f>VLOOKUP(A9,'Product Backlog'!$B$4:$J$50,2,0)</f>
        <v>Notificación de nuevas tareas apoderados</v>
      </c>
      <c r="C9" s="10" t="str">
        <f>VLOOKUP(A9,'Product Backlog'!$B$4:$J$50,5,0)</f>
        <v>Hecho</v>
      </c>
      <c r="D9" s="9">
        <f>VLOOKUP(A9,'Product Backlog'!$B$4:$J$50,6,0)*3</f>
        <v>24</v>
      </c>
      <c r="E9" s="10"/>
      <c r="F9" s="10"/>
      <c r="G9" s="10"/>
      <c r="H9" s="10"/>
      <c r="I9" s="10"/>
      <c r="J9" s="10"/>
      <c r="K9" s="10"/>
      <c r="L9" s="10">
        <v>2.0</v>
      </c>
      <c r="M9" s="10"/>
      <c r="N9" s="37">
        <v>5.0</v>
      </c>
      <c r="O9" s="10">
        <v>4.0</v>
      </c>
      <c r="P9" s="10">
        <v>5.0</v>
      </c>
      <c r="Q9" s="10">
        <v>5.0</v>
      </c>
      <c r="R9" s="10">
        <v>3.0</v>
      </c>
      <c r="S9" s="10">
        <v>3.0</v>
      </c>
      <c r="T9" s="10">
        <f t="shared" si="1"/>
        <v>27</v>
      </c>
      <c r="U9" s="28"/>
      <c r="V9" s="28"/>
      <c r="W9" s="28"/>
      <c r="X9" s="1"/>
      <c r="Y9" s="1"/>
      <c r="Z9" s="1"/>
    </row>
    <row r="10" ht="14.25" customHeight="1">
      <c r="A10" s="8" t="s">
        <v>133</v>
      </c>
      <c r="B10" s="26" t="str">
        <f>VLOOKUP(A10,'Product Backlog'!$B$4:$J$50,2,0)</f>
        <v>Notificación de confirmación respuesta de tareas al profesor</v>
      </c>
      <c r="C10" s="10" t="str">
        <f>VLOOKUP(A10,'Product Backlog'!$B$4:$J$50,5,0)</f>
        <v>Hecho</v>
      </c>
      <c r="D10" s="9">
        <f>VLOOKUP(A10,'Product Backlog'!$B$4:$J$50,6,0)*3</f>
        <v>9</v>
      </c>
      <c r="E10" s="10"/>
      <c r="F10" s="10"/>
      <c r="G10" s="10"/>
      <c r="H10" s="10"/>
      <c r="I10" s="10"/>
      <c r="J10" s="10"/>
      <c r="K10" s="10"/>
      <c r="L10" s="10">
        <v>5.0</v>
      </c>
      <c r="M10" s="10">
        <v>3.0</v>
      </c>
      <c r="N10" s="10"/>
      <c r="O10" s="10">
        <v>1.0</v>
      </c>
      <c r="P10" s="10">
        <v>2.0</v>
      </c>
      <c r="Q10" s="10">
        <v>2.0</v>
      </c>
      <c r="R10" s="10">
        <v>1.0</v>
      </c>
      <c r="S10" s="10">
        <v>3.0</v>
      </c>
      <c r="T10" s="10">
        <f t="shared" si="1"/>
        <v>17</v>
      </c>
      <c r="U10" s="28"/>
      <c r="V10" s="28"/>
      <c r="W10" s="28"/>
      <c r="X10" s="1"/>
      <c r="Y10" s="1"/>
      <c r="Z10" s="1"/>
    </row>
    <row r="11" ht="14.25" customHeight="1">
      <c r="A11" s="8" t="s">
        <v>137</v>
      </c>
      <c r="B11" s="26" t="str">
        <f>VLOOKUP(A11,'Product Backlog'!$B$4:$J$50,2,0)</f>
        <v>Notificación de confirmación respuesta de tareas al estudiante</v>
      </c>
      <c r="C11" s="10" t="str">
        <f>VLOOKUP(A11,'Product Backlog'!$B$4:$J$50,5,0)</f>
        <v>Hecho</v>
      </c>
      <c r="D11" s="9">
        <f>VLOOKUP(A11,'Product Backlog'!$B$4:$J$50,6,0)*3</f>
        <v>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3.0</v>
      </c>
      <c r="R11" s="10">
        <v>4.0</v>
      </c>
      <c r="S11" s="10">
        <v>5.0</v>
      </c>
      <c r="T11" s="10">
        <f t="shared" si="1"/>
        <v>12</v>
      </c>
      <c r="U11" s="28"/>
      <c r="V11" s="28"/>
      <c r="W11" s="28"/>
      <c r="X11" s="1"/>
      <c r="Y11" s="1"/>
      <c r="Z11" s="1"/>
    </row>
    <row r="12" ht="14.25" customHeight="1">
      <c r="A12" s="1"/>
      <c r="B12" s="32"/>
      <c r="C12" s="32"/>
      <c r="D12" s="32">
        <f>SUM(D5:D11)</f>
        <v>129</v>
      </c>
      <c r="E12" s="30">
        <f t="shared" ref="E12:T12" si="2">SUM(E5:E10)</f>
        <v>10</v>
      </c>
      <c r="F12" s="30">
        <f t="shared" si="2"/>
        <v>10</v>
      </c>
      <c r="G12" s="30">
        <f t="shared" si="2"/>
        <v>10</v>
      </c>
      <c r="H12" s="30">
        <f t="shared" si="2"/>
        <v>10</v>
      </c>
      <c r="I12" s="30">
        <f t="shared" si="2"/>
        <v>10</v>
      </c>
      <c r="J12" s="30">
        <f t="shared" si="2"/>
        <v>10</v>
      </c>
      <c r="K12" s="30">
        <f t="shared" si="2"/>
        <v>10</v>
      </c>
      <c r="L12" s="30">
        <f t="shared" si="2"/>
        <v>12</v>
      </c>
      <c r="M12" s="30">
        <f t="shared" si="2"/>
        <v>10</v>
      </c>
      <c r="N12" s="30">
        <f t="shared" si="2"/>
        <v>10</v>
      </c>
      <c r="O12" s="30">
        <f t="shared" si="2"/>
        <v>8</v>
      </c>
      <c r="P12" s="30">
        <f t="shared" si="2"/>
        <v>10</v>
      </c>
      <c r="Q12" s="30">
        <f t="shared" si="2"/>
        <v>7</v>
      </c>
      <c r="R12" s="30">
        <f t="shared" si="2"/>
        <v>4</v>
      </c>
      <c r="S12" s="30">
        <f t="shared" si="2"/>
        <v>6</v>
      </c>
      <c r="T12" s="30">
        <f t="shared" si="2"/>
        <v>137</v>
      </c>
      <c r="U12" s="28"/>
      <c r="V12" s="28"/>
      <c r="W12" s="28"/>
      <c r="X12" s="1"/>
      <c r="Y12" s="1"/>
      <c r="Z12" s="1"/>
    </row>
    <row r="13" ht="14.25" customHeight="1">
      <c r="A13" s="1"/>
      <c r="B13" s="32"/>
      <c r="C13" s="31"/>
      <c r="D13" s="30"/>
      <c r="E13" s="30"/>
      <c r="F13" s="30">
        <f t="shared" ref="F13:S13" si="3">E14-E12</f>
        <v>127</v>
      </c>
      <c r="G13" s="30">
        <f t="shared" si="3"/>
        <v>117</v>
      </c>
      <c r="H13" s="30">
        <f t="shared" si="3"/>
        <v>107</v>
      </c>
      <c r="I13" s="30">
        <f t="shared" si="3"/>
        <v>97</v>
      </c>
      <c r="J13" s="30">
        <f t="shared" si="3"/>
        <v>87</v>
      </c>
      <c r="K13" s="30">
        <f t="shared" si="3"/>
        <v>77</v>
      </c>
      <c r="L13" s="30">
        <f t="shared" si="3"/>
        <v>67</v>
      </c>
      <c r="M13" s="30">
        <f t="shared" si="3"/>
        <v>55</v>
      </c>
      <c r="N13" s="30">
        <f t="shared" si="3"/>
        <v>45</v>
      </c>
      <c r="O13" s="30">
        <f t="shared" si="3"/>
        <v>35</v>
      </c>
      <c r="P13" s="30">
        <f t="shared" si="3"/>
        <v>27</v>
      </c>
      <c r="Q13" s="30">
        <f t="shared" si="3"/>
        <v>17</v>
      </c>
      <c r="R13" s="30">
        <f t="shared" si="3"/>
        <v>10</v>
      </c>
      <c r="S13" s="30">
        <f t="shared" si="3"/>
        <v>6</v>
      </c>
      <c r="T13" s="30"/>
      <c r="U13" s="28"/>
      <c r="V13" s="28"/>
      <c r="W13" s="28"/>
      <c r="X13" s="1"/>
      <c r="Y13" s="1"/>
      <c r="Z13" s="1"/>
    </row>
    <row r="14" ht="14.25" customHeight="1">
      <c r="A14" s="1"/>
      <c r="B14" s="32"/>
      <c r="C14" s="29" t="s">
        <v>191</v>
      </c>
      <c r="D14" s="30"/>
      <c r="E14" s="30">
        <f>T12</f>
        <v>137</v>
      </c>
      <c r="F14" s="30">
        <f t="shared" ref="F14:S14" si="4">F13</f>
        <v>127</v>
      </c>
      <c r="G14" s="30">
        <f t="shared" si="4"/>
        <v>117</v>
      </c>
      <c r="H14" s="30">
        <f t="shared" si="4"/>
        <v>107</v>
      </c>
      <c r="I14" s="30">
        <f t="shared" si="4"/>
        <v>97</v>
      </c>
      <c r="J14" s="30">
        <f t="shared" si="4"/>
        <v>87</v>
      </c>
      <c r="K14" s="30">
        <f t="shared" si="4"/>
        <v>77</v>
      </c>
      <c r="L14" s="30">
        <f t="shared" si="4"/>
        <v>67</v>
      </c>
      <c r="M14" s="30">
        <f t="shared" si="4"/>
        <v>55</v>
      </c>
      <c r="N14" s="30">
        <f t="shared" si="4"/>
        <v>45</v>
      </c>
      <c r="O14" s="30">
        <f t="shared" si="4"/>
        <v>35</v>
      </c>
      <c r="P14" s="30">
        <f t="shared" si="4"/>
        <v>27</v>
      </c>
      <c r="Q14" s="30">
        <f t="shared" si="4"/>
        <v>17</v>
      </c>
      <c r="R14" s="30">
        <f t="shared" si="4"/>
        <v>10</v>
      </c>
      <c r="S14" s="30">
        <f t="shared" si="4"/>
        <v>6</v>
      </c>
      <c r="T14" s="30">
        <f>S12-S13</f>
        <v>0</v>
      </c>
      <c r="U14" s="28"/>
      <c r="V14" s="28"/>
      <c r="W14" s="28"/>
      <c r="X14" s="1"/>
      <c r="Y14" s="1"/>
      <c r="Z14" s="1"/>
    </row>
    <row r="15" ht="14.25" customHeight="1">
      <c r="A15" s="1"/>
      <c r="B15" s="32"/>
      <c r="C15" s="31" t="s">
        <v>192</v>
      </c>
      <c r="D15" s="30">
        <f>D12/S4</f>
        <v>8.6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8"/>
      <c r="V15" s="28"/>
      <c r="W15" s="28"/>
      <c r="X15" s="1"/>
      <c r="Y15" s="1"/>
      <c r="Z15" s="1"/>
    </row>
    <row r="16" ht="14.25" customHeight="1">
      <c r="A16" s="1"/>
      <c r="B16" s="32"/>
      <c r="C16" s="29" t="s">
        <v>193</v>
      </c>
      <c r="D16" s="30"/>
      <c r="E16" s="30">
        <f>D12</f>
        <v>129</v>
      </c>
      <c r="F16" s="30">
        <f t="shared" ref="F16:S16" si="5">E16-$D$15</f>
        <v>120.4</v>
      </c>
      <c r="G16" s="30">
        <f t="shared" si="5"/>
        <v>111.8</v>
      </c>
      <c r="H16" s="30">
        <f t="shared" si="5"/>
        <v>103.2</v>
      </c>
      <c r="I16" s="30">
        <f t="shared" si="5"/>
        <v>94.6</v>
      </c>
      <c r="J16" s="30">
        <f t="shared" si="5"/>
        <v>86</v>
      </c>
      <c r="K16" s="30">
        <f t="shared" si="5"/>
        <v>77.4</v>
      </c>
      <c r="L16" s="30">
        <f t="shared" si="5"/>
        <v>68.8</v>
      </c>
      <c r="M16" s="30">
        <f t="shared" si="5"/>
        <v>60.2</v>
      </c>
      <c r="N16" s="30">
        <f t="shared" si="5"/>
        <v>51.6</v>
      </c>
      <c r="O16" s="30">
        <f t="shared" si="5"/>
        <v>43</v>
      </c>
      <c r="P16" s="30">
        <f t="shared" si="5"/>
        <v>34.4</v>
      </c>
      <c r="Q16" s="30">
        <f t="shared" si="5"/>
        <v>25.8</v>
      </c>
      <c r="R16" s="30">
        <f t="shared" si="5"/>
        <v>17.2</v>
      </c>
      <c r="S16" s="30">
        <f t="shared" si="5"/>
        <v>8.6</v>
      </c>
      <c r="T16" s="30">
        <f>D15-S16</f>
        <v>0</v>
      </c>
      <c r="U16" s="28"/>
      <c r="V16" s="28"/>
      <c r="W16" s="28"/>
      <c r="X16" s="1"/>
      <c r="Y16" s="1"/>
      <c r="Z16" s="1"/>
    </row>
    <row r="17" ht="14.25" customHeight="1">
      <c r="A17" s="1"/>
      <c r="B17" s="32"/>
      <c r="C17" s="32"/>
      <c r="D17" s="31"/>
      <c r="E17" s="33"/>
      <c r="F17" s="31"/>
      <c r="G17" s="31"/>
      <c r="H17" s="31"/>
      <c r="I17" s="31"/>
      <c r="J17" s="31"/>
      <c r="K17" s="31"/>
      <c r="L17" s="31"/>
      <c r="M17" s="31"/>
      <c r="N17" s="31"/>
      <c r="O17" s="33"/>
      <c r="P17" s="31"/>
      <c r="Q17" s="31"/>
      <c r="R17" s="31"/>
      <c r="S17" s="31"/>
      <c r="T17" s="31"/>
      <c r="U17" s="28"/>
      <c r="V17" s="28"/>
      <c r="W17" s="28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8"/>
      <c r="V18" s="28"/>
      <c r="W18" s="28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8"/>
      <c r="V19" s="28"/>
      <c r="W19" s="28"/>
      <c r="X19" s="1"/>
      <c r="Y19" s="1"/>
      <c r="Z19" s="1"/>
    </row>
    <row r="20" ht="14.25" customHeight="1">
      <c r="A20" s="1"/>
      <c r="B20" s="1"/>
      <c r="C20" s="1"/>
      <c r="D20" s="34"/>
      <c r="E20" s="35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34"/>
      <c r="Q20" s="34"/>
      <c r="R20" s="1"/>
      <c r="S20" s="1"/>
      <c r="T20" s="1"/>
      <c r="U20" s="28"/>
      <c r="V20" s="28"/>
      <c r="W20" s="28"/>
      <c r="X20" s="1"/>
      <c r="Y20" s="1"/>
      <c r="Z20" s="1"/>
    </row>
    <row r="21" ht="14.25" customHeight="1">
      <c r="A21" s="1"/>
      <c r="B21" s="1"/>
      <c r="C21" s="1"/>
      <c r="D21" s="34"/>
      <c r="E21" s="35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4"/>
      <c r="Q21" s="34"/>
      <c r="R21" s="1"/>
      <c r="S21" s="1"/>
      <c r="T21" s="1"/>
      <c r="U21" s="28"/>
      <c r="V21" s="28"/>
      <c r="W21" s="28"/>
      <c r="X21" s="1"/>
      <c r="Y21" s="1"/>
      <c r="Z21" s="1"/>
    </row>
    <row r="22" ht="14.25" customHeight="1">
      <c r="A22" s="1"/>
      <c r="B22" s="1"/>
      <c r="C22" s="1"/>
      <c r="D22" s="34"/>
      <c r="E22" s="35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34"/>
      <c r="Q22" s="34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34"/>
      <c r="E23" s="35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34"/>
      <c r="E24" s="3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34"/>
      <c r="E25" s="35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:T1"/>
    <mergeCell ref="A2:T2"/>
    <mergeCell ref="A3:A4"/>
    <mergeCell ref="B3:B4"/>
    <mergeCell ref="C3:C4"/>
    <mergeCell ref="D3:D4"/>
    <mergeCell ref="E3:S3"/>
    <mergeCell ref="T3:T4"/>
  </mergeCells>
  <conditionalFormatting sqref="D5:D11">
    <cfRule type="containsText" dxfId="0" priority="1" operator="containsText" text="Hecho">
      <formula>NOT(ISERROR(SEARCH(("Hecho"),(D5))))</formula>
    </cfRule>
  </conditionalFormatting>
  <conditionalFormatting sqref="D5:D11">
    <cfRule type="containsText" dxfId="1" priority="2" operator="containsText" text="En curso">
      <formula>NOT(ISERROR(SEARCH(("En curso"),(D5))))</formula>
    </cfRule>
  </conditionalFormatting>
  <conditionalFormatting sqref="D5:D11">
    <cfRule type="containsText" dxfId="2" priority="3" operator="containsText" text="Por iniciar">
      <formula>NOT(ISERROR(SEARCH(("Por iniciar"),(D5))))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41.0"/>
    <col customWidth="1" min="3" max="4" width="12.67"/>
    <col customWidth="1" min="5" max="19" width="4.33"/>
    <col customWidth="1" min="20" max="20" width="4.78"/>
    <col customWidth="1" min="21" max="23" width="9.33"/>
    <col customWidth="1" min="24" max="26" width="12.67"/>
  </cols>
  <sheetData>
    <row r="1">
      <c r="A1" s="13" t="s">
        <v>195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"/>
      <c r="V1" s="1"/>
      <c r="W1" s="1"/>
      <c r="X1" s="1"/>
      <c r="Y1" s="1"/>
      <c r="Z1" s="1"/>
    </row>
    <row r="2" ht="21.0" customHeight="1">
      <c r="A2" s="36" t="s">
        <v>196</v>
      </c>
      <c r="U2" s="1"/>
      <c r="V2" s="1"/>
      <c r="W2" s="1"/>
      <c r="X2" s="1"/>
      <c r="Y2" s="1"/>
      <c r="Z2" s="1"/>
    </row>
    <row r="3" ht="14.25" customHeight="1">
      <c r="A3" s="17" t="s">
        <v>1</v>
      </c>
      <c r="B3" s="18" t="s">
        <v>2</v>
      </c>
      <c r="C3" s="19" t="s">
        <v>5</v>
      </c>
      <c r="D3" s="20" t="s">
        <v>187</v>
      </c>
      <c r="E3" s="21" t="s">
        <v>188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2"/>
      <c r="T3" s="20" t="s">
        <v>189</v>
      </c>
      <c r="U3" s="1"/>
      <c r="V3" s="1"/>
      <c r="W3" s="1"/>
      <c r="X3" s="1"/>
      <c r="Y3" s="1"/>
      <c r="Z3" s="1"/>
    </row>
    <row r="4" ht="14.25" customHeight="1">
      <c r="A4" s="23"/>
      <c r="B4" s="23"/>
      <c r="C4" s="24"/>
      <c r="D4" s="25"/>
      <c r="E4" s="4">
        <v>1.0</v>
      </c>
      <c r="F4" s="4">
        <v>2.0</v>
      </c>
      <c r="G4" s="4">
        <v>3.0</v>
      </c>
      <c r="H4" s="4">
        <v>4.0</v>
      </c>
      <c r="I4" s="4">
        <v>5.0</v>
      </c>
      <c r="J4" s="4">
        <v>6.0</v>
      </c>
      <c r="K4" s="4">
        <v>7.0</v>
      </c>
      <c r="L4" s="4">
        <v>8.0</v>
      </c>
      <c r="M4" s="4">
        <v>9.0</v>
      </c>
      <c r="N4" s="4">
        <v>10.0</v>
      </c>
      <c r="O4" s="4">
        <v>11.0</v>
      </c>
      <c r="P4" s="4">
        <v>12.0</v>
      </c>
      <c r="Q4" s="4">
        <v>13.0</v>
      </c>
      <c r="R4" s="4">
        <v>14.0</v>
      </c>
      <c r="S4" s="4">
        <v>15.0</v>
      </c>
      <c r="T4" s="25"/>
      <c r="U4" s="1"/>
      <c r="V4" s="1"/>
      <c r="W4" s="1"/>
      <c r="X4" s="1"/>
      <c r="Y4" s="1"/>
      <c r="Z4" s="1"/>
    </row>
    <row r="5" ht="14.25" customHeight="1">
      <c r="A5" s="8" t="s">
        <v>11</v>
      </c>
      <c r="B5" s="26" t="str">
        <f>VLOOKUP(A5,'Product Backlog'!$B$4:$J$50,2,0)</f>
        <v>Creación de horario sin conflictos</v>
      </c>
      <c r="C5" s="10" t="str">
        <f>VLOOKUP(A5,'Product Backlog'!$B$4:$J$50,5,0)</f>
        <v>En curso</v>
      </c>
      <c r="D5" s="9">
        <f>VLOOKUP(A5,'Product Backlog'!$B$4:$J$50,6,0)*3</f>
        <v>15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27"/>
      <c r="T5" s="10">
        <f t="shared" ref="T5:T18" si="1">SUM(E5:S5)</f>
        <v>0</v>
      </c>
      <c r="U5" s="1"/>
      <c r="V5" s="1"/>
      <c r="W5" s="1"/>
      <c r="X5" s="1"/>
      <c r="Y5" s="1"/>
      <c r="Z5" s="1"/>
    </row>
    <row r="6" ht="14.25" customHeight="1">
      <c r="A6" s="8" t="s">
        <v>18</v>
      </c>
      <c r="B6" s="26" t="str">
        <f>VLOOKUP(A6,'Product Backlog'!$B$4:$J$50,2,0)</f>
        <v>Modificación de horarios existentes</v>
      </c>
      <c r="C6" s="10" t="str">
        <f>VLOOKUP(A6,'Product Backlog'!$B$4:$J$50,5,0)</f>
        <v>En curso</v>
      </c>
      <c r="D6" s="9">
        <f>VLOOKUP(A6,'Product Backlog'!$B$4:$J$50,6,0)*3</f>
        <v>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27"/>
      <c r="T6" s="10">
        <f t="shared" si="1"/>
        <v>0</v>
      </c>
      <c r="U6" s="1"/>
      <c r="V6" s="1"/>
      <c r="W6" s="1"/>
      <c r="X6" s="1"/>
      <c r="Y6" s="1"/>
      <c r="Z6" s="1"/>
    </row>
    <row r="7" ht="14.25" customHeight="1">
      <c r="A7" s="8" t="s">
        <v>23</v>
      </c>
      <c r="B7" s="26" t="str">
        <f>VLOOKUP(A7,'Product Backlog'!$B$4:$J$50,2,0)</f>
        <v>Consulta de horario por estudiante</v>
      </c>
      <c r="C7" s="10" t="str">
        <f>VLOOKUP(A7,'Product Backlog'!$B$4:$J$50,5,0)</f>
        <v>En curso</v>
      </c>
      <c r="D7" s="9">
        <f>VLOOKUP(A7,'Product Backlog'!$B$4:$J$50,6,0)*3</f>
        <v>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27"/>
      <c r="T7" s="10">
        <f t="shared" si="1"/>
        <v>0</v>
      </c>
      <c r="U7" s="28"/>
      <c r="V7" s="28"/>
      <c r="W7" s="28"/>
      <c r="X7" s="1"/>
      <c r="Y7" s="1"/>
      <c r="Z7" s="1"/>
    </row>
    <row r="8" ht="14.25" customHeight="1">
      <c r="A8" s="8" t="s">
        <v>27</v>
      </c>
      <c r="B8" s="26" t="str">
        <f>VLOOKUP(A8,'Product Backlog'!$B$4:$J$50,2,0)</f>
        <v>Consulta de horario por profesor</v>
      </c>
      <c r="C8" s="10" t="str">
        <f>VLOOKUP(A8,'Product Backlog'!$B$4:$J$50,5,0)</f>
        <v>En curso</v>
      </c>
      <c r="D8" s="9">
        <f>VLOOKUP(A8,'Product Backlog'!$B$4:$J$50,6,0)*3</f>
        <v>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27"/>
      <c r="T8" s="10">
        <f t="shared" si="1"/>
        <v>0</v>
      </c>
      <c r="U8" s="28"/>
      <c r="V8" s="28"/>
      <c r="W8" s="28"/>
      <c r="X8" s="1"/>
      <c r="Y8" s="1"/>
      <c r="Z8" s="1"/>
    </row>
    <row r="9" ht="14.25" customHeight="1">
      <c r="A9" s="8" t="s">
        <v>71</v>
      </c>
      <c r="B9" s="26" t="str">
        <f>VLOOKUP(A9,'Product Backlog'!$B$4:$J$50,2,0)</f>
        <v>Publicación de material didactico por profesores</v>
      </c>
      <c r="C9" s="10" t="str">
        <f>VLOOKUP(A9,'Product Backlog'!$B$4:$J$50,5,0)</f>
        <v>En curso</v>
      </c>
      <c r="D9" s="9">
        <f>VLOOKUP(A9,'Product Backlog'!$B$4:$J$50,6,0)*3</f>
        <v>6</v>
      </c>
      <c r="E9" s="10">
        <v>5.0</v>
      </c>
      <c r="F9" s="10">
        <v>1.0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7"/>
      <c r="T9" s="10">
        <f t="shared" si="1"/>
        <v>6</v>
      </c>
      <c r="U9" s="28"/>
      <c r="V9" s="28"/>
      <c r="W9" s="28"/>
      <c r="X9" s="1"/>
      <c r="Y9" s="1"/>
      <c r="Z9" s="1"/>
    </row>
    <row r="10" ht="14.25" customHeight="1">
      <c r="A10" s="8" t="s">
        <v>75</v>
      </c>
      <c r="B10" s="26" t="str">
        <f>VLOOKUP(A10,'Product Backlog'!$B$4:$J$50,2,0)</f>
        <v>Recepción de material didáctico por estudiantes</v>
      </c>
      <c r="C10" s="10" t="str">
        <f>VLOOKUP(A10,'Product Backlog'!$B$4:$J$50,5,0)</f>
        <v>En curso</v>
      </c>
      <c r="D10" s="9">
        <f>VLOOKUP(A10,'Product Backlog'!$B$4:$J$50,6,0)*3</f>
        <v>6</v>
      </c>
      <c r="E10" s="10">
        <v>5.0</v>
      </c>
      <c r="F10" s="10">
        <v>2.0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27"/>
      <c r="T10" s="10">
        <f t="shared" si="1"/>
        <v>7</v>
      </c>
      <c r="U10" s="28"/>
      <c r="V10" s="28"/>
      <c r="W10" s="28"/>
      <c r="X10" s="1"/>
      <c r="Y10" s="1"/>
      <c r="Z10" s="1"/>
    </row>
    <row r="11" ht="14.25" customHeight="1">
      <c r="A11" s="8" t="s">
        <v>127</v>
      </c>
      <c r="B11" s="26" t="str">
        <f>VLOOKUP(A11,'Product Backlog'!$B$4:$J$50,2,0)</f>
        <v>Notificación de nuevo material didáctico para estudiantes</v>
      </c>
      <c r="C11" s="10" t="str">
        <f>VLOOKUP(A11,'Product Backlog'!$B$4:$J$50,5,0)</f>
        <v>En curso</v>
      </c>
      <c r="D11" s="9">
        <f>VLOOKUP(A11,'Product Backlog'!$B$4:$J$50,6,0)*3</f>
        <v>6</v>
      </c>
      <c r="E11" s="10"/>
      <c r="F11" s="10">
        <v>4.0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27"/>
      <c r="T11" s="10">
        <f t="shared" si="1"/>
        <v>4</v>
      </c>
      <c r="U11" s="28"/>
      <c r="V11" s="28"/>
      <c r="W11" s="28"/>
      <c r="X11" s="1"/>
      <c r="Y11" s="1"/>
      <c r="Z11" s="1"/>
    </row>
    <row r="12" ht="14.25" customHeight="1">
      <c r="A12" s="8" t="s">
        <v>130</v>
      </c>
      <c r="B12" s="26" t="str">
        <f>VLOOKUP(A12,'Product Backlog'!$B$4:$J$50,2,0)</f>
        <v>Notificación de nuevo material didáctico para apoderados</v>
      </c>
      <c r="C12" s="10" t="str">
        <f>VLOOKUP(A12,'Product Backlog'!$B$4:$J$50,5,0)</f>
        <v>En curso</v>
      </c>
      <c r="D12" s="9">
        <f>VLOOKUP(A12,'Product Backlog'!$B$4:$J$50,6,0)*3</f>
        <v>6</v>
      </c>
      <c r="E12" s="10"/>
      <c r="F12" s="10">
        <v>3.0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27"/>
      <c r="T12" s="10">
        <f t="shared" si="1"/>
        <v>3</v>
      </c>
      <c r="U12" s="28"/>
      <c r="V12" s="28"/>
      <c r="W12" s="28"/>
      <c r="X12" s="1"/>
      <c r="Y12" s="1"/>
      <c r="Z12" s="1"/>
    </row>
    <row r="13" ht="14.25" customHeight="1">
      <c r="A13" s="8" t="s">
        <v>140</v>
      </c>
      <c r="B13" s="26" t="str">
        <f>VLOOKUP(A13,'Product Backlog'!$B$4:$J$50,2,0)</f>
        <v>Notificación de respuesta entrevista</v>
      </c>
      <c r="C13" s="10" t="str">
        <f>VLOOKUP(A13,'Product Backlog'!$B$4:$J$50,5,0)</f>
        <v>En curso</v>
      </c>
      <c r="D13" s="9">
        <f>VLOOKUP(A13,'Product Backlog'!$B$4:$J$50,6,0)*3</f>
        <v>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7"/>
      <c r="T13" s="10">
        <f t="shared" si="1"/>
        <v>0</v>
      </c>
      <c r="U13" s="28"/>
      <c r="V13" s="28"/>
      <c r="W13" s="28"/>
      <c r="X13" s="1"/>
      <c r="Y13" s="1"/>
      <c r="Z13" s="1"/>
    </row>
    <row r="14" ht="14.25" customHeight="1">
      <c r="A14" s="8" t="s">
        <v>144</v>
      </c>
      <c r="B14" s="26" t="str">
        <f>VLOOKUP(A14,'Product Backlog'!$B$4:$J$50,2,0)</f>
        <v>Notificación de recordatorio de entrevistas</v>
      </c>
      <c r="C14" s="10" t="str">
        <f>VLOOKUP(A14,'Product Backlog'!$B$4:$J$50,5,0)</f>
        <v>En curso</v>
      </c>
      <c r="D14" s="9">
        <f>VLOOKUP(A14,'Product Backlog'!$B$4:$J$50,6,0)*3</f>
        <v>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7"/>
      <c r="T14" s="10">
        <f t="shared" si="1"/>
        <v>0</v>
      </c>
      <c r="U14" s="28"/>
      <c r="V14" s="28"/>
      <c r="W14" s="28"/>
      <c r="X14" s="1"/>
      <c r="Y14" s="1"/>
      <c r="Z14" s="1"/>
    </row>
    <row r="15" ht="14.25" customHeight="1">
      <c r="A15" s="8" t="s">
        <v>169</v>
      </c>
      <c r="B15" s="26" t="str">
        <f>VLOOKUP(A15,'Product Backlog'!$B$4:$J$50,2,0)</f>
        <v>Agendar entrevistas con profesores</v>
      </c>
      <c r="C15" s="10" t="str">
        <f>VLOOKUP(A15,'Product Backlog'!$B$4:$J$50,5,0)</f>
        <v>En curso</v>
      </c>
      <c r="D15" s="9">
        <f>VLOOKUP(A15,'Product Backlog'!$B$4:$J$50,6,0)*3</f>
        <v>15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27"/>
      <c r="T15" s="10">
        <f t="shared" si="1"/>
        <v>0</v>
      </c>
      <c r="U15" s="28"/>
      <c r="V15" s="28"/>
      <c r="W15" s="28"/>
      <c r="X15" s="1"/>
      <c r="Y15" s="1"/>
      <c r="Z15" s="1"/>
    </row>
    <row r="16" ht="14.25" customHeight="1">
      <c r="A16" s="8" t="s">
        <v>173</v>
      </c>
      <c r="B16" s="26" t="str">
        <f>VLOOKUP(A16,'Product Backlog'!$B$4:$J$50,2,0)</f>
        <v>Gestión de disponibilidad para entrevistas</v>
      </c>
      <c r="C16" s="10" t="str">
        <f>VLOOKUP(A16,'Product Backlog'!$B$4:$J$50,5,0)</f>
        <v>En curso</v>
      </c>
      <c r="D16" s="9">
        <f>VLOOKUP(A16,'Product Backlog'!$B$4:$J$50,6,0)*3</f>
        <v>24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27"/>
      <c r="T16" s="10">
        <f t="shared" si="1"/>
        <v>0</v>
      </c>
      <c r="U16" s="28"/>
      <c r="V16" s="28"/>
      <c r="W16" s="28"/>
      <c r="X16" s="1"/>
      <c r="Y16" s="1"/>
      <c r="Z16" s="1"/>
    </row>
    <row r="17" ht="14.25" customHeight="1">
      <c r="A17" s="8" t="s">
        <v>177</v>
      </c>
      <c r="B17" s="26" t="str">
        <f>VLOOKUP(A17,'Product Backlog'!$B$4:$J$50,2,0)</f>
        <v>Confirmación de entrevistas agendadas</v>
      </c>
      <c r="C17" s="10" t="str">
        <f>VLOOKUP(A17,'Product Backlog'!$B$4:$J$50,5,0)</f>
        <v>En curso</v>
      </c>
      <c r="D17" s="9">
        <f>VLOOKUP(A17,'Product Backlog'!$B$4:$J$50,6,0)*3</f>
        <v>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27"/>
      <c r="T17" s="10">
        <f t="shared" si="1"/>
        <v>0</v>
      </c>
      <c r="U17" s="28"/>
      <c r="V17" s="28"/>
      <c r="W17" s="28"/>
      <c r="X17" s="1"/>
      <c r="Y17" s="1"/>
      <c r="Z17" s="1"/>
    </row>
    <row r="18" ht="14.25" customHeight="1">
      <c r="A18" s="8" t="s">
        <v>181</v>
      </c>
      <c r="B18" s="26" t="str">
        <f>VLOOKUP(A18,'Product Backlog'!$B$4:$J$50,2,0)</f>
        <v>Acta de entrevista</v>
      </c>
      <c r="C18" s="10" t="str">
        <f>VLOOKUP(A18,'Product Backlog'!$B$4:$J$50,5,0)</f>
        <v>En curso</v>
      </c>
      <c r="D18" s="9">
        <f>VLOOKUP(A18,'Product Backlog'!$B$4:$J$50,6,0)*3</f>
        <v>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27"/>
      <c r="T18" s="10">
        <f t="shared" si="1"/>
        <v>0</v>
      </c>
      <c r="U18" s="28"/>
      <c r="V18" s="28"/>
      <c r="W18" s="28"/>
      <c r="X18" s="1"/>
      <c r="Y18" s="1"/>
      <c r="Z18" s="1"/>
    </row>
    <row r="19" ht="14.25" customHeight="1">
      <c r="A19" s="1"/>
      <c r="B19" s="32"/>
      <c r="C19" s="32"/>
      <c r="D19" s="32">
        <f t="shared" ref="D19:T19" si="2">SUM(D5:D18)</f>
        <v>123</v>
      </c>
      <c r="E19" s="30">
        <f t="shared" si="2"/>
        <v>10</v>
      </c>
      <c r="F19" s="30">
        <f t="shared" si="2"/>
        <v>10</v>
      </c>
      <c r="G19" s="30">
        <f t="shared" si="2"/>
        <v>0</v>
      </c>
      <c r="H19" s="30">
        <f t="shared" si="2"/>
        <v>0</v>
      </c>
      <c r="I19" s="30">
        <f t="shared" si="2"/>
        <v>0</v>
      </c>
      <c r="J19" s="30">
        <f t="shared" si="2"/>
        <v>0</v>
      </c>
      <c r="K19" s="30">
        <f t="shared" si="2"/>
        <v>0</v>
      </c>
      <c r="L19" s="30">
        <f t="shared" si="2"/>
        <v>0</v>
      </c>
      <c r="M19" s="30">
        <f t="shared" si="2"/>
        <v>0</v>
      </c>
      <c r="N19" s="30">
        <f t="shared" si="2"/>
        <v>0</v>
      </c>
      <c r="O19" s="30">
        <f t="shared" si="2"/>
        <v>0</v>
      </c>
      <c r="P19" s="30">
        <f t="shared" si="2"/>
        <v>0</v>
      </c>
      <c r="Q19" s="30">
        <f t="shared" si="2"/>
        <v>0</v>
      </c>
      <c r="R19" s="30">
        <f t="shared" si="2"/>
        <v>0</v>
      </c>
      <c r="S19" s="30">
        <f t="shared" si="2"/>
        <v>0</v>
      </c>
      <c r="T19" s="30">
        <f t="shared" si="2"/>
        <v>20</v>
      </c>
      <c r="U19" s="28"/>
      <c r="V19" s="28"/>
      <c r="W19" s="28"/>
      <c r="X19" s="1"/>
      <c r="Y19" s="1"/>
      <c r="Z19" s="1"/>
    </row>
    <row r="20" ht="14.25" customHeight="1">
      <c r="A20" s="1"/>
      <c r="B20" s="32"/>
      <c r="C20" s="31"/>
      <c r="D20" s="30"/>
      <c r="E20" s="30"/>
      <c r="F20" s="30">
        <f t="shared" ref="F20:S20" si="3">E21-E19</f>
        <v>10</v>
      </c>
      <c r="G20" s="30">
        <f t="shared" si="3"/>
        <v>0</v>
      </c>
      <c r="H20" s="30">
        <f t="shared" si="3"/>
        <v>0</v>
      </c>
      <c r="I20" s="30">
        <f t="shared" si="3"/>
        <v>0</v>
      </c>
      <c r="J20" s="30">
        <f t="shared" si="3"/>
        <v>0</v>
      </c>
      <c r="K20" s="30">
        <f t="shared" si="3"/>
        <v>0</v>
      </c>
      <c r="L20" s="30">
        <f t="shared" si="3"/>
        <v>0</v>
      </c>
      <c r="M20" s="30">
        <f t="shared" si="3"/>
        <v>0</v>
      </c>
      <c r="N20" s="30">
        <f t="shared" si="3"/>
        <v>0</v>
      </c>
      <c r="O20" s="30">
        <f t="shared" si="3"/>
        <v>0</v>
      </c>
      <c r="P20" s="30">
        <f t="shared" si="3"/>
        <v>0</v>
      </c>
      <c r="Q20" s="30">
        <f t="shared" si="3"/>
        <v>0</v>
      </c>
      <c r="R20" s="30">
        <f t="shared" si="3"/>
        <v>0</v>
      </c>
      <c r="S20" s="30">
        <f t="shared" si="3"/>
        <v>0</v>
      </c>
      <c r="T20" s="30"/>
      <c r="U20" s="28"/>
      <c r="V20" s="28"/>
      <c r="W20" s="28"/>
      <c r="X20" s="1"/>
      <c r="Y20" s="1"/>
      <c r="Z20" s="1"/>
    </row>
    <row r="21" ht="14.25" customHeight="1">
      <c r="A21" s="1"/>
      <c r="B21" s="32"/>
      <c r="C21" s="29" t="s">
        <v>191</v>
      </c>
      <c r="D21" s="30"/>
      <c r="E21" s="30">
        <f>T19</f>
        <v>20</v>
      </c>
      <c r="F21" s="30">
        <f t="shared" ref="F21:S21" si="4">F20</f>
        <v>10</v>
      </c>
      <c r="G21" s="30">
        <f t="shared" si="4"/>
        <v>0</v>
      </c>
      <c r="H21" s="30">
        <f t="shared" si="4"/>
        <v>0</v>
      </c>
      <c r="I21" s="30">
        <f t="shared" si="4"/>
        <v>0</v>
      </c>
      <c r="J21" s="30">
        <f t="shared" si="4"/>
        <v>0</v>
      </c>
      <c r="K21" s="30">
        <f t="shared" si="4"/>
        <v>0</v>
      </c>
      <c r="L21" s="30">
        <f t="shared" si="4"/>
        <v>0</v>
      </c>
      <c r="M21" s="30">
        <f t="shared" si="4"/>
        <v>0</v>
      </c>
      <c r="N21" s="30">
        <f t="shared" si="4"/>
        <v>0</v>
      </c>
      <c r="O21" s="30">
        <f t="shared" si="4"/>
        <v>0</v>
      </c>
      <c r="P21" s="30">
        <f t="shared" si="4"/>
        <v>0</v>
      </c>
      <c r="Q21" s="30">
        <f t="shared" si="4"/>
        <v>0</v>
      </c>
      <c r="R21" s="30">
        <f t="shared" si="4"/>
        <v>0</v>
      </c>
      <c r="S21" s="30">
        <f t="shared" si="4"/>
        <v>0</v>
      </c>
      <c r="T21" s="30">
        <f>S19-S20</f>
        <v>0</v>
      </c>
      <c r="U21" s="28"/>
      <c r="V21" s="28"/>
      <c r="W21" s="28"/>
      <c r="X21" s="1"/>
      <c r="Y21" s="1"/>
      <c r="Z21" s="1"/>
    </row>
    <row r="22" ht="14.25" customHeight="1">
      <c r="A22" s="1"/>
      <c r="B22" s="32"/>
      <c r="C22" s="31" t="s">
        <v>192</v>
      </c>
      <c r="D22" s="30">
        <f>D19/S4</f>
        <v>8.2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8"/>
      <c r="V22" s="28"/>
      <c r="W22" s="28"/>
      <c r="X22" s="1"/>
      <c r="Y22" s="1"/>
      <c r="Z22" s="1"/>
    </row>
    <row r="23" ht="14.25" customHeight="1">
      <c r="A23" s="1"/>
      <c r="B23" s="32"/>
      <c r="C23" s="29" t="s">
        <v>193</v>
      </c>
      <c r="D23" s="30"/>
      <c r="E23" s="30">
        <f>D19</f>
        <v>123</v>
      </c>
      <c r="F23" s="30">
        <f t="shared" ref="F23:S23" si="5">E23-$D$22</f>
        <v>114.8</v>
      </c>
      <c r="G23" s="30">
        <f t="shared" si="5"/>
        <v>106.6</v>
      </c>
      <c r="H23" s="30">
        <f t="shared" si="5"/>
        <v>98.4</v>
      </c>
      <c r="I23" s="30">
        <f t="shared" si="5"/>
        <v>90.2</v>
      </c>
      <c r="J23" s="30">
        <f t="shared" si="5"/>
        <v>82</v>
      </c>
      <c r="K23" s="30">
        <f t="shared" si="5"/>
        <v>73.8</v>
      </c>
      <c r="L23" s="30">
        <f t="shared" si="5"/>
        <v>65.6</v>
      </c>
      <c r="M23" s="30">
        <f t="shared" si="5"/>
        <v>57.4</v>
      </c>
      <c r="N23" s="30">
        <f t="shared" si="5"/>
        <v>49.2</v>
      </c>
      <c r="O23" s="30">
        <f t="shared" si="5"/>
        <v>41</v>
      </c>
      <c r="P23" s="30">
        <f t="shared" si="5"/>
        <v>32.8</v>
      </c>
      <c r="Q23" s="30">
        <f t="shared" si="5"/>
        <v>24.6</v>
      </c>
      <c r="R23" s="30">
        <f t="shared" si="5"/>
        <v>16.4</v>
      </c>
      <c r="S23" s="30">
        <f t="shared" si="5"/>
        <v>8.2</v>
      </c>
      <c r="T23" s="30">
        <f>D22-S23</f>
        <v>0</v>
      </c>
      <c r="U23" s="28"/>
      <c r="V23" s="28"/>
      <c r="W23" s="28"/>
      <c r="X23" s="1"/>
      <c r="Y23" s="1"/>
      <c r="Z23" s="1"/>
    </row>
    <row r="24" ht="14.25" customHeight="1">
      <c r="A24" s="1"/>
      <c r="B24" s="32"/>
      <c r="C24" s="32"/>
      <c r="D24" s="31"/>
      <c r="E24" s="33"/>
      <c r="F24" s="31"/>
      <c r="G24" s="31"/>
      <c r="H24" s="31"/>
      <c r="I24" s="31"/>
      <c r="J24" s="31"/>
      <c r="K24" s="31"/>
      <c r="L24" s="31"/>
      <c r="M24" s="31"/>
      <c r="N24" s="31"/>
      <c r="O24" s="33"/>
      <c r="P24" s="31"/>
      <c r="Q24" s="31"/>
      <c r="R24" s="31"/>
      <c r="S24" s="31"/>
      <c r="T24" s="31"/>
      <c r="U24" s="28"/>
      <c r="V24" s="28"/>
      <c r="W24" s="28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8"/>
      <c r="V25" s="28"/>
      <c r="W25" s="28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8"/>
      <c r="V26" s="28"/>
      <c r="W26" s="28"/>
      <c r="X26" s="1"/>
      <c r="Y26" s="1"/>
      <c r="Z26" s="1"/>
    </row>
    <row r="27" ht="14.25" customHeight="1">
      <c r="A27" s="1"/>
      <c r="B27" s="1"/>
      <c r="C27" s="1"/>
      <c r="D27" s="34"/>
      <c r="E27" s="35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34"/>
      <c r="Q27" s="34"/>
      <c r="R27" s="1"/>
      <c r="S27" s="1"/>
      <c r="T27" s="1"/>
      <c r="U27" s="28"/>
      <c r="V27" s="28"/>
      <c r="W27" s="28"/>
      <c r="X27" s="1"/>
      <c r="Y27" s="1"/>
      <c r="Z27" s="1"/>
    </row>
    <row r="28" ht="14.25" customHeight="1">
      <c r="A28" s="1"/>
      <c r="B28" s="1"/>
      <c r="C28" s="1"/>
      <c r="D28" s="34"/>
      <c r="E28" s="35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34"/>
      <c r="Q28" s="34"/>
      <c r="R28" s="1"/>
      <c r="S28" s="1"/>
      <c r="T28" s="1"/>
      <c r="U28" s="28"/>
      <c r="V28" s="28"/>
      <c r="W28" s="28"/>
      <c r="X28" s="1"/>
      <c r="Y28" s="1"/>
      <c r="Z28" s="1"/>
    </row>
    <row r="29" ht="14.25" customHeight="1">
      <c r="A29" s="1"/>
      <c r="B29" s="1"/>
      <c r="C29" s="1"/>
      <c r="D29" s="34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34"/>
      <c r="Q29" s="34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34"/>
      <c r="E30" s="35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34"/>
      <c r="E31" s="35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34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:T1"/>
    <mergeCell ref="A2:T2"/>
    <mergeCell ref="A3:A4"/>
    <mergeCell ref="B3:B4"/>
    <mergeCell ref="C3:C4"/>
    <mergeCell ref="D3:D4"/>
    <mergeCell ref="E3:S3"/>
    <mergeCell ref="T3:T4"/>
  </mergeCells>
  <conditionalFormatting sqref="D5:D18">
    <cfRule type="containsText" dxfId="0" priority="1" operator="containsText" text="Hecho">
      <formula>NOT(ISERROR(SEARCH(("Hecho"),(D5))))</formula>
    </cfRule>
  </conditionalFormatting>
  <conditionalFormatting sqref="D5:D18">
    <cfRule type="containsText" dxfId="1" priority="2" operator="containsText" text="En curso">
      <formula>NOT(ISERROR(SEARCH(("En curso"),(D5))))</formula>
    </cfRule>
  </conditionalFormatting>
  <conditionalFormatting sqref="D5:D18">
    <cfRule type="containsText" dxfId="2" priority="3" operator="containsText" text="Por iniciar">
      <formula>NOT(ISERROR(SEARCH(("Por iniciar"),(D5))))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2024-10-06T01:08:01Z</dcterms:created>
  <dc:creator>MATIAS . CID ESPINOZA</dc:creator>
</cp:coreProperties>
</file>