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<sst xmlns="http://schemas.openxmlformats.org/spreadsheetml/2006/main" count="643" uniqueCount="395">
  <si>
    <t>INT</t>
  </si>
  <si>
    <t>ARRAY:INT</t>
  </si>
  <si>
    <t>INT:RoleCategory</t>
  </si>
  <si>
    <t>ARRAY:INT:ShapePartType</t>
  </si>
  <si>
    <t>INT:DeathTimeType</t>
  </si>
  <si>
    <t>STR</t>
  </si>
  <si>
    <t>BOOL</t>
  </si>
  <si>
    <t>INT:RoleType</t>
  </si>
  <si>
    <t>ID</t>
  </si>
  <si>
    <t>附加角色ID;数组;
例如变身的情况需要加载其他角色</t>
  </si>
  <si>
    <t>角色种族
0 == 无
1 == 人形
2 == 虚拟
3 == 机械</t>
  </si>
  <si>
    <t>碰撞盒类型</t>
  </si>
  <si>
    <t>半径</t>
  </si>
  <si>
    <t>离相机距离</t>
  </si>
  <si>
    <t>离相机高度</t>
  </si>
  <si>
    <t>观注高度</t>
  </si>
  <si>
    <t>死亡时机</t>
  </si>
  <si>
    <t>模型路径</t>
  </si>
  <si>
    <t>模型名</t>
  </si>
  <si>
    <t>普攻ID列表</t>
  </si>
  <si>
    <t>技能ID列表</t>
  </si>
  <si>
    <t>威吓动作</t>
  </si>
  <si>
    <t>闪避能力列表
[往前，往后]</t>
  </si>
  <si>
    <t>1级1星生命值</t>
  </si>
  <si>
    <t>1级1星攻击力</t>
  </si>
  <si>
    <t>1级1星防御力</t>
  </si>
  <si>
    <t>按等级生命值成长</t>
  </si>
  <si>
    <t>按等级攻击力成长</t>
  </si>
  <si>
    <t>按等级防御力成长</t>
  </si>
  <si>
    <t>按星级生命值成长</t>
  </si>
  <si>
    <t>按星级攻击力成长</t>
  </si>
  <si>
    <t>使用位移曲线</t>
  </si>
  <si>
    <t>速度</t>
  </si>
  <si>
    <t>按星级防御率成长</t>
  </si>
  <si>
    <t>角色类型
0 == 无
1 == 英雄
2 == 怪物</t>
  </si>
  <si>
    <t>地面受击ID（一定要写）</t>
  </si>
  <si>
    <t>击退受击</t>
  </si>
  <si>
    <t>空中受击</t>
  </si>
  <si>
    <t>挑空</t>
  </si>
  <si>
    <t>下落</t>
  </si>
  <si>
    <t>着地</t>
  </si>
  <si>
    <t>起身</t>
  </si>
  <si>
    <t>空中挑空</t>
  </si>
  <si>
    <t>跑步</t>
  </si>
  <si>
    <t>Idle</t>
  </si>
  <si>
    <t>重量</t>
  </si>
  <si>
    <t>朝左移动</t>
  </si>
  <si>
    <t>朝右移动</t>
  </si>
  <si>
    <t>死亡</t>
  </si>
  <si>
    <t>无动画死亡</t>
  </si>
  <si>
    <t>空中死亡</t>
  </si>
  <si>
    <t>出场</t>
  </si>
  <si>
    <t>移动停止动作</t>
  </si>
  <si>
    <t>是否击退</t>
  </si>
  <si>
    <t>是否击飞</t>
  </si>
  <si>
    <t>使用冲刺位移曲线</t>
  </si>
  <si>
    <t>冲刺</t>
  </si>
  <si>
    <t>冲刺刹车</t>
  </si>
  <si>
    <t>冲刺速度</t>
  </si>
  <si>
    <t>击退位移有效时长</t>
  </si>
  <si>
    <t>平衡值</t>
  </si>
  <si>
    <t>AdditionalRoleIDs</t>
  </si>
  <si>
    <t>RoleCategory</t>
  </si>
  <si>
    <t>ShapePartTypes</t>
  </si>
  <si>
    <t>Radius</t>
  </si>
  <si>
    <t>CameraDistance</t>
  </si>
  <si>
    <t>CameraHeight</t>
  </si>
  <si>
    <t>CameraLookAtHeight</t>
  </si>
  <si>
    <t>DeathTime</t>
  </si>
  <si>
    <t>ModelPath</t>
  </si>
  <si>
    <t>ModelName</t>
  </si>
  <si>
    <t>Melees</t>
  </si>
  <si>
    <t>Ability</t>
  </si>
  <si>
    <t>RageAbility</t>
  </si>
  <si>
    <t>AvoidAbility</t>
  </si>
  <si>
    <t>BaseHP</t>
  </si>
  <si>
    <t>BaseAttack</t>
  </si>
  <si>
    <t>BaseDefend</t>
  </si>
  <si>
    <t>GrowHPByLevel</t>
  </si>
  <si>
    <t>GrowAttackByLevel</t>
  </si>
  <si>
    <t>GrowDefendByLevel</t>
  </si>
  <si>
    <t>GrowHPByStar</t>
  </si>
  <si>
    <t>GrowAttackByStar</t>
  </si>
  <si>
    <t>UseRunMoveCurve</t>
  </si>
  <si>
    <t>Speed</t>
  </si>
  <si>
    <t>GrowDefendByStar</t>
  </si>
  <si>
    <t>RoleType</t>
  </si>
  <si>
    <t>HitRecoverID</t>
  </si>
  <si>
    <t>HitBackRecoverID</t>
  </si>
  <si>
    <t>HitAirID</t>
  </si>
  <si>
    <t>HitUpID</t>
  </si>
  <si>
    <t>HitDownID</t>
  </si>
  <si>
    <t>HitFloorID</t>
  </si>
  <si>
    <t>GetUpID</t>
  </si>
  <si>
    <t>HitUpAirID</t>
  </si>
  <si>
    <t>Run</t>
  </si>
  <si>
    <t>Weight</t>
  </si>
  <si>
    <t>RunLeft</t>
  </si>
  <si>
    <t>RunRight</t>
  </si>
  <si>
    <t>Death</t>
  </si>
  <si>
    <t>NoAnimationDeath</t>
  </si>
  <si>
    <t>AirDeath</t>
  </si>
  <si>
    <t>Appear</t>
  </si>
  <si>
    <t>MovementStop</t>
  </si>
  <si>
    <t>CanHitBack</t>
  </si>
  <si>
    <t>CanHitUp</t>
  </si>
  <si>
    <t>UseRushMoveCurve</t>
  </si>
  <si>
    <t>RushID</t>
  </si>
  <si>
    <t>RushStopID</t>
  </si>
  <si>
    <t>RushSpeed</t>
  </si>
  <si>
    <t>HitBackValidTime</t>
  </si>
  <si>
    <t>BalanceValue</t>
  </si>
  <si>
    <t>[]</t>
  </si>
  <si>
    <t>[0]</t>
  </si>
  <si>
    <t>[400]</t>
  </si>
  <si>
    <t>Char/1010_tpose</t>
  </si>
  <si>
    <t>1010_tpose</t>
  </si>
  <si>
    <t>[1010101,1010102,1010103,1010104,1010105]</t>
  </si>
  <si>
    <t>[1010201,1010202,1010203,1010204]</t>
  </si>
  <si>
    <t>[1010306,1010305]</t>
  </si>
  <si>
    <t>[1010311,1010311]</t>
  </si>
  <si>
    <t>[10000,10000]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</si>
  <si>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1012</t>
    </r>
    <r>
      <rPr>
        <sz val="11"/>
        <color theme="1"/>
        <rFont val="宋体"/>
        <charset val="134"/>
        <scheme val="minor"/>
      </rPr>
      <t>]</t>
    </r>
  </si>
  <si>
    <t>Char/1011_tpose</t>
  </si>
  <si>
    <t>1011_tpose</t>
  </si>
  <si>
    <t>[1011101,1011102,1011103,1011104]</t>
  </si>
  <si>
    <t>[1011201,1011202,1011203,1011204]</t>
  </si>
  <si>
    <t>[1011305,1011306]</t>
  </si>
  <si>
    <t>[1011311,1011311]</t>
  </si>
  <si>
    <t>Char/1012_tpose</t>
  </si>
  <si>
    <t>1012_tpose</t>
  </si>
  <si>
    <t>[1012101,1012102,1012103,1012104,1012105]</t>
  </si>
  <si>
    <t>[1012201,1012202,1012203]</t>
  </si>
  <si>
    <t>[1012305,1012306]</t>
  </si>
  <si>
    <t>[1012311,1012311]</t>
  </si>
  <si>
    <t>Char/1019_tpose</t>
  </si>
  <si>
    <t>1019_tpose</t>
  </si>
  <si>
    <t>[1019101,1019102,1019103,1019104,1019105]</t>
  </si>
  <si>
    <t>[1019201,1019202,1019203,1019204]</t>
  </si>
  <si>
    <t>[1019305,1019306]</t>
  </si>
  <si>
    <t>[1019311,1019311]</t>
  </si>
  <si>
    <t>[434,434]</t>
  </si>
  <si>
    <t>Char/1028_tpose</t>
  </si>
  <si>
    <t>1028_tpose</t>
  </si>
  <si>
    <t>[1028101,1028102,1028103]</t>
  </si>
  <si>
    <t>[1028201,1028202,1028203,1028204]</t>
  </si>
  <si>
    <t>[1028305,1028306]</t>
  </si>
  <si>
    <t>[1028311,1028320]</t>
  </si>
  <si>
    <t>[500,500]</t>
  </si>
  <si>
    <t>Char/1034_tpose</t>
  </si>
  <si>
    <t>1034_tpose</t>
  </si>
  <si>
    <t>[1034101,1034102,1034103,1034104]</t>
  </si>
  <si>
    <t>[1034201,1034202,1034203]</t>
  </si>
  <si>
    <t>[1034305,1034306]</t>
  </si>
  <si>
    <t>[1034311,1034320]</t>
  </si>
  <si>
    <t>[567,429]</t>
  </si>
  <si>
    <r>
      <rPr>
        <sz val="11"/>
        <color rgb="FF9C6500"/>
        <rFont val="宋体"/>
        <charset val="134"/>
        <scheme val="minor"/>
      </rPr>
      <t>Char/103</t>
    </r>
    <r>
      <rPr>
        <sz val="11"/>
        <color rgb="FF9C6500"/>
        <rFont val="宋体"/>
        <charset val="134"/>
        <scheme val="minor"/>
      </rPr>
      <t>6_tpose</t>
    </r>
  </si>
  <si>
    <r>
      <rPr>
        <sz val="11"/>
        <color rgb="FF9C6500"/>
        <rFont val="宋体"/>
        <charset val="134"/>
        <scheme val="minor"/>
      </rPr>
      <t>103</t>
    </r>
    <r>
      <rPr>
        <sz val="11"/>
        <color rgb="FF9C6500"/>
        <rFont val="宋体"/>
        <charset val="134"/>
        <scheme val="minor"/>
      </rPr>
      <t>6_tpose</t>
    </r>
  </si>
  <si>
    <t>[1036101,1036102,1036103,1036104,1036105]</t>
  </si>
  <si>
    <t>[1036201,1036202,1036203]</t>
  </si>
  <si>
    <t>[1036305,1036306]</t>
  </si>
  <si>
    <t>[1036311,1036320]</t>
  </si>
  <si>
    <t>[600,600]</t>
  </si>
  <si>
    <t>Char/1037_tpose</t>
  </si>
  <si>
    <t>1037_tpose</t>
  </si>
  <si>
    <t>[1037101,1037102,1037103,1037104,1037105]</t>
  </si>
  <si>
    <t>[1037201,1037202,1037203]</t>
  </si>
  <si>
    <t>[1037305,1037306]</t>
  </si>
  <si>
    <t>[1037311,1037320]</t>
  </si>
  <si>
    <t>[6047]</t>
  </si>
  <si>
    <t>Char/1038_tpose</t>
  </si>
  <si>
    <t>1038_tpose</t>
  </si>
  <si>
    <t>[1038101,1038102,1038103,1038104]</t>
  </si>
  <si>
    <t>[1038201,1038202,1038203]</t>
  </si>
  <si>
    <t>[1038201]</t>
  </si>
  <si>
    <t>[1038201,1038201]</t>
  </si>
  <si>
    <t>Char/1039_tpose</t>
  </si>
  <si>
    <t>1039_tpose</t>
  </si>
  <si>
    <t>[1039101,1039102,1039103,1039104,1039105]</t>
  </si>
  <si>
    <t>[1039201,1039202,1039203]</t>
  </si>
  <si>
    <t>[1039305,1039306]</t>
  </si>
  <si>
    <t>[1039311,1039320]</t>
  </si>
  <si>
    <t>[600,330]</t>
  </si>
  <si>
    <t>[6045,6046]</t>
  </si>
  <si>
    <t>Char/1042_tpose</t>
  </si>
  <si>
    <t>1042_tpose</t>
  </si>
  <si>
    <t>[1042101,1042102,1042103,1042104,1042105]</t>
  </si>
  <si>
    <t>[1042101,1042102,1042103]</t>
  </si>
  <si>
    <t>[1042305,1042306]</t>
  </si>
  <si>
    <t>[1042311,1042320]</t>
  </si>
  <si>
    <t>[550]</t>
  </si>
  <si>
    <t>Char/1045_tpose</t>
  </si>
  <si>
    <t>1045_tpose</t>
  </si>
  <si>
    <t>[1045101,1045102,1045103,1045104,1045105]</t>
  </si>
  <si>
    <t>[1045201,1045202,1045203]</t>
  </si>
  <si>
    <t>[1045305,1045306]</t>
  </si>
  <si>
    <t>[1045311,1045320]</t>
  </si>
  <si>
    <t>[434,396]</t>
  </si>
  <si>
    <r>
      <rPr>
        <sz val="11"/>
        <color theme="1"/>
        <rFont val="宋体"/>
        <charset val="134"/>
        <scheme val="minor"/>
      </rPr>
      <t>[1045</t>
    </r>
    <r>
      <rPr>
        <sz val="11"/>
        <color theme="1"/>
        <rFont val="宋体"/>
        <charset val="134"/>
        <scheme val="minor"/>
      </rPr>
      <t>,6044</t>
    </r>
    <r>
      <rPr>
        <sz val="11"/>
        <color theme="1"/>
        <rFont val="宋体"/>
        <charset val="134"/>
        <scheme val="minor"/>
      </rPr>
      <t>]</t>
    </r>
  </si>
  <si>
    <t>Char/1046_tpose</t>
  </si>
  <si>
    <t>1046_tpose</t>
  </si>
  <si>
    <t>[1046101,1046102,1046103,1046104,1046105]</t>
  </si>
  <si>
    <t>[1046201,1046202,1046203,1046212]</t>
  </si>
  <si>
    <t>[1046305,1046306]</t>
  </si>
  <si>
    <t>[1046311,1046320]</t>
  </si>
  <si>
    <t>[99,66]</t>
  </si>
  <si>
    <t>Char/1048_tpose</t>
  </si>
  <si>
    <t>1048_tpose</t>
  </si>
  <si>
    <t>[1048101,1048102,1048103,1048104,1048105]</t>
  </si>
  <si>
    <t>[1048201,1048202,1048203,1048204]</t>
  </si>
  <si>
    <t>[1048305,1048306]</t>
  </si>
  <si>
    <t>[1048311,1048311]</t>
  </si>
  <si>
    <t>[467,467]</t>
  </si>
  <si>
    <t>Char/1050_tpose</t>
  </si>
  <si>
    <t>1050_tpose</t>
  </si>
  <si>
    <t>[1050101,1050102,1050103,1050104,1050105]</t>
  </si>
  <si>
    <t>[1050201,1050202,1050203]</t>
  </si>
  <si>
    <t>[1050305,1050306]</t>
  </si>
  <si>
    <t>[1050311,1050320]</t>
  </si>
  <si>
    <t>[198,231]</t>
  </si>
  <si>
    <t>Char/1066_tpose</t>
  </si>
  <si>
    <t>1066_tpose</t>
  </si>
  <si>
    <t>[1066101,1066102,1066103,1066104]</t>
  </si>
  <si>
    <t>[1066201,1066202,1066203]</t>
  </si>
  <si>
    <t>[1066305,1066306]</t>
  </si>
  <si>
    <t>[1066311,1066320]</t>
  </si>
  <si>
    <t>[99,165]</t>
  </si>
  <si>
    <t>Char/1080_tpose</t>
  </si>
  <si>
    <t>1080_tpose</t>
  </si>
  <si>
    <t>[1080101,1080102,1080103,1080104,1080105]</t>
  </si>
  <si>
    <t>[1080201,1080202,1080203]</t>
  </si>
  <si>
    <t>[1080201]</t>
  </si>
  <si>
    <t>[1080201,1080201]</t>
  </si>
  <si>
    <t>Char/1099_tpose</t>
  </si>
  <si>
    <t>1099_tpose</t>
  </si>
  <si>
    <t>[1099101,1099102,1099103,1099104,1099105]</t>
  </si>
  <si>
    <t>[1099201,1099202,1099203]</t>
  </si>
  <si>
    <t>[1099305,1099306]</t>
  </si>
  <si>
    <t>[1099311,1099320]</t>
  </si>
  <si>
    <t>[500]</t>
  </si>
  <si>
    <t>Char/2016_tpose</t>
  </si>
  <si>
    <t>2016_tpose</t>
  </si>
  <si>
    <t>[2016101]</t>
  </si>
  <si>
    <t>[2016201]</t>
  </si>
  <si>
    <t>[2016311,2016311]</t>
  </si>
  <si>
    <t>Char/2017_tpose</t>
  </si>
  <si>
    <t>2017_tpose</t>
  </si>
  <si>
    <t>[2017101]</t>
  </si>
  <si>
    <t>[2017411]</t>
  </si>
  <si>
    <t>[2017311,2017320]</t>
  </si>
  <si>
    <t>[267,267]</t>
  </si>
  <si>
    <t>[2021,2022]</t>
  </si>
  <si>
    <t>Char/2018_tpose</t>
  </si>
  <si>
    <t>2018_tpose</t>
  </si>
  <si>
    <t>[2018101]</t>
  </si>
  <si>
    <t>[2018201]</t>
  </si>
  <si>
    <t>[2018311,2018320]</t>
  </si>
  <si>
    <t>[363,330]</t>
  </si>
  <si>
    <t>Char/2019_tpose</t>
  </si>
  <si>
    <t>2019_tpose</t>
  </si>
  <si>
    <t>[2019101]</t>
  </si>
  <si>
    <t>[2019201,2019202]</t>
  </si>
  <si>
    <t>[2019311,2019320]</t>
  </si>
  <si>
    <t>[330,363]</t>
  </si>
  <si>
    <t>Char/2020_tpose</t>
  </si>
  <si>
    <t>2020_tpose</t>
  </si>
  <si>
    <t>[2020101]</t>
  </si>
  <si>
    <t>[2020201,2020202]</t>
  </si>
  <si>
    <t>[2020311,2020320]</t>
  </si>
  <si>
    <t>[132,132]</t>
  </si>
  <si>
    <t>Char/2021_tpose</t>
  </si>
  <si>
    <t>2021_tpose</t>
  </si>
  <si>
    <t>[2021101]</t>
  </si>
  <si>
    <t>[2021211]</t>
  </si>
  <si>
    <t>[2021311,2021320]</t>
  </si>
  <si>
    <t>[264,264]</t>
  </si>
  <si>
    <t>Char/2022_tpose</t>
  </si>
  <si>
    <t>2022_tpose</t>
  </si>
  <si>
    <t>[2022101]</t>
  </si>
  <si>
    <t>[2022201]</t>
  </si>
  <si>
    <t>[2022311,2022320]</t>
  </si>
  <si>
    <t>[900]</t>
  </si>
  <si>
    <t>Char/2024_tpose</t>
  </si>
  <si>
    <t>2024_tpose</t>
  </si>
  <si>
    <t>[2024101]</t>
  </si>
  <si>
    <t>[2024201]</t>
  </si>
  <si>
    <t>[2024311,2024320]</t>
  </si>
  <si>
    <t>[99,99]</t>
  </si>
  <si>
    <t>[750]</t>
  </si>
  <si>
    <t>Char/2025_tpose</t>
  </si>
  <si>
    <t>2025_tpose</t>
  </si>
  <si>
    <t>[2025101]</t>
  </si>
  <si>
    <t>[2025201]</t>
  </si>
  <si>
    <t>[2025311,2025320]</t>
  </si>
  <si>
    <t>[66,297]</t>
  </si>
  <si>
    <t>Char/2026_tpose</t>
  </si>
  <si>
    <t>2026_tpose</t>
  </si>
  <si>
    <t>[2026101,2026102,2026103]</t>
  </si>
  <si>
    <t>[2026201,2026202,2026203]</t>
  </si>
  <si>
    <t>[2026311,2026320]</t>
  </si>
  <si>
    <t>[264,198]</t>
  </si>
  <si>
    <t>Char/2027_tpose</t>
  </si>
  <si>
    <t>2027_tpose</t>
  </si>
  <si>
    <t>[2027101]</t>
  </si>
  <si>
    <t>[2027201,2027202]</t>
  </si>
  <si>
    <t>[2027311,2027320]</t>
  </si>
  <si>
    <t>[330,330]</t>
  </si>
  <si>
    <t>Char/2028_tpose</t>
  </si>
  <si>
    <t>2028_tpose</t>
  </si>
  <si>
    <t>[2028101]</t>
  </si>
  <si>
    <t>[2028201]</t>
  </si>
  <si>
    <t>[2028311,2028320]</t>
  </si>
  <si>
    <t>Char/2029_tpose</t>
  </si>
  <si>
    <t>2029_tpose</t>
  </si>
  <si>
    <t>[2029101]</t>
  </si>
  <si>
    <t>[2029201]</t>
  </si>
  <si>
    <t>[2029311,2029320]</t>
  </si>
  <si>
    <t>[800]</t>
  </si>
  <si>
    <t>Char/3001_tpose</t>
  </si>
  <si>
    <t>3001_tpose</t>
  </si>
  <si>
    <t>[3001101]</t>
  </si>
  <si>
    <t>[3001201,3001202]</t>
  </si>
  <si>
    <t>[3001411]</t>
  </si>
  <si>
    <t>[3001311,3001311]</t>
  </si>
  <si>
    <t>[334,334]</t>
  </si>
  <si>
    <t>Char/3002_tpose</t>
  </si>
  <si>
    <t>3002_tpose</t>
  </si>
  <si>
    <t>[3002101]</t>
  </si>
  <si>
    <t>[3002201,3002202]</t>
  </si>
  <si>
    <t>[3002305,3002305]</t>
  </si>
  <si>
    <t>[3002311,3002311]</t>
  </si>
  <si>
    <t>Char/3004_tpose</t>
  </si>
  <si>
    <t>3004_tpose</t>
  </si>
  <si>
    <t>[3004101]</t>
  </si>
  <si>
    <t>[3004201]</t>
  </si>
  <si>
    <t>[3004311,3004311]</t>
  </si>
  <si>
    <t>Char/3005_tpose</t>
  </si>
  <si>
    <t>3005_tpose</t>
  </si>
  <si>
    <t>[3005101]</t>
  </si>
  <si>
    <t>[3005201,3005202]</t>
  </si>
  <si>
    <t>[3005311,3005320]</t>
  </si>
  <si>
    <t>[297,297]</t>
  </si>
  <si>
    <t>Char/3006_tpose</t>
  </si>
  <si>
    <t>3006_tpose</t>
  </si>
  <si>
    <t>[3006101]</t>
  </si>
  <si>
    <t>[3006201,3006202,3006204]</t>
  </si>
  <si>
    <t>[3006311,3006311]</t>
  </si>
  <si>
    <t>[400,400]</t>
  </si>
  <si>
    <t>Char/3008_tpose</t>
  </si>
  <si>
    <t>3008_tpose</t>
  </si>
  <si>
    <t>[3008101,3008102]</t>
  </si>
  <si>
    <t>[3008201,3008202,3008203]</t>
  </si>
  <si>
    <t>[3008411]</t>
  </si>
  <si>
    <t>[3008311,3008320]</t>
  </si>
  <si>
    <t>[165,264]</t>
  </si>
  <si>
    <t>Char/3009_tpose</t>
  </si>
  <si>
    <t>3009_tpose</t>
  </si>
  <si>
    <t>[3009101]</t>
  </si>
  <si>
    <t>[3009201,3009202,3009203]</t>
  </si>
  <si>
    <t>[3009411]</t>
  </si>
  <si>
    <t>[3009311,3009311]</t>
  </si>
  <si>
    <t>[330,300]</t>
  </si>
  <si>
    <t>Char/3013_tpose</t>
  </si>
  <si>
    <t>3013_tpose</t>
  </si>
  <si>
    <t>[3013101]</t>
  </si>
  <si>
    <t>[3013201,3013202]</t>
  </si>
  <si>
    <t>[3013411]</t>
  </si>
  <si>
    <t>[3013001,3013001]</t>
  </si>
  <si>
    <t>Char/3501_tpose</t>
  </si>
  <si>
    <t>3501_tpose</t>
  </si>
  <si>
    <t>[3501101]</t>
  </si>
  <si>
    <t>[3501201]</t>
  </si>
  <si>
    <t>[3501001]</t>
  </si>
  <si>
    <t>[0,0]</t>
  </si>
  <si>
    <t>Char/4010_tpose</t>
  </si>
  <si>
    <t>4010_tpose</t>
  </si>
  <si>
    <t>[4010101,4010102,4010103]</t>
  </si>
  <si>
    <t>[4010201,4010202,4010203,4010212,4010213]</t>
  </si>
  <si>
    <t>[4010311,4010320]</t>
  </si>
  <si>
    <t>Char/4011_tpose</t>
  </si>
  <si>
    <t>4011_tpose</t>
  </si>
  <si>
    <t>[4011101,4011102,4011103]</t>
  </si>
  <si>
    <r>
      <rPr>
        <sz val="11"/>
        <rFont val="宋体"/>
        <charset val="134"/>
        <scheme val="minor"/>
      </rPr>
      <t>[4011201,4011202,4011203</t>
    </r>
    <r>
      <rPr>
        <sz val="11"/>
        <rFont val="宋体"/>
        <charset val="134"/>
        <scheme val="minor"/>
      </rPr>
      <t>,4011204</t>
    </r>
    <r>
      <rPr>
        <sz val="11"/>
        <rFont val="宋体"/>
        <charset val="134"/>
        <scheme val="minor"/>
      </rPr>
      <t>]</t>
    </r>
  </si>
  <si>
    <t>[4011411]</t>
  </si>
  <si>
    <t>[4011311,4011320]</t>
  </si>
  <si>
    <t>[0,1,2]</t>
  </si>
  <si>
    <t>[3000,2598,2598]</t>
  </si>
  <si>
    <t>Char/4012_tpose</t>
  </si>
  <si>
    <t>4012_tpose</t>
  </si>
  <si>
    <t>[4012101,4012102]</t>
  </si>
  <si>
    <t>[4012201,4012202,4012232]</t>
  </si>
  <si>
    <t>[4012305]</t>
  </si>
  <si>
    <t>[4012001,4012001]</t>
  </si>
  <si>
    <t>[1000]</t>
  </si>
  <si>
    <t>[3001201]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</si>
</sst>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36" borderId="0">
      <alignment vertical="center"/>
    </xf>
    <xf numFmtId="0" fontId="1" fillId="19" borderId="0">
      <alignment vertical="center"/>
    </xf>
    <xf numFmtId="0" fontId="5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4">
    <xf numFmtId="0" fontId="0" fillId="0" borderId="0" xfId="0" applyNumberFormat="1" applyFont="1" applyFill="1" applyBorder="1" applyAlignment="1" applyProtection="1">
      <alignment vertical="center"/>
    </xf>
    <xf numFmtId="0" fontId="1" fillId="2" borderId="0" xfId="32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3" fillId="2" borderId="0" xfId="31" applyNumberFormat="1" applyFont="1" applyFill="1" applyBorder="1" applyAlignment="1" applyProtection="1">
      <alignment vertical="center"/>
    </xf>
    <xf numFmtId="0" fontId="0" fillId="4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0" fillId="2" borderId="0" xfId="0" applyNumberFormat="1" applyFont="1" applyFill="1" applyBorder="1" applyAlignment="1" applyProtection="1">
      <alignment vertical="center" wrapText="1"/>
    </xf>
    <xf numFmtId="0" fontId="0" fillId="3" borderId="0" xfId="0" applyNumberFormat="1" applyFont="1" applyFill="1" applyBorder="1" applyAlignment="1" applyProtection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0" fontId="3" fillId="4" borderId="0" xfId="31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7"/>
  <sheetViews>
    <sheetView tabSelected="1" workbookViewId="0">
      <pane xSplit="1" ySplit="2" topLeftCell="AL12" activePane="bottomRight" state="frozen"/>
      <selection/>
      <selection pane="topRight"/>
      <selection pane="bottomLeft"/>
      <selection pane="bottomRight" activeCell="AV47" sqref="AV47"/>
    </sheetView>
  </sheetViews>
  <sheetFormatPr defaultColWidth="10.75" defaultRowHeight="13.5"/>
  <cols>
    <col min="1" max="1" width="10.75" style="7" customWidth="1"/>
    <col min="2" max="2" width="19.375" style="7" customWidth="1"/>
    <col min="3" max="3" width="10.75" style="7" customWidth="1"/>
    <col min="4" max="4" width="21" style="7" customWidth="1"/>
    <col min="5" max="5" width="18.375" style="7" customWidth="1"/>
    <col min="6" max="9" width="10.75" style="7" customWidth="1"/>
    <col min="10" max="10" width="17.25" style="7" customWidth="1"/>
    <col min="11" max="11" width="10.75" style="7" customWidth="1"/>
    <col min="12" max="12" width="54.875" style="7" customWidth="1"/>
    <col min="13" max="13" width="46" style="7" customWidth="1"/>
    <col min="14" max="23" width="10.75" style="7" customWidth="1"/>
    <col min="24" max="24" width="26.375" style="7" customWidth="1"/>
    <col min="25" max="27" width="10.75" style="7" customWidth="1"/>
    <col min="28" max="28" width="23.625" style="7" customWidth="1"/>
    <col min="29" max="47" width="10.75" style="7" customWidth="1"/>
    <col min="48" max="48" width="18.375" style="7" customWidth="1"/>
    <col min="49" max="51" width="10.75" style="7" customWidth="1"/>
    <col min="52" max="52" width="18.375" style="7" customWidth="1"/>
    <col min="53" max="54" width="10.75" style="7" customWidth="1"/>
    <col min="55" max="16384" width="10.75" style="7"/>
  </cols>
  <sheetData>
    <row r="1" spans="1:53">
      <c r="A1" s="7" t="s">
        <v>0</v>
      </c>
      <c r="B1" s="7" t="s">
        <v>1</v>
      </c>
      <c r="C1" s="7" t="s">
        <v>2</v>
      </c>
      <c r="D1" s="7" t="s">
        <v>3</v>
      </c>
      <c r="E1" s="7" t="s">
        <v>1</v>
      </c>
      <c r="F1" s="7" t="s">
        <v>0</v>
      </c>
      <c r="G1" s="7" t="s">
        <v>0</v>
      </c>
      <c r="H1" s="7" t="s">
        <v>0</v>
      </c>
      <c r="I1" s="7" t="s">
        <v>4</v>
      </c>
      <c r="J1" s="7" t="s">
        <v>5</v>
      </c>
      <c r="K1" s="7" t="s">
        <v>5</v>
      </c>
      <c r="L1" s="7" t="s">
        <v>1</v>
      </c>
      <c r="M1" s="7" t="s">
        <v>1</v>
      </c>
      <c r="N1" s="7" t="s">
        <v>1</v>
      </c>
      <c r="O1" s="7" t="s">
        <v>1</v>
      </c>
      <c r="P1" s="7" t="s">
        <v>0</v>
      </c>
      <c r="Q1" s="7" t="s">
        <v>0</v>
      </c>
      <c r="R1" s="7" t="s">
        <v>0</v>
      </c>
      <c r="S1" s="7" t="s">
        <v>0</v>
      </c>
      <c r="T1" s="7" t="s">
        <v>0</v>
      </c>
      <c r="U1" s="7" t="s">
        <v>0</v>
      </c>
      <c r="V1" s="7" t="s">
        <v>0</v>
      </c>
      <c r="W1" s="7" t="s">
        <v>0</v>
      </c>
      <c r="X1" s="7" t="s">
        <v>6</v>
      </c>
      <c r="Y1" s="7" t="s">
        <v>0</v>
      </c>
      <c r="Z1" s="7" t="s">
        <v>0</v>
      </c>
      <c r="AA1" s="7" t="s">
        <v>7</v>
      </c>
      <c r="AB1" s="7" t="s">
        <v>1</v>
      </c>
      <c r="AC1" s="7" t="s">
        <v>0</v>
      </c>
      <c r="AD1" s="7" t="s">
        <v>0</v>
      </c>
      <c r="AE1" s="7" t="s">
        <v>0</v>
      </c>
      <c r="AF1" s="7" t="s">
        <v>0</v>
      </c>
      <c r="AG1" s="7" t="s">
        <v>0</v>
      </c>
      <c r="AH1" s="7" t="s">
        <v>0</v>
      </c>
      <c r="AI1" s="7" t="s">
        <v>0</v>
      </c>
      <c r="AJ1" s="7" t="s">
        <v>0</v>
      </c>
      <c r="AK1" s="7" t="s">
        <v>0</v>
      </c>
      <c r="AL1" s="7" t="s">
        <v>0</v>
      </c>
      <c r="AM1" s="7" t="s">
        <v>0</v>
      </c>
      <c r="AN1" s="7" t="s">
        <v>0</v>
      </c>
      <c r="AO1" s="7" t="s">
        <v>0</v>
      </c>
      <c r="AP1" s="7" t="s">
        <v>0</v>
      </c>
      <c r="AQ1" s="7" t="s">
        <v>0</v>
      </c>
      <c r="AR1" s="7" t="s">
        <v>0</v>
      </c>
      <c r="AS1" s="7" t="s">
        <v>0</v>
      </c>
      <c r="AT1" s="7" t="s">
        <v>6</v>
      </c>
      <c r="AU1" s="7" t="s">
        <v>6</v>
      </c>
      <c r="AV1" s="7" t="s">
        <v>6</v>
      </c>
      <c r="AW1" s="7" t="s">
        <v>0</v>
      </c>
      <c r="AX1" s="7" t="s">
        <v>0</v>
      </c>
      <c r="AY1" s="7" t="s">
        <v>0</v>
      </c>
      <c r="AZ1" s="7" t="s">
        <v>1</v>
      </c>
      <c r="BA1" s="7" t="s">
        <v>0</v>
      </c>
    </row>
    <row r="2" ht="67.5" spans="1:53">
      <c r="A2" s="7" t="s">
        <v>8</v>
      </c>
      <c r="B2" s="8" t="s">
        <v>9</v>
      </c>
      <c r="C2" s="8" t="s">
        <v>10</v>
      </c>
      <c r="D2" s="8" t="s">
        <v>11</v>
      </c>
      <c r="E2" s="7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8" t="s">
        <v>21</v>
      </c>
      <c r="O2" s="8" t="s">
        <v>22</v>
      </c>
      <c r="P2" s="7" t="s">
        <v>23</v>
      </c>
      <c r="Q2" s="7" t="s">
        <v>24</v>
      </c>
      <c r="R2" s="7" t="s">
        <v>25</v>
      </c>
      <c r="S2" s="7" t="s">
        <v>26</v>
      </c>
      <c r="T2" s="7" t="s">
        <v>27</v>
      </c>
      <c r="U2" s="7" t="s">
        <v>28</v>
      </c>
      <c r="V2" s="7" t="s">
        <v>29</v>
      </c>
      <c r="W2" s="7" t="s">
        <v>30</v>
      </c>
      <c r="X2" s="7" t="s">
        <v>31</v>
      </c>
      <c r="Y2" s="7" t="s">
        <v>32</v>
      </c>
      <c r="Z2" s="7" t="s">
        <v>33</v>
      </c>
      <c r="AA2" s="8" t="s">
        <v>34</v>
      </c>
      <c r="AB2" s="7" t="s">
        <v>35</v>
      </c>
      <c r="AC2" s="7" t="s">
        <v>36</v>
      </c>
      <c r="AD2" s="7" t="s">
        <v>37</v>
      </c>
      <c r="AE2" s="7" t="s">
        <v>38</v>
      </c>
      <c r="AF2" s="7" t="s">
        <v>39</v>
      </c>
      <c r="AG2" s="7" t="s">
        <v>40</v>
      </c>
      <c r="AH2" s="7" t="s">
        <v>41</v>
      </c>
      <c r="AI2" s="7" t="s">
        <v>42</v>
      </c>
      <c r="AJ2" s="7" t="s">
        <v>43</v>
      </c>
      <c r="AK2" s="7" t="s">
        <v>44</v>
      </c>
      <c r="AL2" s="7" t="s">
        <v>45</v>
      </c>
      <c r="AM2" s="7" t="s">
        <v>46</v>
      </c>
      <c r="AN2" s="7" t="s">
        <v>47</v>
      </c>
      <c r="AO2" s="7" t="s">
        <v>48</v>
      </c>
      <c r="AP2" s="7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7" t="s">
        <v>54</v>
      </c>
      <c r="AV2" s="7" t="s">
        <v>55</v>
      </c>
      <c r="AW2" s="7" t="s">
        <v>56</v>
      </c>
      <c r="AX2" s="7" t="s">
        <v>57</v>
      </c>
      <c r="AY2" s="7" t="s">
        <v>58</v>
      </c>
      <c r="AZ2" s="7" t="s">
        <v>59</v>
      </c>
      <c r="BA2" s="7" t="s">
        <v>60</v>
      </c>
    </row>
    <row r="3" spans="1:53">
      <c r="A3" s="7" t="s">
        <v>8</v>
      </c>
      <c r="B3" s="7" t="s">
        <v>61</v>
      </c>
      <c r="C3" s="7" t="s">
        <v>62</v>
      </c>
      <c r="D3" s="7" t="s">
        <v>63</v>
      </c>
      <c r="E3" s="7" t="s">
        <v>64</v>
      </c>
      <c r="F3" s="7" t="s">
        <v>65</v>
      </c>
      <c r="G3" s="7" t="s">
        <v>66</v>
      </c>
      <c r="H3" s="7" t="s">
        <v>67</v>
      </c>
      <c r="I3" s="7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7" t="s">
        <v>79</v>
      </c>
      <c r="U3" s="7" t="s">
        <v>80</v>
      </c>
      <c r="V3" s="7" t="s">
        <v>81</v>
      </c>
      <c r="W3" s="7" t="s">
        <v>82</v>
      </c>
      <c r="X3" s="7" t="s">
        <v>83</v>
      </c>
      <c r="Y3" s="7" t="s">
        <v>84</v>
      </c>
      <c r="Z3" s="7" t="s">
        <v>85</v>
      </c>
      <c r="AA3" s="7" t="s">
        <v>86</v>
      </c>
      <c r="AB3" s="7" t="s">
        <v>87</v>
      </c>
      <c r="AC3" s="7" t="s">
        <v>88</v>
      </c>
      <c r="AD3" s="7" t="s">
        <v>89</v>
      </c>
      <c r="AE3" s="7" t="s">
        <v>90</v>
      </c>
      <c r="AF3" s="7" t="s">
        <v>91</v>
      </c>
      <c r="AG3" s="7" t="s">
        <v>92</v>
      </c>
      <c r="AH3" s="7" t="s">
        <v>93</v>
      </c>
      <c r="AI3" s="7" t="s">
        <v>94</v>
      </c>
      <c r="AJ3" s="7" t="s">
        <v>95</v>
      </c>
      <c r="AK3" s="7" t="s">
        <v>44</v>
      </c>
      <c r="AL3" s="7" t="s">
        <v>96</v>
      </c>
      <c r="AM3" s="7" t="s">
        <v>97</v>
      </c>
      <c r="AN3" s="7" t="s">
        <v>98</v>
      </c>
      <c r="AO3" s="7" t="s">
        <v>99</v>
      </c>
      <c r="AP3" s="7" t="s">
        <v>100</v>
      </c>
      <c r="AQ3" s="7" t="s">
        <v>101</v>
      </c>
      <c r="AR3" s="7" t="s">
        <v>102</v>
      </c>
      <c r="AS3" s="7" t="s">
        <v>103</v>
      </c>
      <c r="AT3" s="7" t="s">
        <v>104</v>
      </c>
      <c r="AU3" s="7" t="s">
        <v>105</v>
      </c>
      <c r="AV3" s="7" t="s">
        <v>106</v>
      </c>
      <c r="AW3" s="7" t="s">
        <v>107</v>
      </c>
      <c r="AX3" s="7" t="s">
        <v>108</v>
      </c>
      <c r="AY3" s="7" t="s">
        <v>109</v>
      </c>
      <c r="AZ3" s="7" t="s">
        <v>110</v>
      </c>
      <c r="BA3" s="7" t="s">
        <v>111</v>
      </c>
    </row>
    <row r="4" spans="1:53">
      <c r="A4" s="7">
        <v>1010</v>
      </c>
      <c r="B4" s="7" t="s">
        <v>112</v>
      </c>
      <c r="C4" s="7">
        <v>1</v>
      </c>
      <c r="D4" s="7" t="s">
        <v>113</v>
      </c>
      <c r="E4" s="7" t="s">
        <v>114</v>
      </c>
      <c r="F4" s="7">
        <v>7500</v>
      </c>
      <c r="G4" s="7">
        <v>3500</v>
      </c>
      <c r="H4" s="7">
        <v>2200</v>
      </c>
      <c r="I4" s="7">
        <v>2</v>
      </c>
      <c r="J4" s="7" t="s">
        <v>115</v>
      </c>
      <c r="K4" s="7" t="s">
        <v>116</v>
      </c>
      <c r="L4" s="7" t="s">
        <v>117</v>
      </c>
      <c r="M4" s="7" t="s">
        <v>118</v>
      </c>
      <c r="N4" s="7" t="s">
        <v>112</v>
      </c>
      <c r="O4" s="7" t="s">
        <v>119</v>
      </c>
      <c r="P4" s="7">
        <v>1000</v>
      </c>
      <c r="Q4" s="7">
        <v>10</v>
      </c>
      <c r="R4" s="7">
        <v>10</v>
      </c>
      <c r="S4" s="7">
        <v>100</v>
      </c>
      <c r="T4" s="7">
        <v>3</v>
      </c>
      <c r="U4" s="7">
        <v>3</v>
      </c>
      <c r="V4" s="7">
        <v>100</v>
      </c>
      <c r="W4" s="7">
        <v>1</v>
      </c>
      <c r="X4" s="7" t="b">
        <v>0</v>
      </c>
      <c r="Y4" s="7">
        <v>6000</v>
      </c>
      <c r="Z4" s="7">
        <v>1</v>
      </c>
      <c r="AA4" s="7">
        <v>1</v>
      </c>
      <c r="AB4" s="7" t="s">
        <v>120</v>
      </c>
      <c r="AC4" s="7">
        <v>1010311</v>
      </c>
      <c r="AD4" s="7">
        <v>1010312</v>
      </c>
      <c r="AE4" s="7">
        <v>1010314</v>
      </c>
      <c r="AF4" s="7">
        <v>1010313</v>
      </c>
      <c r="AG4" s="7">
        <v>1010317</v>
      </c>
      <c r="AH4" s="7">
        <v>1010315</v>
      </c>
      <c r="AI4" s="7">
        <v>1010319</v>
      </c>
      <c r="AJ4" s="7">
        <v>1010002</v>
      </c>
      <c r="AK4" s="7">
        <v>1010001</v>
      </c>
      <c r="AL4" s="7">
        <v>120</v>
      </c>
      <c r="AM4" s="7">
        <v>1010002</v>
      </c>
      <c r="AN4" s="7">
        <v>1010002</v>
      </c>
      <c r="AO4" s="7">
        <v>1010304</v>
      </c>
      <c r="AP4" s="7">
        <v>1010316</v>
      </c>
      <c r="AQ4" s="7">
        <v>1010316</v>
      </c>
      <c r="AR4" s="7">
        <f>A4*1000+401</f>
        <v>1010401</v>
      </c>
      <c r="AS4" s="7">
        <f t="shared" ref="AS4:AS13" si="0">A4*1000+303</f>
        <v>1010303</v>
      </c>
      <c r="AT4" s="7" t="b">
        <v>1</v>
      </c>
      <c r="AU4" s="7" t="b">
        <v>1</v>
      </c>
      <c r="AV4" s="7" t="b">
        <v>0</v>
      </c>
      <c r="AW4" s="7">
        <v>1010002</v>
      </c>
      <c r="AX4" s="7">
        <f t="shared" ref="AX4:AX13" si="1">A4*1000+303</f>
        <v>1010303</v>
      </c>
      <c r="AY4" s="7">
        <v>10000</v>
      </c>
      <c r="AZ4" s="7" t="s">
        <v>121</v>
      </c>
      <c r="BA4" s="7">
        <v>100</v>
      </c>
    </row>
    <row r="5" spans="1:53">
      <c r="A5" s="7">
        <v>1011</v>
      </c>
      <c r="B5" s="7" t="s">
        <v>122</v>
      </c>
      <c r="C5" s="7">
        <v>1</v>
      </c>
      <c r="D5" s="7" t="s">
        <v>113</v>
      </c>
      <c r="E5" s="7" t="s">
        <v>114</v>
      </c>
      <c r="F5" s="7">
        <v>7500</v>
      </c>
      <c r="G5" s="7">
        <v>3500</v>
      </c>
      <c r="H5" s="7">
        <v>2200</v>
      </c>
      <c r="I5" s="7">
        <v>2</v>
      </c>
      <c r="J5" s="7" t="s">
        <v>123</v>
      </c>
      <c r="K5" s="7" t="s">
        <v>124</v>
      </c>
      <c r="L5" s="7" t="s">
        <v>125</v>
      </c>
      <c r="M5" s="7" t="s">
        <v>126</v>
      </c>
      <c r="N5" s="7" t="s">
        <v>112</v>
      </c>
      <c r="O5" s="7" t="s">
        <v>127</v>
      </c>
      <c r="P5" s="7">
        <v>1000</v>
      </c>
      <c r="Q5" s="7">
        <v>10</v>
      </c>
      <c r="R5" s="7">
        <v>10</v>
      </c>
      <c r="S5" s="7">
        <v>100</v>
      </c>
      <c r="T5" s="7">
        <v>3</v>
      </c>
      <c r="U5" s="7">
        <v>3</v>
      </c>
      <c r="V5" s="7">
        <v>100</v>
      </c>
      <c r="W5" s="7">
        <v>1</v>
      </c>
      <c r="X5" s="7" t="b">
        <v>1</v>
      </c>
      <c r="Y5" s="7">
        <v>6000</v>
      </c>
      <c r="Z5" s="7">
        <v>1</v>
      </c>
      <c r="AA5" s="7">
        <v>1</v>
      </c>
      <c r="AB5" s="7" t="s">
        <v>128</v>
      </c>
      <c r="AC5" s="7">
        <v>1011311</v>
      </c>
      <c r="AD5" s="7">
        <v>1011312</v>
      </c>
      <c r="AE5" s="7">
        <v>1011314</v>
      </c>
      <c r="AF5" s="7">
        <v>1011313</v>
      </c>
      <c r="AG5" s="7">
        <v>1011317</v>
      </c>
      <c r="AH5" s="7">
        <v>1011315</v>
      </c>
      <c r="AI5" s="7">
        <v>1011319</v>
      </c>
      <c r="AJ5" s="7">
        <v>1011002</v>
      </c>
      <c r="AK5" s="7">
        <v>1011001</v>
      </c>
      <c r="AL5" s="7">
        <v>120</v>
      </c>
      <c r="AM5" s="7">
        <v>1011002</v>
      </c>
      <c r="AN5" s="7">
        <v>1011002</v>
      </c>
      <c r="AO5" s="7">
        <v>1011304</v>
      </c>
      <c r="AP5" s="7">
        <v>1011316</v>
      </c>
      <c r="AQ5" s="7">
        <v>1011316</v>
      </c>
      <c r="AR5" s="7">
        <f>A5*1000+401</f>
        <v>1011401</v>
      </c>
      <c r="AS5" s="7">
        <f t="shared" si="0"/>
        <v>1011303</v>
      </c>
      <c r="AT5" s="7" t="b">
        <v>1</v>
      </c>
      <c r="AU5" s="7" t="b">
        <v>1</v>
      </c>
      <c r="AV5" s="7" t="b">
        <v>0</v>
      </c>
      <c r="AW5" s="7">
        <v>1011002</v>
      </c>
      <c r="AX5" s="7">
        <f t="shared" si="1"/>
        <v>1011303</v>
      </c>
      <c r="AY5" s="7">
        <v>10000</v>
      </c>
      <c r="AZ5" s="7" t="s">
        <v>121</v>
      </c>
      <c r="BA5" s="7">
        <v>100</v>
      </c>
    </row>
    <row r="6" spans="1:53">
      <c r="A6" s="7">
        <v>1012</v>
      </c>
      <c r="B6" s="7" t="s">
        <v>112</v>
      </c>
      <c r="C6" s="7">
        <v>1</v>
      </c>
      <c r="D6" s="7" t="s">
        <v>113</v>
      </c>
      <c r="E6" s="7" t="s">
        <v>114</v>
      </c>
      <c r="F6" s="7">
        <v>7500</v>
      </c>
      <c r="G6" s="7">
        <v>3500</v>
      </c>
      <c r="H6" s="7">
        <v>2200</v>
      </c>
      <c r="I6" s="7">
        <v>2</v>
      </c>
      <c r="J6" s="7" t="s">
        <v>129</v>
      </c>
      <c r="K6" s="7" t="s">
        <v>130</v>
      </c>
      <c r="L6" s="7" t="s">
        <v>131</v>
      </c>
      <c r="M6" s="7" t="s">
        <v>132</v>
      </c>
      <c r="N6" s="7" t="s">
        <v>112</v>
      </c>
      <c r="O6" s="7" t="s">
        <v>133</v>
      </c>
      <c r="P6" s="7">
        <v>1000</v>
      </c>
      <c r="Q6" s="7">
        <v>10</v>
      </c>
      <c r="R6" s="7">
        <v>10</v>
      </c>
      <c r="S6" s="7">
        <v>100</v>
      </c>
      <c r="T6" s="7">
        <v>3</v>
      </c>
      <c r="U6" s="7">
        <v>3</v>
      </c>
      <c r="V6" s="7">
        <v>100</v>
      </c>
      <c r="W6" s="7">
        <v>1</v>
      </c>
      <c r="X6" s="7" t="b">
        <v>1</v>
      </c>
      <c r="Y6" s="7">
        <v>6000</v>
      </c>
      <c r="Z6" s="7">
        <v>1</v>
      </c>
      <c r="AA6" s="7">
        <v>1</v>
      </c>
      <c r="AB6" s="7" t="s">
        <v>134</v>
      </c>
      <c r="AC6" s="7">
        <v>1012311</v>
      </c>
      <c r="AD6" s="7">
        <v>1012312</v>
      </c>
      <c r="AE6" s="7">
        <v>1012314</v>
      </c>
      <c r="AF6" s="7">
        <v>1012313</v>
      </c>
      <c r="AG6" s="7">
        <v>1012317</v>
      </c>
      <c r="AH6" s="7">
        <v>1012315</v>
      </c>
      <c r="AI6" s="7">
        <v>1012319</v>
      </c>
      <c r="AJ6" s="7">
        <v>1012002</v>
      </c>
      <c r="AK6" s="7">
        <v>1012001</v>
      </c>
      <c r="AL6" s="7">
        <v>120</v>
      </c>
      <c r="AM6" s="7">
        <v>1012002</v>
      </c>
      <c r="AN6" s="7">
        <v>1012002</v>
      </c>
      <c r="AO6" s="7">
        <v>1012304</v>
      </c>
      <c r="AP6" s="7">
        <v>1012316</v>
      </c>
      <c r="AQ6" s="7">
        <v>1012316</v>
      </c>
      <c r="AR6" s="7">
        <f>A6*1000+101</f>
        <v>1012101</v>
      </c>
      <c r="AS6" s="7">
        <f t="shared" si="0"/>
        <v>1012303</v>
      </c>
      <c r="AT6" s="7" t="b">
        <v>1</v>
      </c>
      <c r="AU6" s="7" t="b">
        <v>1</v>
      </c>
      <c r="AV6" s="7" t="b">
        <v>0</v>
      </c>
      <c r="AW6" s="7">
        <v>1012002</v>
      </c>
      <c r="AX6" s="7">
        <f t="shared" si="1"/>
        <v>1012303</v>
      </c>
      <c r="AY6" s="7">
        <v>10000</v>
      </c>
      <c r="AZ6" s="7" t="s">
        <v>121</v>
      </c>
      <c r="BA6" s="7">
        <v>100</v>
      </c>
    </row>
    <row r="7" spans="1:53">
      <c r="A7" s="7">
        <v>1019</v>
      </c>
      <c r="B7" s="7" t="s">
        <v>112</v>
      </c>
      <c r="C7" s="7">
        <v>1</v>
      </c>
      <c r="D7" s="7" t="s">
        <v>113</v>
      </c>
      <c r="E7" s="7" t="s">
        <v>114</v>
      </c>
      <c r="F7" s="7">
        <v>7500</v>
      </c>
      <c r="G7" s="7">
        <v>3500</v>
      </c>
      <c r="H7" s="7">
        <v>2200</v>
      </c>
      <c r="I7" s="7">
        <v>2</v>
      </c>
      <c r="J7" s="7" t="s">
        <v>135</v>
      </c>
      <c r="K7" s="7" t="s">
        <v>136</v>
      </c>
      <c r="L7" s="7" t="s">
        <v>137</v>
      </c>
      <c r="M7" s="7" t="s">
        <v>138</v>
      </c>
      <c r="N7" s="7" t="s">
        <v>112</v>
      </c>
      <c r="O7" s="7" t="s">
        <v>139</v>
      </c>
      <c r="P7" s="7">
        <v>1000</v>
      </c>
      <c r="Q7" s="7">
        <v>10</v>
      </c>
      <c r="R7" s="7">
        <v>10</v>
      </c>
      <c r="S7" s="7">
        <v>100</v>
      </c>
      <c r="T7" s="7">
        <v>3</v>
      </c>
      <c r="U7" s="7">
        <v>3</v>
      </c>
      <c r="V7" s="7">
        <v>100</v>
      </c>
      <c r="W7" s="7">
        <v>1</v>
      </c>
      <c r="X7" s="7" t="b">
        <v>0</v>
      </c>
      <c r="Y7" s="7">
        <v>6000</v>
      </c>
      <c r="Z7" s="7">
        <v>1</v>
      </c>
      <c r="AA7" s="7">
        <v>1</v>
      </c>
      <c r="AB7" s="7" t="s">
        <v>140</v>
      </c>
      <c r="AC7" s="7">
        <v>1019311</v>
      </c>
      <c r="AD7" s="7">
        <v>1019312</v>
      </c>
      <c r="AE7" s="7">
        <v>1019314</v>
      </c>
      <c r="AF7" s="7">
        <v>1019313</v>
      </c>
      <c r="AG7" s="7">
        <v>1019317</v>
      </c>
      <c r="AH7" s="7">
        <v>1019315</v>
      </c>
      <c r="AI7" s="7">
        <v>1019319</v>
      </c>
      <c r="AJ7" s="7">
        <v>1019002</v>
      </c>
      <c r="AK7" s="7">
        <v>1019001</v>
      </c>
      <c r="AL7" s="7">
        <v>120</v>
      </c>
      <c r="AM7" s="7">
        <v>1019002</v>
      </c>
      <c r="AN7" s="7">
        <v>1019002</v>
      </c>
      <c r="AO7" s="7">
        <v>1019304</v>
      </c>
      <c r="AP7" s="7">
        <v>1019316</v>
      </c>
      <c r="AQ7" s="7">
        <v>1019316</v>
      </c>
      <c r="AR7" s="7">
        <f t="shared" ref="AR7:AR22" si="2">A7*1000+101</f>
        <v>1019101</v>
      </c>
      <c r="AS7" s="7">
        <f t="shared" si="0"/>
        <v>1019303</v>
      </c>
      <c r="AT7" s="7" t="b">
        <v>1</v>
      </c>
      <c r="AU7" s="7" t="b">
        <v>1</v>
      </c>
      <c r="AV7" s="7" t="b">
        <v>0</v>
      </c>
      <c r="AW7" s="7">
        <v>1019002</v>
      </c>
      <c r="AX7" s="7">
        <f t="shared" si="1"/>
        <v>1019303</v>
      </c>
      <c r="AY7" s="7">
        <v>10000</v>
      </c>
      <c r="AZ7" s="7" t="s">
        <v>141</v>
      </c>
      <c r="BA7" s="7">
        <v>100</v>
      </c>
    </row>
    <row r="8" spans="1:53">
      <c r="A8" s="7">
        <v>1028</v>
      </c>
      <c r="B8" s="7" t="s">
        <v>112</v>
      </c>
      <c r="C8" s="7">
        <v>1</v>
      </c>
      <c r="D8" s="7" t="s">
        <v>113</v>
      </c>
      <c r="E8" s="7" t="s">
        <v>114</v>
      </c>
      <c r="F8" s="7">
        <v>7500</v>
      </c>
      <c r="G8" s="7">
        <v>3500</v>
      </c>
      <c r="H8" s="7">
        <v>2200</v>
      </c>
      <c r="I8" s="7">
        <v>2</v>
      </c>
      <c r="J8" s="7" t="s">
        <v>142</v>
      </c>
      <c r="K8" s="7" t="s">
        <v>143</v>
      </c>
      <c r="L8" s="7" t="s">
        <v>144</v>
      </c>
      <c r="M8" s="7" t="s">
        <v>145</v>
      </c>
      <c r="N8" s="7" t="s">
        <v>112</v>
      </c>
      <c r="O8" s="7" t="s">
        <v>146</v>
      </c>
      <c r="P8" s="7">
        <v>1000</v>
      </c>
      <c r="Q8" s="7">
        <v>10</v>
      </c>
      <c r="R8" s="7">
        <v>10</v>
      </c>
      <c r="S8" s="7">
        <v>100</v>
      </c>
      <c r="T8" s="7">
        <v>3</v>
      </c>
      <c r="U8" s="7">
        <v>3</v>
      </c>
      <c r="V8" s="7">
        <v>100</v>
      </c>
      <c r="W8" s="7">
        <v>1</v>
      </c>
      <c r="X8" s="7" t="b">
        <v>1</v>
      </c>
      <c r="Y8" s="7">
        <v>6000</v>
      </c>
      <c r="Z8" s="7">
        <v>1</v>
      </c>
      <c r="AA8" s="7">
        <v>1</v>
      </c>
      <c r="AB8" s="7" t="s">
        <v>147</v>
      </c>
      <c r="AC8" s="7">
        <v>1028320</v>
      </c>
      <c r="AD8" s="7">
        <v>1028312</v>
      </c>
      <c r="AE8" s="7">
        <v>1028314</v>
      </c>
      <c r="AF8" s="7">
        <v>1028313</v>
      </c>
      <c r="AG8" s="7">
        <v>1028317</v>
      </c>
      <c r="AH8" s="7">
        <v>1028315</v>
      </c>
      <c r="AI8" s="7">
        <v>1028319</v>
      </c>
      <c r="AJ8" s="7">
        <v>1028002</v>
      </c>
      <c r="AK8" s="7">
        <v>1028001</v>
      </c>
      <c r="AL8" s="7">
        <v>120</v>
      </c>
      <c r="AM8" s="7">
        <v>1028002</v>
      </c>
      <c r="AN8" s="7">
        <v>1028002</v>
      </c>
      <c r="AO8" s="7">
        <v>1028304</v>
      </c>
      <c r="AP8" s="7">
        <v>1028316</v>
      </c>
      <c r="AQ8" s="7">
        <v>1028316</v>
      </c>
      <c r="AR8" s="7">
        <f>A8*1000+401</f>
        <v>1028401</v>
      </c>
      <c r="AS8" s="7">
        <f t="shared" si="0"/>
        <v>1028303</v>
      </c>
      <c r="AT8" s="7" t="b">
        <v>1</v>
      </c>
      <c r="AU8" s="7" t="b">
        <v>1</v>
      </c>
      <c r="AV8" s="7" t="b">
        <v>0</v>
      </c>
      <c r="AW8" s="7">
        <v>1028002</v>
      </c>
      <c r="AX8" s="7">
        <f t="shared" si="1"/>
        <v>1028303</v>
      </c>
      <c r="AY8" s="7">
        <v>10000</v>
      </c>
      <c r="AZ8" s="7" t="s">
        <v>148</v>
      </c>
      <c r="BA8" s="7">
        <v>100</v>
      </c>
    </row>
    <row r="9" spans="1:53">
      <c r="A9" s="7">
        <v>1034</v>
      </c>
      <c r="B9" s="7" t="s">
        <v>112</v>
      </c>
      <c r="C9" s="7">
        <v>1</v>
      </c>
      <c r="D9" s="7" t="s">
        <v>113</v>
      </c>
      <c r="E9" s="7" t="s">
        <v>114</v>
      </c>
      <c r="F9" s="7">
        <v>7500</v>
      </c>
      <c r="G9" s="7">
        <v>3500</v>
      </c>
      <c r="H9" s="7">
        <v>2200</v>
      </c>
      <c r="I9" s="7">
        <v>2</v>
      </c>
      <c r="J9" s="7" t="s">
        <v>149</v>
      </c>
      <c r="K9" s="7" t="s">
        <v>150</v>
      </c>
      <c r="L9" s="7" t="s">
        <v>151</v>
      </c>
      <c r="M9" s="7" t="s">
        <v>152</v>
      </c>
      <c r="N9" s="7" t="s">
        <v>112</v>
      </c>
      <c r="O9" s="7" t="s">
        <v>153</v>
      </c>
      <c r="P9" s="7">
        <v>1000</v>
      </c>
      <c r="Q9" s="7">
        <v>10</v>
      </c>
      <c r="R9" s="7">
        <v>10</v>
      </c>
      <c r="S9" s="7">
        <v>100</v>
      </c>
      <c r="T9" s="7">
        <v>3</v>
      </c>
      <c r="U9" s="7">
        <v>3</v>
      </c>
      <c r="V9" s="7">
        <v>100</v>
      </c>
      <c r="W9" s="7">
        <v>1</v>
      </c>
      <c r="X9" s="7" t="b">
        <v>1</v>
      </c>
      <c r="Y9" s="7">
        <v>6000</v>
      </c>
      <c r="Z9" s="7">
        <v>1</v>
      </c>
      <c r="AA9" s="7">
        <v>1</v>
      </c>
      <c r="AB9" s="7" t="s">
        <v>154</v>
      </c>
      <c r="AC9" s="7">
        <v>1034311</v>
      </c>
      <c r="AD9" s="7">
        <v>1034312</v>
      </c>
      <c r="AE9" s="7">
        <v>1034314</v>
      </c>
      <c r="AF9" s="7">
        <v>1034313</v>
      </c>
      <c r="AG9" s="7">
        <v>1034317</v>
      </c>
      <c r="AH9" s="7">
        <v>1034315</v>
      </c>
      <c r="AI9" s="7">
        <v>1034319</v>
      </c>
      <c r="AJ9" s="7">
        <v>1034002</v>
      </c>
      <c r="AK9" s="7">
        <v>1034001</v>
      </c>
      <c r="AL9" s="7">
        <v>120</v>
      </c>
      <c r="AM9" s="7">
        <v>1034002</v>
      </c>
      <c r="AN9" s="7">
        <v>1034002</v>
      </c>
      <c r="AO9" s="7">
        <v>1034304</v>
      </c>
      <c r="AP9" s="7">
        <v>1034316</v>
      </c>
      <c r="AQ9" s="7">
        <v>1034316</v>
      </c>
      <c r="AR9" s="7">
        <f>A9*1000+401</f>
        <v>1034401</v>
      </c>
      <c r="AS9" s="7">
        <f t="shared" si="0"/>
        <v>1034303</v>
      </c>
      <c r="AT9" s="7" t="b">
        <v>1</v>
      </c>
      <c r="AU9" s="7" t="b">
        <v>1</v>
      </c>
      <c r="AV9" s="7" t="b">
        <v>0</v>
      </c>
      <c r="AW9" s="7">
        <v>1034002</v>
      </c>
      <c r="AX9" s="7">
        <f t="shared" si="1"/>
        <v>1034303</v>
      </c>
      <c r="AY9" s="7">
        <v>10000</v>
      </c>
      <c r="AZ9" s="7" t="s">
        <v>155</v>
      </c>
      <c r="BA9" s="7">
        <v>100</v>
      </c>
    </row>
    <row r="10" s="1" customFormat="1" spans="1:53">
      <c r="A10" s="1">
        <v>1036</v>
      </c>
      <c r="B10" s="1" t="s">
        <v>112</v>
      </c>
      <c r="C10" s="1">
        <v>1</v>
      </c>
      <c r="D10" s="7" t="s">
        <v>113</v>
      </c>
      <c r="E10" s="7" t="s">
        <v>114</v>
      </c>
      <c r="F10" s="1">
        <v>8500</v>
      </c>
      <c r="G10" s="1">
        <v>3700</v>
      </c>
      <c r="H10" s="1">
        <v>2200</v>
      </c>
      <c r="I10" s="1">
        <v>2</v>
      </c>
      <c r="J10" s="1" t="s">
        <v>156</v>
      </c>
      <c r="K10" s="1" t="s">
        <v>157</v>
      </c>
      <c r="L10" s="1" t="s">
        <v>158</v>
      </c>
      <c r="M10" s="1" t="s">
        <v>159</v>
      </c>
      <c r="N10" s="1" t="s">
        <v>112</v>
      </c>
      <c r="O10" s="1" t="s">
        <v>160</v>
      </c>
      <c r="P10" s="1">
        <v>1000</v>
      </c>
      <c r="Q10" s="1">
        <v>10</v>
      </c>
      <c r="R10" s="1">
        <v>10</v>
      </c>
      <c r="S10" s="1">
        <v>100</v>
      </c>
      <c r="T10" s="1">
        <v>3</v>
      </c>
      <c r="U10" s="1">
        <v>3</v>
      </c>
      <c r="V10" s="1">
        <v>100</v>
      </c>
      <c r="W10" s="1">
        <v>1</v>
      </c>
      <c r="X10" s="7" t="b">
        <v>1</v>
      </c>
      <c r="Y10" s="1">
        <v>6000</v>
      </c>
      <c r="Z10" s="1">
        <v>1</v>
      </c>
      <c r="AA10" s="1">
        <v>1</v>
      </c>
      <c r="AB10" s="1" t="s">
        <v>161</v>
      </c>
      <c r="AC10" s="1">
        <v>1036311</v>
      </c>
      <c r="AD10" s="1">
        <v>1036312</v>
      </c>
      <c r="AE10" s="1">
        <v>1036314</v>
      </c>
      <c r="AF10" s="1">
        <v>1036313</v>
      </c>
      <c r="AG10" s="1">
        <v>1036317</v>
      </c>
      <c r="AH10" s="1">
        <v>1036315</v>
      </c>
      <c r="AI10" s="1">
        <v>1036319</v>
      </c>
      <c r="AJ10" s="1">
        <v>1036002</v>
      </c>
      <c r="AK10" s="1">
        <v>1036001</v>
      </c>
      <c r="AL10" s="1">
        <v>120</v>
      </c>
      <c r="AM10" s="1">
        <v>1036002</v>
      </c>
      <c r="AN10" s="1">
        <v>1036002</v>
      </c>
      <c r="AO10" s="1">
        <v>1036304</v>
      </c>
      <c r="AP10" s="1">
        <v>1036316</v>
      </c>
      <c r="AQ10" s="1">
        <v>1036316</v>
      </c>
      <c r="AR10" s="1">
        <v>1036401</v>
      </c>
      <c r="AS10" s="1">
        <f t="shared" si="0"/>
        <v>1036303</v>
      </c>
      <c r="AT10" s="1" t="b">
        <v>1</v>
      </c>
      <c r="AU10" s="1" t="b">
        <v>1</v>
      </c>
      <c r="AV10" s="7" t="b">
        <v>0</v>
      </c>
      <c r="AW10" s="1">
        <v>1036002</v>
      </c>
      <c r="AX10" s="1">
        <f t="shared" si="1"/>
        <v>1036303</v>
      </c>
      <c r="AY10" s="7">
        <v>10000</v>
      </c>
      <c r="AZ10" s="1" t="s">
        <v>162</v>
      </c>
      <c r="BA10" s="1">
        <v>100</v>
      </c>
    </row>
    <row r="11" s="2" customFormat="1" spans="1:53">
      <c r="A11" s="2">
        <v>1037</v>
      </c>
      <c r="B11" s="2" t="s">
        <v>112</v>
      </c>
      <c r="C11" s="7">
        <v>1</v>
      </c>
      <c r="D11" s="7" t="s">
        <v>113</v>
      </c>
      <c r="E11" s="7" t="s">
        <v>114</v>
      </c>
      <c r="F11" s="2">
        <v>8500</v>
      </c>
      <c r="G11" s="2">
        <v>3700</v>
      </c>
      <c r="H11" s="2">
        <v>2200</v>
      </c>
      <c r="I11" s="2">
        <v>2</v>
      </c>
      <c r="J11" s="2" t="s">
        <v>163</v>
      </c>
      <c r="K11" s="2" t="s">
        <v>164</v>
      </c>
      <c r="L11" s="2" t="s">
        <v>165</v>
      </c>
      <c r="M11" s="2" t="s">
        <v>166</v>
      </c>
      <c r="N11" s="2" t="s">
        <v>112</v>
      </c>
      <c r="O11" s="2" t="s">
        <v>167</v>
      </c>
      <c r="P11" s="2">
        <v>1000</v>
      </c>
      <c r="Q11" s="2">
        <v>10</v>
      </c>
      <c r="R11" s="2">
        <v>10</v>
      </c>
      <c r="S11" s="2">
        <v>100</v>
      </c>
      <c r="T11" s="2">
        <v>3</v>
      </c>
      <c r="U11" s="2">
        <v>3</v>
      </c>
      <c r="V11" s="2">
        <v>100</v>
      </c>
      <c r="W11" s="2">
        <v>1</v>
      </c>
      <c r="X11" s="7" t="b">
        <v>1</v>
      </c>
      <c r="Y11" s="2">
        <v>6000</v>
      </c>
      <c r="Z11" s="2">
        <v>1</v>
      </c>
      <c r="AA11" s="2">
        <v>1</v>
      </c>
      <c r="AB11" s="2" t="s">
        <v>168</v>
      </c>
      <c r="AC11" s="2">
        <v>1037311</v>
      </c>
      <c r="AD11" s="2">
        <v>1037312</v>
      </c>
      <c r="AE11" s="2">
        <v>1037314</v>
      </c>
      <c r="AF11" s="2">
        <v>1037313</v>
      </c>
      <c r="AG11" s="2">
        <v>1037317</v>
      </c>
      <c r="AH11" s="2">
        <v>1037315</v>
      </c>
      <c r="AI11" s="2">
        <v>1037319</v>
      </c>
      <c r="AJ11" s="2">
        <v>1037002</v>
      </c>
      <c r="AK11" s="2">
        <v>1037001</v>
      </c>
      <c r="AL11" s="2">
        <v>120</v>
      </c>
      <c r="AM11" s="2">
        <v>1037002</v>
      </c>
      <c r="AN11" s="2">
        <v>1037002</v>
      </c>
      <c r="AO11" s="2">
        <v>1037304</v>
      </c>
      <c r="AP11" s="2">
        <v>1037316</v>
      </c>
      <c r="AQ11" s="2">
        <v>1037316</v>
      </c>
      <c r="AR11" s="1">
        <v>1037401</v>
      </c>
      <c r="AS11" s="2">
        <f t="shared" si="0"/>
        <v>1037303</v>
      </c>
      <c r="AT11" s="2" t="b">
        <v>1</v>
      </c>
      <c r="AU11" s="2" t="b">
        <v>1</v>
      </c>
      <c r="AV11" s="7" t="b">
        <v>0</v>
      </c>
      <c r="AW11" s="2">
        <v>1037002</v>
      </c>
      <c r="AX11" s="7">
        <f t="shared" si="1"/>
        <v>1037303</v>
      </c>
      <c r="AY11" s="7">
        <v>10000</v>
      </c>
      <c r="AZ11" s="7" t="s">
        <v>162</v>
      </c>
      <c r="BA11" s="7">
        <v>100</v>
      </c>
    </row>
    <row r="12" s="3" customFormat="1" spans="1:53">
      <c r="A12" s="3">
        <v>1038</v>
      </c>
      <c r="B12" s="3" t="s">
        <v>169</v>
      </c>
      <c r="C12" s="9">
        <v>1</v>
      </c>
      <c r="D12" s="7" t="s">
        <v>113</v>
      </c>
      <c r="E12" s="7" t="s">
        <v>114</v>
      </c>
      <c r="F12" s="3">
        <v>8500</v>
      </c>
      <c r="G12" s="3">
        <v>3700</v>
      </c>
      <c r="H12" s="3">
        <v>2200</v>
      </c>
      <c r="I12" s="3">
        <v>2</v>
      </c>
      <c r="J12" s="3" t="s">
        <v>170</v>
      </c>
      <c r="K12" s="3" t="s">
        <v>171</v>
      </c>
      <c r="L12" s="3" t="s">
        <v>172</v>
      </c>
      <c r="M12" s="3" t="s">
        <v>173</v>
      </c>
      <c r="N12" s="3" t="s">
        <v>112</v>
      </c>
      <c r="O12" s="3" t="s">
        <v>174</v>
      </c>
      <c r="P12" s="3">
        <v>1000</v>
      </c>
      <c r="Q12" s="3">
        <v>10</v>
      </c>
      <c r="R12" s="3">
        <v>10</v>
      </c>
      <c r="S12" s="3">
        <v>100</v>
      </c>
      <c r="T12" s="3">
        <v>3</v>
      </c>
      <c r="U12" s="3">
        <v>3</v>
      </c>
      <c r="V12" s="3">
        <v>100</v>
      </c>
      <c r="W12" s="3">
        <v>1</v>
      </c>
      <c r="X12" s="7" t="b">
        <v>0</v>
      </c>
      <c r="Y12" s="3">
        <v>6000</v>
      </c>
      <c r="Z12" s="3">
        <v>1</v>
      </c>
      <c r="AA12" s="3">
        <v>1</v>
      </c>
      <c r="AB12" s="3" t="s">
        <v>175</v>
      </c>
      <c r="AC12" s="3">
        <v>1038201</v>
      </c>
      <c r="AD12" s="3">
        <v>1038201</v>
      </c>
      <c r="AE12" s="3">
        <v>1038201</v>
      </c>
      <c r="AF12" s="3">
        <v>1038201</v>
      </c>
      <c r="AG12" s="3">
        <v>1038201</v>
      </c>
      <c r="AH12" s="3">
        <v>1038201</v>
      </c>
      <c r="AI12" s="3">
        <v>1038201</v>
      </c>
      <c r="AJ12" s="3">
        <v>1038002</v>
      </c>
      <c r="AK12" s="3">
        <v>1038001</v>
      </c>
      <c r="AL12" s="3">
        <v>120</v>
      </c>
      <c r="AM12" s="3">
        <v>1038201</v>
      </c>
      <c r="AN12" s="3">
        <v>1038201</v>
      </c>
      <c r="AO12" s="3">
        <v>1038201</v>
      </c>
      <c r="AP12" s="3">
        <v>1038201</v>
      </c>
      <c r="AQ12" s="3">
        <v>1038201</v>
      </c>
      <c r="AR12" s="3">
        <v>1038201</v>
      </c>
      <c r="AS12" s="3">
        <v>1038001</v>
      </c>
      <c r="AT12" s="3" t="b">
        <v>1</v>
      </c>
      <c r="AU12" s="3" t="b">
        <v>1</v>
      </c>
      <c r="AV12" s="7" t="b">
        <v>0</v>
      </c>
      <c r="AW12" s="3">
        <v>1038201</v>
      </c>
      <c r="AX12" s="9">
        <v>1038201</v>
      </c>
      <c r="AY12" s="9">
        <v>10000</v>
      </c>
      <c r="AZ12" s="9" t="s">
        <v>162</v>
      </c>
      <c r="BA12" s="9">
        <v>100</v>
      </c>
    </row>
    <row r="13" spans="1:53">
      <c r="A13" s="7">
        <v>1039</v>
      </c>
      <c r="B13" s="7" t="s">
        <v>112</v>
      </c>
      <c r="C13" s="7">
        <v>1</v>
      </c>
      <c r="D13" s="7" t="s">
        <v>113</v>
      </c>
      <c r="E13" s="7" t="s">
        <v>114</v>
      </c>
      <c r="F13" s="7">
        <v>7500</v>
      </c>
      <c r="G13" s="7">
        <v>3500</v>
      </c>
      <c r="H13" s="7">
        <v>2200</v>
      </c>
      <c r="I13" s="7">
        <v>2</v>
      </c>
      <c r="J13" s="7" t="s">
        <v>176</v>
      </c>
      <c r="K13" s="7" t="s">
        <v>177</v>
      </c>
      <c r="L13" s="7" t="s">
        <v>178</v>
      </c>
      <c r="M13" s="7" t="s">
        <v>179</v>
      </c>
      <c r="N13" s="7" t="s">
        <v>112</v>
      </c>
      <c r="O13" s="7" t="s">
        <v>180</v>
      </c>
      <c r="P13" s="7">
        <v>1000</v>
      </c>
      <c r="Q13" s="7">
        <v>10</v>
      </c>
      <c r="R13" s="7">
        <v>10</v>
      </c>
      <c r="S13" s="7">
        <v>100</v>
      </c>
      <c r="T13" s="7">
        <v>3</v>
      </c>
      <c r="U13" s="7">
        <v>3</v>
      </c>
      <c r="V13" s="7">
        <v>100</v>
      </c>
      <c r="W13" s="7">
        <v>1</v>
      </c>
      <c r="X13" s="7" t="b">
        <v>0</v>
      </c>
      <c r="Y13" s="7">
        <v>6000</v>
      </c>
      <c r="Z13" s="7">
        <v>1</v>
      </c>
      <c r="AA13" s="7">
        <v>1</v>
      </c>
      <c r="AB13" s="7" t="s">
        <v>181</v>
      </c>
      <c r="AC13" s="7">
        <v>1039311</v>
      </c>
      <c r="AD13" s="7">
        <v>1039312</v>
      </c>
      <c r="AE13" s="7">
        <v>1039314</v>
      </c>
      <c r="AF13" s="7">
        <v>1039313</v>
      </c>
      <c r="AG13" s="7">
        <v>1039317</v>
      </c>
      <c r="AH13" s="7">
        <v>1039315</v>
      </c>
      <c r="AI13" s="7">
        <v>1039319</v>
      </c>
      <c r="AJ13" s="7">
        <v>1039002</v>
      </c>
      <c r="AK13" s="7">
        <v>1039001</v>
      </c>
      <c r="AL13" s="7">
        <v>120</v>
      </c>
      <c r="AM13" s="7">
        <v>1039002</v>
      </c>
      <c r="AN13" s="7">
        <v>1039002</v>
      </c>
      <c r="AO13" s="7">
        <v>1039304</v>
      </c>
      <c r="AP13" s="7">
        <v>1039316</v>
      </c>
      <c r="AQ13" s="7">
        <v>1039316</v>
      </c>
      <c r="AR13" s="7">
        <f>A13*1000+401</f>
        <v>1039401</v>
      </c>
      <c r="AS13" s="7">
        <f t="shared" si="0"/>
        <v>1039303</v>
      </c>
      <c r="AT13" s="7" t="b">
        <v>1</v>
      </c>
      <c r="AU13" s="7" t="b">
        <v>1</v>
      </c>
      <c r="AV13" s="7" t="b">
        <v>0</v>
      </c>
      <c r="AW13" s="7">
        <v>1039002</v>
      </c>
      <c r="AX13" s="7">
        <f t="shared" si="1"/>
        <v>1039303</v>
      </c>
      <c r="AY13" s="7">
        <v>10000</v>
      </c>
      <c r="AZ13" s="7" t="s">
        <v>182</v>
      </c>
      <c r="BA13" s="7">
        <v>100</v>
      </c>
    </row>
    <row r="14" spans="1:53">
      <c r="A14" s="7">
        <v>1042</v>
      </c>
      <c r="B14" s="7" t="s">
        <v>183</v>
      </c>
      <c r="C14" s="7">
        <v>1</v>
      </c>
      <c r="D14" s="7" t="s">
        <v>113</v>
      </c>
      <c r="E14" s="7" t="s">
        <v>114</v>
      </c>
      <c r="F14" s="7">
        <v>7500</v>
      </c>
      <c r="G14" s="7">
        <v>3500</v>
      </c>
      <c r="H14" s="7">
        <v>2200</v>
      </c>
      <c r="I14" s="7">
        <v>2</v>
      </c>
      <c r="J14" s="7" t="s">
        <v>184</v>
      </c>
      <c r="K14" s="7" t="s">
        <v>185</v>
      </c>
      <c r="L14" s="7" t="s">
        <v>186</v>
      </c>
      <c r="M14" s="7" t="s">
        <v>187</v>
      </c>
      <c r="N14" s="7" t="s">
        <v>112</v>
      </c>
      <c r="O14" s="7" t="s">
        <v>188</v>
      </c>
      <c r="P14" s="7">
        <v>1000</v>
      </c>
      <c r="Q14" s="7">
        <v>10</v>
      </c>
      <c r="R14" s="7">
        <v>10</v>
      </c>
      <c r="S14" s="7">
        <v>100</v>
      </c>
      <c r="T14" s="7">
        <v>3</v>
      </c>
      <c r="U14" s="7">
        <v>3</v>
      </c>
      <c r="V14" s="7">
        <v>100</v>
      </c>
      <c r="W14" s="7">
        <v>1</v>
      </c>
      <c r="X14" s="7" t="b">
        <v>0</v>
      </c>
      <c r="Y14" s="7">
        <v>6000</v>
      </c>
      <c r="Z14" s="7">
        <v>1</v>
      </c>
      <c r="AA14" s="7">
        <v>1</v>
      </c>
      <c r="AB14" s="7" t="s">
        <v>189</v>
      </c>
      <c r="AC14" s="7">
        <v>1042320</v>
      </c>
      <c r="AD14" s="7">
        <v>1042101</v>
      </c>
      <c r="AE14" s="7">
        <v>1042101</v>
      </c>
      <c r="AF14" s="7">
        <v>1042101</v>
      </c>
      <c r="AG14" s="7">
        <v>1042101</v>
      </c>
      <c r="AH14" s="7">
        <v>1042101</v>
      </c>
      <c r="AI14" s="7">
        <v>1042101</v>
      </c>
      <c r="AJ14" s="7">
        <v>1042002</v>
      </c>
      <c r="AK14" s="7">
        <v>1042001</v>
      </c>
      <c r="AL14" s="7">
        <v>120</v>
      </c>
      <c r="AM14" s="7">
        <v>1042002</v>
      </c>
      <c r="AN14" s="7">
        <v>1042002</v>
      </c>
      <c r="AO14" s="7">
        <v>1042304</v>
      </c>
      <c r="AP14" s="7">
        <v>1042304</v>
      </c>
      <c r="AQ14" s="7">
        <v>1042304</v>
      </c>
      <c r="AR14" s="7">
        <v>1042101</v>
      </c>
      <c r="AS14" s="7">
        <v>1042303</v>
      </c>
      <c r="AT14" s="7" t="b">
        <v>1</v>
      </c>
      <c r="AU14" s="7" t="b">
        <v>1</v>
      </c>
      <c r="AV14" s="7" t="b">
        <v>0</v>
      </c>
      <c r="AW14" s="7">
        <v>1042101</v>
      </c>
      <c r="AX14" s="7">
        <v>1042101</v>
      </c>
      <c r="AY14" s="7">
        <v>10000</v>
      </c>
      <c r="AZ14" s="7" t="s">
        <v>162</v>
      </c>
      <c r="BA14" s="7">
        <v>100</v>
      </c>
    </row>
    <row r="15" spans="1:53">
      <c r="A15" s="7">
        <v>1045</v>
      </c>
      <c r="B15" s="7" t="s">
        <v>112</v>
      </c>
      <c r="C15" s="7">
        <v>1</v>
      </c>
      <c r="D15" s="7" t="s">
        <v>113</v>
      </c>
      <c r="E15" s="7" t="s">
        <v>190</v>
      </c>
      <c r="F15" s="7">
        <v>9000</v>
      </c>
      <c r="G15" s="7">
        <v>3500</v>
      </c>
      <c r="H15" s="7">
        <v>2500</v>
      </c>
      <c r="I15" s="7">
        <v>2</v>
      </c>
      <c r="J15" s="7" t="s">
        <v>191</v>
      </c>
      <c r="K15" s="7" t="s">
        <v>192</v>
      </c>
      <c r="L15" s="7" t="s">
        <v>193</v>
      </c>
      <c r="M15" s="7" t="s">
        <v>194</v>
      </c>
      <c r="N15" s="7" t="s">
        <v>112</v>
      </c>
      <c r="O15" s="7" t="s">
        <v>195</v>
      </c>
      <c r="P15" s="7">
        <v>1000</v>
      </c>
      <c r="Q15" s="7">
        <v>10</v>
      </c>
      <c r="R15" s="7">
        <v>10</v>
      </c>
      <c r="S15" s="7">
        <v>100</v>
      </c>
      <c r="T15" s="7">
        <v>3</v>
      </c>
      <c r="U15" s="7">
        <v>3</v>
      </c>
      <c r="V15" s="7">
        <v>100</v>
      </c>
      <c r="W15" s="7">
        <v>1</v>
      </c>
      <c r="X15" s="7" t="b">
        <v>1</v>
      </c>
      <c r="Y15" s="7">
        <v>9000</v>
      </c>
      <c r="Z15" s="7">
        <v>1</v>
      </c>
      <c r="AA15" s="7">
        <v>1</v>
      </c>
      <c r="AB15" s="7" t="s">
        <v>196</v>
      </c>
      <c r="AC15" s="7">
        <v>1045320</v>
      </c>
      <c r="AD15" s="7">
        <v>1045312</v>
      </c>
      <c r="AE15" s="7">
        <v>1045314</v>
      </c>
      <c r="AF15" s="7">
        <v>1045313</v>
      </c>
      <c r="AG15" s="7">
        <v>1045317</v>
      </c>
      <c r="AH15" s="7">
        <v>1045315</v>
      </c>
      <c r="AI15" s="7">
        <v>1045319</v>
      </c>
      <c r="AJ15" s="7">
        <v>1045002</v>
      </c>
      <c r="AK15" s="7">
        <v>1045001</v>
      </c>
      <c r="AL15" s="7">
        <v>120</v>
      </c>
      <c r="AM15" s="7">
        <v>1045002</v>
      </c>
      <c r="AN15" s="7">
        <v>1045002</v>
      </c>
      <c r="AO15" s="7">
        <v>1045304</v>
      </c>
      <c r="AP15" s="7">
        <v>1045316</v>
      </c>
      <c r="AQ15" s="7">
        <v>1045316</v>
      </c>
      <c r="AR15" s="7">
        <f t="shared" si="2"/>
        <v>1045101</v>
      </c>
      <c r="AS15" s="7">
        <f t="shared" ref="AS15:AS19" si="3">A15*1000+303</f>
        <v>1045303</v>
      </c>
      <c r="AT15" s="7" t="b">
        <v>1</v>
      </c>
      <c r="AU15" s="7" t="b">
        <v>1</v>
      </c>
      <c r="AV15" s="7" t="b">
        <v>0</v>
      </c>
      <c r="AW15" s="7">
        <f t="shared" ref="AW15:AW47" si="4">A15*1000+307</f>
        <v>1045307</v>
      </c>
      <c r="AX15" s="7">
        <f t="shared" ref="AX15:AX47" si="5">A15*1000+310</f>
        <v>1045310</v>
      </c>
      <c r="AY15" s="7">
        <v>120</v>
      </c>
      <c r="AZ15" s="7" t="s">
        <v>197</v>
      </c>
      <c r="BA15" s="7">
        <v>100</v>
      </c>
    </row>
    <row r="16" spans="1:53">
      <c r="A16" s="7">
        <v>1046</v>
      </c>
      <c r="B16" s="7" t="s">
        <v>198</v>
      </c>
      <c r="C16" s="7">
        <v>1</v>
      </c>
      <c r="D16" s="7" t="s">
        <v>113</v>
      </c>
      <c r="E16" s="7" t="s">
        <v>114</v>
      </c>
      <c r="F16" s="7">
        <v>7500</v>
      </c>
      <c r="G16" s="7">
        <v>3500</v>
      </c>
      <c r="H16" s="7">
        <v>2200</v>
      </c>
      <c r="I16" s="7">
        <v>2</v>
      </c>
      <c r="J16" s="7" t="s">
        <v>199</v>
      </c>
      <c r="K16" s="7" t="s">
        <v>200</v>
      </c>
      <c r="L16" s="7" t="s">
        <v>201</v>
      </c>
      <c r="M16" s="7" t="s">
        <v>202</v>
      </c>
      <c r="N16" s="7" t="s">
        <v>112</v>
      </c>
      <c r="O16" s="7" t="s">
        <v>203</v>
      </c>
      <c r="P16" s="7">
        <v>1000</v>
      </c>
      <c r="Q16" s="7">
        <v>10</v>
      </c>
      <c r="R16" s="7">
        <v>10</v>
      </c>
      <c r="S16" s="7">
        <v>100</v>
      </c>
      <c r="T16" s="7">
        <v>3</v>
      </c>
      <c r="U16" s="7">
        <v>3</v>
      </c>
      <c r="V16" s="7">
        <v>100</v>
      </c>
      <c r="W16" s="7">
        <v>1</v>
      </c>
      <c r="X16" s="7" t="b">
        <v>1</v>
      </c>
      <c r="Y16" s="7">
        <v>7000</v>
      </c>
      <c r="Z16" s="7">
        <v>1</v>
      </c>
      <c r="AA16" s="7">
        <v>1</v>
      </c>
      <c r="AB16" s="7" t="s">
        <v>204</v>
      </c>
      <c r="AC16" s="7">
        <v>1046320</v>
      </c>
      <c r="AD16" s="7">
        <v>1046312</v>
      </c>
      <c r="AE16" s="7">
        <v>1046314</v>
      </c>
      <c r="AF16" s="7">
        <v>1046313</v>
      </c>
      <c r="AG16" s="7">
        <v>1046317</v>
      </c>
      <c r="AH16" s="7">
        <v>1046315</v>
      </c>
      <c r="AI16" s="7">
        <v>1046319</v>
      </c>
      <c r="AJ16" s="7">
        <v>1046002</v>
      </c>
      <c r="AK16" s="7">
        <v>1046001</v>
      </c>
      <c r="AL16" s="7">
        <v>120</v>
      </c>
      <c r="AM16" s="7">
        <v>1046002</v>
      </c>
      <c r="AN16" s="7">
        <v>1046002</v>
      </c>
      <c r="AO16" s="7">
        <v>1046304</v>
      </c>
      <c r="AP16" s="7">
        <v>1046316</v>
      </c>
      <c r="AQ16" s="7">
        <v>1046316</v>
      </c>
      <c r="AR16" s="7">
        <f>A16*1000+401</f>
        <v>1046401</v>
      </c>
      <c r="AS16" s="7">
        <f t="shared" si="3"/>
        <v>1046303</v>
      </c>
      <c r="AT16" s="7" t="b">
        <v>1</v>
      </c>
      <c r="AU16" s="7" t="b">
        <v>1</v>
      </c>
      <c r="AV16" s="7" t="b">
        <v>0</v>
      </c>
      <c r="AW16" s="7">
        <v>1046002</v>
      </c>
      <c r="AX16" s="7">
        <f>A16*1000+303</f>
        <v>1046303</v>
      </c>
      <c r="AY16" s="7">
        <v>10000</v>
      </c>
      <c r="AZ16" s="7" t="s">
        <v>205</v>
      </c>
      <c r="BA16" s="7">
        <v>100</v>
      </c>
    </row>
    <row r="17" spans="1:53">
      <c r="A17" s="7">
        <v>1048</v>
      </c>
      <c r="B17" s="7" t="s">
        <v>112</v>
      </c>
      <c r="C17" s="7">
        <v>1</v>
      </c>
      <c r="D17" s="7" t="s">
        <v>113</v>
      </c>
      <c r="E17" s="7" t="s">
        <v>114</v>
      </c>
      <c r="F17" s="7">
        <v>7500</v>
      </c>
      <c r="G17" s="7">
        <v>3500</v>
      </c>
      <c r="H17" s="7">
        <v>2200</v>
      </c>
      <c r="I17" s="7">
        <v>2</v>
      </c>
      <c r="J17" s="7" t="s">
        <v>206</v>
      </c>
      <c r="K17" s="7" t="s">
        <v>207</v>
      </c>
      <c r="L17" s="7" t="s">
        <v>208</v>
      </c>
      <c r="M17" s="7" t="s">
        <v>209</v>
      </c>
      <c r="N17" s="7" t="s">
        <v>112</v>
      </c>
      <c r="O17" s="7" t="s">
        <v>210</v>
      </c>
      <c r="P17" s="7">
        <v>1000</v>
      </c>
      <c r="Q17" s="7">
        <v>10</v>
      </c>
      <c r="R17" s="7">
        <v>10</v>
      </c>
      <c r="S17" s="7">
        <v>100</v>
      </c>
      <c r="T17" s="7">
        <v>3</v>
      </c>
      <c r="U17" s="7">
        <v>3</v>
      </c>
      <c r="V17" s="7">
        <v>100</v>
      </c>
      <c r="W17" s="7">
        <v>1</v>
      </c>
      <c r="X17" s="7" t="b">
        <v>0</v>
      </c>
      <c r="Y17" s="7">
        <v>6000</v>
      </c>
      <c r="Z17" s="7">
        <v>1</v>
      </c>
      <c r="AA17" s="7">
        <v>1</v>
      </c>
      <c r="AB17" s="7" t="s">
        <v>211</v>
      </c>
      <c r="AC17" s="7">
        <v>1048311</v>
      </c>
      <c r="AD17" s="7">
        <v>1048312</v>
      </c>
      <c r="AE17" s="7">
        <v>1048314</v>
      </c>
      <c r="AF17" s="7">
        <v>1048313</v>
      </c>
      <c r="AG17" s="7">
        <v>1048317</v>
      </c>
      <c r="AH17" s="7">
        <v>1048315</v>
      </c>
      <c r="AI17" s="7">
        <v>1048319</v>
      </c>
      <c r="AJ17" s="7">
        <v>1048002</v>
      </c>
      <c r="AK17" s="7">
        <v>1048001</v>
      </c>
      <c r="AL17" s="7">
        <v>120</v>
      </c>
      <c r="AM17" s="7">
        <v>1048002</v>
      </c>
      <c r="AN17" s="7">
        <v>1048002</v>
      </c>
      <c r="AO17" s="7">
        <v>1048304</v>
      </c>
      <c r="AP17" s="7">
        <v>1048316</v>
      </c>
      <c r="AQ17" s="7">
        <v>1048316</v>
      </c>
      <c r="AR17" s="7">
        <f t="shared" si="2"/>
        <v>1048101</v>
      </c>
      <c r="AS17" s="7">
        <f t="shared" si="3"/>
        <v>1048303</v>
      </c>
      <c r="AT17" s="7" t="b">
        <v>1</v>
      </c>
      <c r="AU17" s="7" t="b">
        <v>1</v>
      </c>
      <c r="AV17" s="7" t="b">
        <v>0</v>
      </c>
      <c r="AW17" s="7">
        <v>1048002</v>
      </c>
      <c r="AX17" s="7">
        <f>A17*1000+303</f>
        <v>1048303</v>
      </c>
      <c r="AY17" s="7">
        <v>10000</v>
      </c>
      <c r="AZ17" s="7" t="s">
        <v>212</v>
      </c>
      <c r="BA17" s="7">
        <v>100</v>
      </c>
    </row>
    <row r="18" ht="14.25" customHeight="1" spans="1:53">
      <c r="A18" s="7">
        <v>1050</v>
      </c>
      <c r="B18" s="7" t="s">
        <v>112</v>
      </c>
      <c r="C18" s="7">
        <v>1</v>
      </c>
      <c r="D18" s="7" t="s">
        <v>113</v>
      </c>
      <c r="E18" s="7" t="s">
        <v>114</v>
      </c>
      <c r="F18" s="7">
        <v>7500</v>
      </c>
      <c r="G18" s="7">
        <v>3500</v>
      </c>
      <c r="H18" s="7">
        <v>2200</v>
      </c>
      <c r="I18" s="7">
        <v>2</v>
      </c>
      <c r="J18" s="7" t="s">
        <v>213</v>
      </c>
      <c r="K18" s="7" t="s">
        <v>214</v>
      </c>
      <c r="L18" s="7" t="s">
        <v>215</v>
      </c>
      <c r="M18" s="7" t="s">
        <v>216</v>
      </c>
      <c r="N18" s="7" t="s">
        <v>112</v>
      </c>
      <c r="O18" s="7" t="s">
        <v>217</v>
      </c>
      <c r="P18" s="7">
        <v>1000</v>
      </c>
      <c r="Q18" s="7">
        <v>10</v>
      </c>
      <c r="R18" s="7">
        <v>10</v>
      </c>
      <c r="S18" s="7">
        <v>100</v>
      </c>
      <c r="T18" s="7">
        <v>3</v>
      </c>
      <c r="U18" s="7">
        <v>3</v>
      </c>
      <c r="V18" s="7">
        <v>100</v>
      </c>
      <c r="W18" s="7">
        <v>1</v>
      </c>
      <c r="X18" s="7" t="b">
        <v>1</v>
      </c>
      <c r="Y18" s="7">
        <v>9000</v>
      </c>
      <c r="Z18" s="7">
        <v>1</v>
      </c>
      <c r="AA18" s="7">
        <v>1</v>
      </c>
      <c r="AB18" s="7" t="s">
        <v>218</v>
      </c>
      <c r="AC18" s="7">
        <v>1050320</v>
      </c>
      <c r="AD18" s="7">
        <v>1050312</v>
      </c>
      <c r="AE18" s="7">
        <v>1050314</v>
      </c>
      <c r="AF18" s="7">
        <v>1050313</v>
      </c>
      <c r="AG18" s="7">
        <v>1050317</v>
      </c>
      <c r="AH18" s="7">
        <v>1050315</v>
      </c>
      <c r="AI18" s="7">
        <v>1050319</v>
      </c>
      <c r="AJ18" s="7">
        <v>1050002</v>
      </c>
      <c r="AK18" s="7">
        <v>1050001</v>
      </c>
      <c r="AL18" s="7">
        <v>120</v>
      </c>
      <c r="AM18" s="7">
        <v>1050002</v>
      </c>
      <c r="AN18" s="7">
        <v>1050002</v>
      </c>
      <c r="AO18" s="7">
        <v>1050304</v>
      </c>
      <c r="AP18" s="7">
        <v>1050316</v>
      </c>
      <c r="AQ18" s="7">
        <v>1050316</v>
      </c>
      <c r="AR18" s="7">
        <v>1050401</v>
      </c>
      <c r="AS18" s="7">
        <f t="shared" si="3"/>
        <v>1050303</v>
      </c>
      <c r="AT18" s="7" t="b">
        <v>1</v>
      </c>
      <c r="AU18" s="7" t="b">
        <v>1</v>
      </c>
      <c r="AV18" s="7" t="b">
        <v>0</v>
      </c>
      <c r="AW18" s="7">
        <v>1050002</v>
      </c>
      <c r="AX18" s="7">
        <f>A18*1000+303</f>
        <v>1050303</v>
      </c>
      <c r="AY18" s="7">
        <v>10000</v>
      </c>
      <c r="AZ18" s="7" t="s">
        <v>219</v>
      </c>
      <c r="BA18" s="7">
        <v>100</v>
      </c>
    </row>
    <row r="19" s="4" customFormat="1" spans="1:53">
      <c r="A19" s="4">
        <v>1066</v>
      </c>
      <c r="B19" s="7" t="s">
        <v>112</v>
      </c>
      <c r="C19" s="4">
        <v>1</v>
      </c>
      <c r="D19" s="7" t="s">
        <v>113</v>
      </c>
      <c r="E19" s="7" t="s">
        <v>114</v>
      </c>
      <c r="F19" s="7">
        <v>7500</v>
      </c>
      <c r="G19" s="7">
        <v>3500</v>
      </c>
      <c r="H19" s="7">
        <v>2200</v>
      </c>
      <c r="I19" s="7">
        <v>2</v>
      </c>
      <c r="J19" s="4" t="s">
        <v>220</v>
      </c>
      <c r="K19" s="4" t="s">
        <v>221</v>
      </c>
      <c r="L19" s="4" t="s">
        <v>222</v>
      </c>
      <c r="M19" s="4" t="s">
        <v>223</v>
      </c>
      <c r="N19" s="4" t="s">
        <v>112</v>
      </c>
      <c r="O19" s="4" t="s">
        <v>224</v>
      </c>
      <c r="P19" s="4">
        <v>1000</v>
      </c>
      <c r="Q19" s="4">
        <v>10</v>
      </c>
      <c r="R19" s="4">
        <v>10</v>
      </c>
      <c r="S19" s="4">
        <v>1000</v>
      </c>
      <c r="T19" s="4">
        <v>10</v>
      </c>
      <c r="U19" s="4">
        <v>0</v>
      </c>
      <c r="V19" s="4">
        <v>100</v>
      </c>
      <c r="W19" s="4">
        <v>1</v>
      </c>
      <c r="X19" s="7" t="b">
        <v>0</v>
      </c>
      <c r="Y19" s="4">
        <v>5000</v>
      </c>
      <c r="Z19" s="4">
        <v>1</v>
      </c>
      <c r="AA19" s="4">
        <v>1</v>
      </c>
      <c r="AB19" s="4" t="s">
        <v>225</v>
      </c>
      <c r="AC19" s="4">
        <v>1066320</v>
      </c>
      <c r="AD19" s="4">
        <v>1066312</v>
      </c>
      <c r="AE19" s="4">
        <v>1066314</v>
      </c>
      <c r="AF19" s="4">
        <v>1066313</v>
      </c>
      <c r="AG19" s="4">
        <v>1066317</v>
      </c>
      <c r="AH19" s="4">
        <v>1066315</v>
      </c>
      <c r="AI19" s="4">
        <v>1066319</v>
      </c>
      <c r="AJ19" s="4">
        <v>1066002</v>
      </c>
      <c r="AK19" s="4">
        <v>1066001</v>
      </c>
      <c r="AL19" s="4">
        <v>120</v>
      </c>
      <c r="AM19" s="4">
        <v>1066002</v>
      </c>
      <c r="AN19" s="4">
        <v>1066002</v>
      </c>
      <c r="AO19" s="4">
        <v>1066304</v>
      </c>
      <c r="AP19" s="4">
        <v>1066316</v>
      </c>
      <c r="AQ19" s="4">
        <v>1066316</v>
      </c>
      <c r="AR19" s="7">
        <v>1066401</v>
      </c>
      <c r="AS19" s="4">
        <f t="shared" si="3"/>
        <v>1066303</v>
      </c>
      <c r="AT19" s="4" t="b">
        <v>1</v>
      </c>
      <c r="AU19" s="4" t="b">
        <v>1</v>
      </c>
      <c r="AV19" s="7" t="b">
        <v>0</v>
      </c>
      <c r="AW19" s="4">
        <v>1066002</v>
      </c>
      <c r="AX19" s="7">
        <f>A19*1000+303</f>
        <v>1066303</v>
      </c>
      <c r="AY19" s="7">
        <v>10000</v>
      </c>
      <c r="AZ19" s="1" t="s">
        <v>226</v>
      </c>
      <c r="BA19" s="7">
        <v>100</v>
      </c>
    </row>
    <row r="20" s="3" customFormat="1" spans="1:53">
      <c r="A20" s="3">
        <v>1080</v>
      </c>
      <c r="B20" s="7" t="s">
        <v>112</v>
      </c>
      <c r="C20" s="9">
        <v>1</v>
      </c>
      <c r="D20" s="7" t="s">
        <v>113</v>
      </c>
      <c r="E20" s="7" t="s">
        <v>114</v>
      </c>
      <c r="F20" s="3">
        <v>8500</v>
      </c>
      <c r="G20" s="3">
        <v>3700</v>
      </c>
      <c r="H20" s="3">
        <v>2200</v>
      </c>
      <c r="I20" s="3">
        <v>2</v>
      </c>
      <c r="J20" s="3" t="s">
        <v>227</v>
      </c>
      <c r="K20" s="3" t="s">
        <v>228</v>
      </c>
      <c r="L20" s="3" t="s">
        <v>229</v>
      </c>
      <c r="M20" s="3" t="s">
        <v>230</v>
      </c>
      <c r="N20" s="3" t="s">
        <v>112</v>
      </c>
      <c r="O20" s="3" t="s">
        <v>231</v>
      </c>
      <c r="P20" s="3">
        <v>1000</v>
      </c>
      <c r="Q20" s="3">
        <v>10</v>
      </c>
      <c r="R20" s="3">
        <v>10</v>
      </c>
      <c r="S20" s="3">
        <v>100</v>
      </c>
      <c r="T20" s="3">
        <v>3</v>
      </c>
      <c r="U20" s="3">
        <v>3</v>
      </c>
      <c r="V20" s="3">
        <v>100</v>
      </c>
      <c r="W20" s="3">
        <v>1</v>
      </c>
      <c r="X20" s="7" t="b">
        <v>0</v>
      </c>
      <c r="Y20" s="3">
        <v>6000</v>
      </c>
      <c r="Z20" s="3">
        <v>1</v>
      </c>
      <c r="AA20" s="3">
        <v>1</v>
      </c>
      <c r="AB20" s="3" t="s">
        <v>232</v>
      </c>
      <c r="AC20" s="3">
        <v>1080201</v>
      </c>
      <c r="AD20" s="3">
        <v>1080201</v>
      </c>
      <c r="AE20" s="3">
        <v>1080201</v>
      </c>
      <c r="AF20" s="3">
        <v>1080201</v>
      </c>
      <c r="AG20" s="3">
        <v>1080201</v>
      </c>
      <c r="AH20" s="3">
        <v>1080201</v>
      </c>
      <c r="AI20" s="3">
        <v>1080201</v>
      </c>
      <c r="AJ20" s="3">
        <v>1080002</v>
      </c>
      <c r="AK20" s="3">
        <v>1080001</v>
      </c>
      <c r="AL20" s="3">
        <v>120</v>
      </c>
      <c r="AM20" s="3">
        <v>1080201</v>
      </c>
      <c r="AN20" s="3">
        <v>1080201</v>
      </c>
      <c r="AO20" s="3">
        <v>1080201</v>
      </c>
      <c r="AP20" s="3">
        <v>1080201</v>
      </c>
      <c r="AQ20" s="3">
        <v>1080201</v>
      </c>
      <c r="AR20" s="3">
        <v>1080201</v>
      </c>
      <c r="AS20" s="3">
        <v>1080001</v>
      </c>
      <c r="AT20" s="3" t="b">
        <v>1</v>
      </c>
      <c r="AU20" s="3" t="b">
        <v>1</v>
      </c>
      <c r="AV20" s="7" t="b">
        <v>0</v>
      </c>
      <c r="AW20" s="3">
        <v>1080002</v>
      </c>
      <c r="AX20" s="3">
        <v>1080001</v>
      </c>
      <c r="AY20" s="9">
        <v>10000</v>
      </c>
      <c r="AZ20" s="9" t="s">
        <v>162</v>
      </c>
      <c r="BA20" s="9">
        <v>100</v>
      </c>
    </row>
    <row r="21" ht="14.25" customHeight="1" spans="1:53">
      <c r="A21" s="7">
        <v>1099</v>
      </c>
      <c r="B21" s="7" t="s">
        <v>112</v>
      </c>
      <c r="C21" s="7">
        <v>1</v>
      </c>
      <c r="D21" s="7" t="s">
        <v>113</v>
      </c>
      <c r="E21" s="7" t="s">
        <v>114</v>
      </c>
      <c r="F21" s="7">
        <v>7500</v>
      </c>
      <c r="G21" s="7">
        <v>3500</v>
      </c>
      <c r="H21" s="7">
        <v>2200</v>
      </c>
      <c r="I21" s="7">
        <v>2</v>
      </c>
      <c r="J21" s="7" t="s">
        <v>233</v>
      </c>
      <c r="K21" s="7" t="s">
        <v>234</v>
      </c>
      <c r="L21" s="7" t="s">
        <v>235</v>
      </c>
      <c r="M21" s="7" t="s">
        <v>236</v>
      </c>
      <c r="N21" s="7" t="s">
        <v>112</v>
      </c>
      <c r="O21" s="7" t="s">
        <v>237</v>
      </c>
      <c r="P21" s="7">
        <v>1000</v>
      </c>
      <c r="Q21" s="7">
        <v>10</v>
      </c>
      <c r="R21" s="7">
        <v>10</v>
      </c>
      <c r="S21" s="7">
        <v>100</v>
      </c>
      <c r="T21" s="7">
        <v>3</v>
      </c>
      <c r="U21" s="7">
        <v>3</v>
      </c>
      <c r="V21" s="7">
        <v>100</v>
      </c>
      <c r="W21" s="7">
        <v>1</v>
      </c>
      <c r="X21" s="7" t="b">
        <v>1</v>
      </c>
      <c r="Y21" s="7">
        <v>9000</v>
      </c>
      <c r="Z21" s="7">
        <v>1</v>
      </c>
      <c r="AA21" s="7">
        <v>1</v>
      </c>
      <c r="AB21" s="7" t="s">
        <v>238</v>
      </c>
      <c r="AC21" s="7">
        <v>1099320</v>
      </c>
      <c r="AD21" s="7">
        <v>1099312</v>
      </c>
      <c r="AE21" s="7">
        <v>1099314</v>
      </c>
      <c r="AF21" s="7">
        <v>1099313</v>
      </c>
      <c r="AG21" s="7">
        <v>1099317</v>
      </c>
      <c r="AH21" s="7">
        <v>1099315</v>
      </c>
      <c r="AI21" s="7">
        <v>1099319</v>
      </c>
      <c r="AJ21" s="7">
        <v>1099002</v>
      </c>
      <c r="AK21" s="7">
        <v>1099001</v>
      </c>
      <c r="AL21" s="7">
        <v>120</v>
      </c>
      <c r="AM21" s="7">
        <v>1099002</v>
      </c>
      <c r="AN21" s="7">
        <v>1099002</v>
      </c>
      <c r="AO21" s="7">
        <v>1099304</v>
      </c>
      <c r="AP21" s="7">
        <v>1099316</v>
      </c>
      <c r="AQ21" s="7">
        <v>1099316</v>
      </c>
      <c r="AR21" s="7">
        <v>1099001</v>
      </c>
      <c r="AS21" s="7">
        <v>1099303</v>
      </c>
      <c r="AT21" s="7" t="b">
        <v>1</v>
      </c>
      <c r="AU21" s="7" t="b">
        <v>1</v>
      </c>
      <c r="AV21" s="7" t="b">
        <v>0</v>
      </c>
      <c r="AW21" s="7">
        <v>1099002</v>
      </c>
      <c r="AX21" s="7">
        <f>A21*1000+303</f>
        <v>1099303</v>
      </c>
      <c r="AY21" s="7">
        <v>10000</v>
      </c>
      <c r="AZ21" s="7" t="s">
        <v>219</v>
      </c>
      <c r="BA21" s="7">
        <v>100</v>
      </c>
    </row>
    <row r="22" s="2" customFormat="1" spans="1:53">
      <c r="A22" s="2">
        <v>2016</v>
      </c>
      <c r="B22" s="2" t="s">
        <v>112</v>
      </c>
      <c r="C22" s="2">
        <v>2</v>
      </c>
      <c r="D22" s="7" t="s">
        <v>113</v>
      </c>
      <c r="E22" s="2" t="s">
        <v>239</v>
      </c>
      <c r="F22" s="2">
        <v>7000</v>
      </c>
      <c r="G22" s="2">
        <v>2700</v>
      </c>
      <c r="H22" s="2">
        <v>1000</v>
      </c>
      <c r="I22" s="2">
        <v>0</v>
      </c>
      <c r="J22" s="2" t="s">
        <v>240</v>
      </c>
      <c r="K22" s="2" t="s">
        <v>241</v>
      </c>
      <c r="L22" s="2" t="s">
        <v>242</v>
      </c>
      <c r="M22" s="2" t="s">
        <v>243</v>
      </c>
      <c r="N22" s="2" t="s">
        <v>112</v>
      </c>
      <c r="O22" s="2" t="s">
        <v>112</v>
      </c>
      <c r="P22" s="2">
        <v>500</v>
      </c>
      <c r="Q22" s="2">
        <v>15</v>
      </c>
      <c r="R22" s="2">
        <v>0</v>
      </c>
      <c r="S22" s="2">
        <v>500</v>
      </c>
      <c r="T22" s="2">
        <v>15</v>
      </c>
      <c r="U22" s="2">
        <v>0</v>
      </c>
      <c r="V22" s="2">
        <v>100</v>
      </c>
      <c r="W22" s="2">
        <v>1</v>
      </c>
      <c r="X22" s="7" t="b">
        <v>0</v>
      </c>
      <c r="Y22" s="2">
        <v>3000</v>
      </c>
      <c r="Z22" s="2">
        <v>1</v>
      </c>
      <c r="AA22" s="2">
        <v>2</v>
      </c>
      <c r="AB22" s="2" t="s">
        <v>244</v>
      </c>
      <c r="AC22" s="2">
        <v>2016311</v>
      </c>
      <c r="AD22" s="2">
        <v>2016312</v>
      </c>
      <c r="AE22" s="2">
        <v>2016314</v>
      </c>
      <c r="AF22" s="2">
        <v>2016313</v>
      </c>
      <c r="AG22" s="2">
        <v>2016317</v>
      </c>
      <c r="AH22" s="2">
        <v>2016315</v>
      </c>
      <c r="AI22" s="2">
        <v>2016319</v>
      </c>
      <c r="AJ22" s="2">
        <v>2016002</v>
      </c>
      <c r="AK22" s="2">
        <v>2016001</v>
      </c>
      <c r="AL22" s="4">
        <v>120</v>
      </c>
      <c r="AM22" s="2">
        <v>2016002</v>
      </c>
      <c r="AN22" s="2">
        <v>2016002</v>
      </c>
      <c r="AO22" s="2">
        <v>2016304</v>
      </c>
      <c r="AP22" s="2">
        <v>2016304</v>
      </c>
      <c r="AQ22" s="2">
        <v>2016316</v>
      </c>
      <c r="AR22" s="2">
        <f t="shared" si="2"/>
        <v>2016101</v>
      </c>
      <c r="AS22" s="2">
        <v>0</v>
      </c>
      <c r="AT22" s="2" t="b">
        <v>1</v>
      </c>
      <c r="AU22" s="2" t="b">
        <v>1</v>
      </c>
      <c r="AV22" s="7" t="b">
        <v>0</v>
      </c>
      <c r="AW22" s="2">
        <v>2016002</v>
      </c>
      <c r="AX22" s="2">
        <f t="shared" si="5"/>
        <v>2016310</v>
      </c>
      <c r="AY22" s="7">
        <v>10000</v>
      </c>
      <c r="AZ22" s="7" t="s">
        <v>121</v>
      </c>
      <c r="BA22" s="7">
        <v>100</v>
      </c>
    </row>
    <row r="23" spans="1:53">
      <c r="A23" s="7">
        <v>2017</v>
      </c>
      <c r="B23" s="7" t="s">
        <v>112</v>
      </c>
      <c r="C23" s="7">
        <v>2</v>
      </c>
      <c r="D23" s="7" t="s">
        <v>113</v>
      </c>
      <c r="E23" s="2" t="s">
        <v>239</v>
      </c>
      <c r="F23" s="7">
        <v>7000</v>
      </c>
      <c r="G23" s="7">
        <v>2700</v>
      </c>
      <c r="H23" s="7">
        <v>1000</v>
      </c>
      <c r="I23" s="7">
        <v>1</v>
      </c>
      <c r="J23" s="7" t="s">
        <v>245</v>
      </c>
      <c r="K23" s="7" t="s">
        <v>246</v>
      </c>
      <c r="L23" s="7" t="s">
        <v>247</v>
      </c>
      <c r="M23" s="7" t="s">
        <v>112</v>
      </c>
      <c r="N23" s="7" t="s">
        <v>248</v>
      </c>
      <c r="O23" s="7" t="s">
        <v>112</v>
      </c>
      <c r="P23" s="2">
        <v>500</v>
      </c>
      <c r="Q23" s="7">
        <v>15</v>
      </c>
      <c r="R23" s="7">
        <v>0</v>
      </c>
      <c r="S23" s="2">
        <v>500</v>
      </c>
      <c r="T23" s="7">
        <v>15</v>
      </c>
      <c r="U23" s="7">
        <v>0</v>
      </c>
      <c r="V23" s="7">
        <v>100</v>
      </c>
      <c r="W23" s="7">
        <v>1</v>
      </c>
      <c r="X23" s="7" t="b">
        <v>1</v>
      </c>
      <c r="Y23" s="7">
        <v>3000</v>
      </c>
      <c r="Z23" s="7">
        <v>1</v>
      </c>
      <c r="AA23" s="7">
        <v>2</v>
      </c>
      <c r="AB23" s="7" t="s">
        <v>249</v>
      </c>
      <c r="AC23" s="7">
        <v>2017320</v>
      </c>
      <c r="AD23" s="7">
        <v>2017312</v>
      </c>
      <c r="AE23" s="7">
        <v>2017314</v>
      </c>
      <c r="AF23" s="7">
        <v>2017313</v>
      </c>
      <c r="AG23" s="7">
        <v>2017317</v>
      </c>
      <c r="AH23" s="7">
        <v>2017315</v>
      </c>
      <c r="AI23" s="7">
        <v>2017319</v>
      </c>
      <c r="AJ23" s="7">
        <v>2017002</v>
      </c>
      <c r="AK23" s="7">
        <v>2017001</v>
      </c>
      <c r="AL23" s="4">
        <v>120</v>
      </c>
      <c r="AM23" s="7">
        <v>2017350</v>
      </c>
      <c r="AN23" s="7">
        <v>2017351</v>
      </c>
      <c r="AO23" s="7">
        <v>2017201</v>
      </c>
      <c r="AP23" s="7">
        <v>2017201</v>
      </c>
      <c r="AQ23" s="7">
        <v>2017316</v>
      </c>
      <c r="AR23" s="7">
        <f>A23*1000+411</f>
        <v>2017411</v>
      </c>
      <c r="AS23" s="7">
        <v>0</v>
      </c>
      <c r="AT23" s="7" t="b">
        <v>1</v>
      </c>
      <c r="AU23" s="7" t="b">
        <v>1</v>
      </c>
      <c r="AV23" s="7" t="b">
        <v>0</v>
      </c>
      <c r="AW23" s="7">
        <v>2017002</v>
      </c>
      <c r="AX23" s="7">
        <f t="shared" si="5"/>
        <v>2017310</v>
      </c>
      <c r="AY23" s="7">
        <v>10000</v>
      </c>
      <c r="AZ23" s="7" t="s">
        <v>250</v>
      </c>
      <c r="BA23" s="7">
        <v>100</v>
      </c>
    </row>
    <row r="24" spans="1:53">
      <c r="A24" s="7">
        <v>2018</v>
      </c>
      <c r="B24" s="7" t="s">
        <v>251</v>
      </c>
      <c r="C24" s="7">
        <v>3</v>
      </c>
      <c r="D24" s="7" t="s">
        <v>113</v>
      </c>
      <c r="E24" s="2" t="s">
        <v>239</v>
      </c>
      <c r="F24" s="7">
        <v>7000</v>
      </c>
      <c r="G24" s="7">
        <v>2700</v>
      </c>
      <c r="H24" s="7">
        <v>1000</v>
      </c>
      <c r="I24" s="7">
        <v>0</v>
      </c>
      <c r="J24" s="7" t="s">
        <v>252</v>
      </c>
      <c r="K24" s="7" t="s">
        <v>253</v>
      </c>
      <c r="L24" s="7" t="s">
        <v>254</v>
      </c>
      <c r="M24" s="7" t="s">
        <v>255</v>
      </c>
      <c r="N24" s="7" t="s">
        <v>112</v>
      </c>
      <c r="O24" s="7" t="s">
        <v>112</v>
      </c>
      <c r="P24" s="2">
        <v>500</v>
      </c>
      <c r="Q24" s="7">
        <v>15</v>
      </c>
      <c r="R24" s="7">
        <v>0</v>
      </c>
      <c r="S24" s="2">
        <v>500</v>
      </c>
      <c r="T24" s="7">
        <v>15</v>
      </c>
      <c r="U24" s="7">
        <v>0</v>
      </c>
      <c r="V24" s="7">
        <v>100</v>
      </c>
      <c r="W24" s="7">
        <v>1</v>
      </c>
      <c r="X24" s="7" t="b">
        <v>0</v>
      </c>
      <c r="Y24" s="7">
        <v>4000</v>
      </c>
      <c r="Z24" s="7">
        <v>1</v>
      </c>
      <c r="AA24" s="7">
        <v>2</v>
      </c>
      <c r="AB24" s="7" t="s">
        <v>256</v>
      </c>
      <c r="AC24" s="7">
        <v>2018311</v>
      </c>
      <c r="AD24" s="7">
        <v>2018311</v>
      </c>
      <c r="AE24" s="7">
        <v>2018311</v>
      </c>
      <c r="AF24" s="7">
        <v>2018311</v>
      </c>
      <c r="AG24" s="7">
        <v>2018001</v>
      </c>
      <c r="AH24" s="7">
        <v>2018001</v>
      </c>
      <c r="AI24" s="7">
        <v>2018001</v>
      </c>
      <c r="AJ24" s="7">
        <v>2018002</v>
      </c>
      <c r="AK24" s="7">
        <v>2018001</v>
      </c>
      <c r="AL24" s="4">
        <v>120</v>
      </c>
      <c r="AM24" s="7">
        <v>2018002</v>
      </c>
      <c r="AN24" s="7">
        <v>2018002</v>
      </c>
      <c r="AO24" s="7">
        <v>2018304</v>
      </c>
      <c r="AP24" s="7">
        <v>2018323</v>
      </c>
      <c r="AQ24" s="7">
        <v>2018323</v>
      </c>
      <c r="AR24" s="7">
        <v>2018001</v>
      </c>
      <c r="AS24" s="7">
        <v>0</v>
      </c>
      <c r="AT24" s="7" t="b">
        <v>1</v>
      </c>
      <c r="AU24" s="7" t="b">
        <v>0</v>
      </c>
      <c r="AV24" s="7" t="b">
        <v>0</v>
      </c>
      <c r="AW24" s="7">
        <v>2018002</v>
      </c>
      <c r="AX24" s="7">
        <f t="shared" si="5"/>
        <v>2018310</v>
      </c>
      <c r="AY24" s="7">
        <v>10000</v>
      </c>
      <c r="AZ24" s="7" t="s">
        <v>257</v>
      </c>
      <c r="BA24" s="7">
        <v>100</v>
      </c>
    </row>
    <row r="25" spans="1:53">
      <c r="A25" s="7">
        <v>2019</v>
      </c>
      <c r="B25" s="7" t="s">
        <v>112</v>
      </c>
      <c r="C25" s="7">
        <v>3</v>
      </c>
      <c r="D25" s="7" t="s">
        <v>113</v>
      </c>
      <c r="E25" s="2" t="s">
        <v>239</v>
      </c>
      <c r="F25" s="7">
        <v>7000</v>
      </c>
      <c r="G25" s="7">
        <v>2700</v>
      </c>
      <c r="H25" s="7">
        <v>1000</v>
      </c>
      <c r="I25" s="7">
        <v>0</v>
      </c>
      <c r="J25" s="7" t="s">
        <v>258</v>
      </c>
      <c r="K25" s="7" t="s">
        <v>259</v>
      </c>
      <c r="L25" s="7" t="s">
        <v>260</v>
      </c>
      <c r="M25" s="7" t="s">
        <v>261</v>
      </c>
      <c r="N25" s="7" t="s">
        <v>112</v>
      </c>
      <c r="O25" s="7" t="s">
        <v>112</v>
      </c>
      <c r="P25" s="2">
        <v>500</v>
      </c>
      <c r="Q25" s="7">
        <v>15</v>
      </c>
      <c r="R25" s="7">
        <v>0</v>
      </c>
      <c r="S25" s="2">
        <v>500</v>
      </c>
      <c r="T25" s="7">
        <v>15</v>
      </c>
      <c r="U25" s="7">
        <v>0</v>
      </c>
      <c r="V25" s="7">
        <v>100</v>
      </c>
      <c r="W25" s="7">
        <v>1</v>
      </c>
      <c r="X25" s="7" t="b">
        <v>0</v>
      </c>
      <c r="Y25" s="7">
        <v>4500</v>
      </c>
      <c r="Z25" s="7">
        <v>1</v>
      </c>
      <c r="AA25" s="7">
        <v>2</v>
      </c>
      <c r="AB25" s="7" t="s">
        <v>262</v>
      </c>
      <c r="AC25" s="7">
        <v>2019320</v>
      </c>
      <c r="AD25" s="7">
        <v>2019311</v>
      </c>
      <c r="AE25" s="7">
        <v>2019311</v>
      </c>
      <c r="AF25" s="7">
        <v>2019311</v>
      </c>
      <c r="AG25" s="7">
        <v>2019001</v>
      </c>
      <c r="AH25" s="7">
        <v>2019001</v>
      </c>
      <c r="AI25" s="7">
        <v>2019001</v>
      </c>
      <c r="AJ25" s="7">
        <v>2019002</v>
      </c>
      <c r="AK25" s="7">
        <v>2019001</v>
      </c>
      <c r="AL25" s="4">
        <v>120</v>
      </c>
      <c r="AM25" s="7">
        <v>2019002</v>
      </c>
      <c r="AN25" s="7">
        <v>2019002</v>
      </c>
      <c r="AO25" s="7">
        <v>2019304</v>
      </c>
      <c r="AP25" s="7">
        <v>2019323</v>
      </c>
      <c r="AQ25" s="7">
        <v>2019323</v>
      </c>
      <c r="AR25" s="7">
        <v>2019401</v>
      </c>
      <c r="AS25" s="7">
        <v>0</v>
      </c>
      <c r="AT25" s="7" t="b">
        <v>1</v>
      </c>
      <c r="AU25" s="7" t="b">
        <v>0</v>
      </c>
      <c r="AV25" s="7" t="b">
        <v>0</v>
      </c>
      <c r="AW25" s="7">
        <v>2019002</v>
      </c>
      <c r="AX25" s="7">
        <f t="shared" si="5"/>
        <v>2019310</v>
      </c>
      <c r="AY25" s="7">
        <v>10000</v>
      </c>
      <c r="AZ25" s="7" t="s">
        <v>263</v>
      </c>
      <c r="BA25" s="7">
        <v>100</v>
      </c>
    </row>
    <row r="26" spans="1:53">
      <c r="A26" s="7">
        <v>2020</v>
      </c>
      <c r="B26" s="7" t="s">
        <v>112</v>
      </c>
      <c r="C26" s="7">
        <v>1</v>
      </c>
      <c r="D26" s="7" t="s">
        <v>113</v>
      </c>
      <c r="E26" s="2" t="s">
        <v>239</v>
      </c>
      <c r="F26" s="7">
        <v>7000</v>
      </c>
      <c r="G26" s="7">
        <v>2700</v>
      </c>
      <c r="H26" s="7">
        <v>1000</v>
      </c>
      <c r="I26" s="7">
        <v>0</v>
      </c>
      <c r="J26" s="7" t="s">
        <v>264</v>
      </c>
      <c r="K26" s="7" t="s">
        <v>265</v>
      </c>
      <c r="L26" s="7" t="s">
        <v>266</v>
      </c>
      <c r="M26" s="7" t="s">
        <v>267</v>
      </c>
      <c r="N26" s="7" t="s">
        <v>266</v>
      </c>
      <c r="O26" s="7" t="s">
        <v>112</v>
      </c>
      <c r="P26" s="2">
        <v>500</v>
      </c>
      <c r="Q26" s="7">
        <v>15</v>
      </c>
      <c r="R26" s="7">
        <v>0</v>
      </c>
      <c r="S26" s="2">
        <v>500</v>
      </c>
      <c r="T26" s="7">
        <v>15</v>
      </c>
      <c r="U26" s="7">
        <v>0</v>
      </c>
      <c r="V26" s="7">
        <v>100</v>
      </c>
      <c r="W26" s="7">
        <v>1</v>
      </c>
      <c r="X26" s="7" t="b">
        <v>1</v>
      </c>
      <c r="Y26" s="7">
        <v>5000</v>
      </c>
      <c r="Z26" s="7">
        <v>1</v>
      </c>
      <c r="AA26" s="7">
        <v>2</v>
      </c>
      <c r="AB26" s="7" t="s">
        <v>268</v>
      </c>
      <c r="AC26" s="7">
        <v>2020325</v>
      </c>
      <c r="AD26" s="7">
        <v>2020312</v>
      </c>
      <c r="AE26" s="7">
        <v>2020314</v>
      </c>
      <c r="AF26" s="7">
        <v>2020313</v>
      </c>
      <c r="AG26" s="7">
        <v>2020317</v>
      </c>
      <c r="AH26" s="7">
        <v>2020315</v>
      </c>
      <c r="AI26" s="7">
        <v>2020319</v>
      </c>
      <c r="AJ26" s="7">
        <v>2020002</v>
      </c>
      <c r="AK26" s="7">
        <v>2020001</v>
      </c>
      <c r="AL26" s="4">
        <v>60</v>
      </c>
      <c r="AM26" s="7">
        <v>2020350</v>
      </c>
      <c r="AN26" s="7">
        <v>2020351</v>
      </c>
      <c r="AO26" s="7">
        <v>2020304</v>
      </c>
      <c r="AP26" s="7">
        <v>2020323</v>
      </c>
      <c r="AQ26" s="7">
        <v>2020324</v>
      </c>
      <c r="AR26" s="7">
        <v>2020406</v>
      </c>
      <c r="AS26" s="7">
        <v>0</v>
      </c>
      <c r="AT26" s="7" t="b">
        <v>1</v>
      </c>
      <c r="AU26" s="7" t="b">
        <v>1</v>
      </c>
      <c r="AV26" s="7" t="b">
        <v>0</v>
      </c>
      <c r="AW26" s="7">
        <v>2020002</v>
      </c>
      <c r="AX26" s="7">
        <f t="shared" si="5"/>
        <v>2020310</v>
      </c>
      <c r="AY26" s="7">
        <v>10000</v>
      </c>
      <c r="AZ26" s="7" t="s">
        <v>269</v>
      </c>
      <c r="BA26" s="7">
        <v>100</v>
      </c>
    </row>
    <row r="27" spans="1:53">
      <c r="A27" s="7">
        <v>2021</v>
      </c>
      <c r="B27" s="7" t="s">
        <v>112</v>
      </c>
      <c r="C27" s="7">
        <v>3</v>
      </c>
      <c r="D27" s="7" t="s">
        <v>113</v>
      </c>
      <c r="E27" s="2" t="s">
        <v>239</v>
      </c>
      <c r="F27" s="7">
        <v>7000</v>
      </c>
      <c r="G27" s="7">
        <v>2700</v>
      </c>
      <c r="H27" s="7">
        <v>1000</v>
      </c>
      <c r="I27" s="7">
        <v>0</v>
      </c>
      <c r="J27" s="7" t="s">
        <v>270</v>
      </c>
      <c r="K27" s="7" t="s">
        <v>271</v>
      </c>
      <c r="L27" s="7" t="s">
        <v>272</v>
      </c>
      <c r="M27" s="7" t="s">
        <v>273</v>
      </c>
      <c r="N27" s="7" t="s">
        <v>112</v>
      </c>
      <c r="O27" s="7" t="s">
        <v>112</v>
      </c>
      <c r="P27" s="2">
        <v>500</v>
      </c>
      <c r="Q27" s="7">
        <v>15</v>
      </c>
      <c r="R27" s="7">
        <v>0</v>
      </c>
      <c r="S27" s="2">
        <v>500</v>
      </c>
      <c r="T27" s="7">
        <v>15</v>
      </c>
      <c r="U27" s="7">
        <v>0</v>
      </c>
      <c r="V27" s="7">
        <v>100</v>
      </c>
      <c r="W27" s="7">
        <v>1</v>
      </c>
      <c r="X27" s="7" t="b">
        <v>0</v>
      </c>
      <c r="Y27" s="7">
        <v>4500</v>
      </c>
      <c r="Z27" s="7">
        <v>1</v>
      </c>
      <c r="AA27" s="7">
        <v>2</v>
      </c>
      <c r="AB27" s="7" t="s">
        <v>274</v>
      </c>
      <c r="AC27" s="7">
        <v>2021320</v>
      </c>
      <c r="AD27" s="7">
        <v>2021311</v>
      </c>
      <c r="AE27" s="7">
        <v>2021311</v>
      </c>
      <c r="AF27" s="7">
        <v>2021311</v>
      </c>
      <c r="AG27" s="7">
        <v>2021001</v>
      </c>
      <c r="AH27" s="7">
        <v>2021001</v>
      </c>
      <c r="AI27" s="7">
        <v>2021001</v>
      </c>
      <c r="AJ27" s="7">
        <v>2021002</v>
      </c>
      <c r="AK27" s="7">
        <v>2021001</v>
      </c>
      <c r="AL27" s="4">
        <v>120</v>
      </c>
      <c r="AM27" s="7">
        <v>2021002</v>
      </c>
      <c r="AN27" s="7">
        <v>2021002</v>
      </c>
      <c r="AO27" s="7">
        <v>2021304</v>
      </c>
      <c r="AP27" s="7">
        <v>2021323</v>
      </c>
      <c r="AQ27" s="7">
        <v>2021323</v>
      </c>
      <c r="AR27" s="7">
        <v>2021401</v>
      </c>
      <c r="AS27" s="7">
        <v>0</v>
      </c>
      <c r="AT27" s="7" t="b">
        <v>1</v>
      </c>
      <c r="AU27" s="7" t="b">
        <v>0</v>
      </c>
      <c r="AV27" s="7" t="b">
        <v>0</v>
      </c>
      <c r="AW27" s="7">
        <v>2021002</v>
      </c>
      <c r="AX27" s="7">
        <f t="shared" si="5"/>
        <v>2021310</v>
      </c>
      <c r="AY27" s="7">
        <v>10000</v>
      </c>
      <c r="AZ27" s="7" t="s">
        <v>275</v>
      </c>
      <c r="BA27" s="7">
        <v>100</v>
      </c>
    </row>
    <row r="28" spans="1:53">
      <c r="A28" s="7">
        <v>2022</v>
      </c>
      <c r="B28" s="7" t="s">
        <v>112</v>
      </c>
      <c r="C28" s="7">
        <v>3</v>
      </c>
      <c r="D28" s="7" t="s">
        <v>113</v>
      </c>
      <c r="E28" s="2" t="s">
        <v>239</v>
      </c>
      <c r="F28" s="7">
        <v>7000</v>
      </c>
      <c r="G28" s="7">
        <v>2700</v>
      </c>
      <c r="H28" s="7">
        <v>1000</v>
      </c>
      <c r="I28" s="7">
        <v>0</v>
      </c>
      <c r="J28" s="7" t="s">
        <v>276</v>
      </c>
      <c r="K28" s="7" t="s">
        <v>277</v>
      </c>
      <c r="L28" s="7" t="s">
        <v>278</v>
      </c>
      <c r="M28" s="7" t="s">
        <v>279</v>
      </c>
      <c r="N28" s="7" t="s">
        <v>278</v>
      </c>
      <c r="O28" s="7" t="s">
        <v>112</v>
      </c>
      <c r="P28" s="2">
        <v>500</v>
      </c>
      <c r="Q28" s="7">
        <v>15</v>
      </c>
      <c r="R28" s="7">
        <v>0</v>
      </c>
      <c r="S28" s="2">
        <v>500</v>
      </c>
      <c r="T28" s="7">
        <v>15</v>
      </c>
      <c r="U28" s="7">
        <v>0</v>
      </c>
      <c r="V28" s="7">
        <v>100</v>
      </c>
      <c r="W28" s="7">
        <v>1</v>
      </c>
      <c r="X28" s="7" t="b">
        <v>0</v>
      </c>
      <c r="Y28" s="7">
        <v>4500</v>
      </c>
      <c r="Z28" s="7">
        <v>1</v>
      </c>
      <c r="AA28" s="7">
        <v>2</v>
      </c>
      <c r="AB28" s="7" t="s">
        <v>280</v>
      </c>
      <c r="AC28" s="7">
        <v>2022320</v>
      </c>
      <c r="AD28" s="7">
        <v>2022311</v>
      </c>
      <c r="AE28" s="7">
        <v>2022311</v>
      </c>
      <c r="AF28" s="7">
        <v>2022311</v>
      </c>
      <c r="AG28" s="7">
        <v>2022001</v>
      </c>
      <c r="AH28" s="7">
        <v>2022001</v>
      </c>
      <c r="AI28" s="7">
        <v>2022001</v>
      </c>
      <c r="AJ28" s="7">
        <v>2022002</v>
      </c>
      <c r="AK28" s="7">
        <v>2022001</v>
      </c>
      <c r="AL28" s="4">
        <v>120</v>
      </c>
      <c r="AM28" s="7">
        <v>2022002</v>
      </c>
      <c r="AN28" s="7">
        <v>2022002</v>
      </c>
      <c r="AO28" s="7">
        <v>2022304</v>
      </c>
      <c r="AP28" s="7">
        <v>2022323</v>
      </c>
      <c r="AQ28" s="7">
        <v>2022323</v>
      </c>
      <c r="AR28" s="7">
        <v>2022401</v>
      </c>
      <c r="AS28" s="7">
        <v>0</v>
      </c>
      <c r="AT28" s="7" t="b">
        <v>1</v>
      </c>
      <c r="AU28" s="7" t="b">
        <v>0</v>
      </c>
      <c r="AV28" s="7" t="b">
        <v>0</v>
      </c>
      <c r="AW28" s="7">
        <v>2022002</v>
      </c>
      <c r="AX28" s="7">
        <f t="shared" si="5"/>
        <v>2022310</v>
      </c>
      <c r="AY28" s="7">
        <v>10000</v>
      </c>
      <c r="AZ28" s="7" t="s">
        <v>275</v>
      </c>
      <c r="BA28" s="7">
        <v>100</v>
      </c>
    </row>
    <row r="29" spans="1:53">
      <c r="A29" s="7">
        <v>2024</v>
      </c>
      <c r="B29" s="7" t="s">
        <v>112</v>
      </c>
      <c r="C29" s="7">
        <v>3</v>
      </c>
      <c r="D29" s="7" t="s">
        <v>113</v>
      </c>
      <c r="E29" s="7" t="s">
        <v>281</v>
      </c>
      <c r="F29" s="7">
        <v>7000</v>
      </c>
      <c r="G29" s="7">
        <v>2700</v>
      </c>
      <c r="H29" s="7">
        <v>1000</v>
      </c>
      <c r="I29" s="7">
        <v>0</v>
      </c>
      <c r="J29" s="7" t="s">
        <v>282</v>
      </c>
      <c r="K29" s="7" t="s">
        <v>283</v>
      </c>
      <c r="L29" s="7" t="s">
        <v>284</v>
      </c>
      <c r="M29" s="11" t="s">
        <v>285</v>
      </c>
      <c r="N29" s="7" t="s">
        <v>112</v>
      </c>
      <c r="O29" s="7" t="s">
        <v>112</v>
      </c>
      <c r="P29" s="7">
        <v>1000</v>
      </c>
      <c r="Q29" s="7">
        <v>30</v>
      </c>
      <c r="R29" s="7">
        <v>0</v>
      </c>
      <c r="S29" s="7">
        <v>1000</v>
      </c>
      <c r="T29" s="7">
        <v>30</v>
      </c>
      <c r="U29" s="7">
        <v>0</v>
      </c>
      <c r="V29" s="7">
        <v>100</v>
      </c>
      <c r="W29" s="7">
        <v>1</v>
      </c>
      <c r="X29" s="7" t="b">
        <v>1</v>
      </c>
      <c r="Y29" s="7">
        <v>10000</v>
      </c>
      <c r="Z29" s="7">
        <v>1</v>
      </c>
      <c r="AA29" s="7">
        <v>2</v>
      </c>
      <c r="AB29" s="7" t="s">
        <v>286</v>
      </c>
      <c r="AC29" s="7">
        <v>2024325</v>
      </c>
      <c r="AD29" s="7">
        <f t="shared" ref="AD29:AD38" si="6">A29*1000+312</f>
        <v>2024312</v>
      </c>
      <c r="AE29" s="7">
        <f t="shared" ref="AE29:AE38" si="7">A29*1000+314</f>
        <v>2024314</v>
      </c>
      <c r="AF29" s="7">
        <f t="shared" ref="AF29:AF38" si="8">A29*1000+313</f>
        <v>2024313</v>
      </c>
      <c r="AG29" s="7">
        <f>A29*1000+317</f>
        <v>2024317</v>
      </c>
      <c r="AH29" s="7">
        <f t="shared" ref="AH29:AH38" si="9">A29*1000+315</f>
        <v>2024315</v>
      </c>
      <c r="AI29" s="7">
        <f>A29*1000+319</f>
        <v>2024319</v>
      </c>
      <c r="AJ29" s="7">
        <f t="shared" ref="AJ29:AJ39" si="10">A29*1000+2</f>
        <v>2024002</v>
      </c>
      <c r="AK29" s="7">
        <f t="shared" ref="AK29:AK39" si="11">A29*1000+1</f>
        <v>2024001</v>
      </c>
      <c r="AL29" s="2">
        <v>120</v>
      </c>
      <c r="AM29" s="7">
        <v>2024350</v>
      </c>
      <c r="AN29" s="7">
        <v>2024351</v>
      </c>
      <c r="AO29" s="7">
        <v>2024304</v>
      </c>
      <c r="AP29" s="7">
        <v>2024323</v>
      </c>
      <c r="AQ29" s="7">
        <v>2024324</v>
      </c>
      <c r="AR29" s="7">
        <v>2024406</v>
      </c>
      <c r="AS29" s="7">
        <v>0</v>
      </c>
      <c r="AT29" s="7" t="b">
        <v>1</v>
      </c>
      <c r="AU29" s="7" t="b">
        <v>1</v>
      </c>
      <c r="AV29" s="7" t="b">
        <v>0</v>
      </c>
      <c r="AW29" s="7">
        <v>2024002</v>
      </c>
      <c r="AX29" s="7">
        <v>2024002</v>
      </c>
      <c r="AY29" s="7">
        <v>10000</v>
      </c>
      <c r="AZ29" s="7" t="s">
        <v>287</v>
      </c>
      <c r="BA29" s="7">
        <v>100</v>
      </c>
    </row>
    <row r="30" spans="1:53">
      <c r="A30" s="7">
        <v>2025</v>
      </c>
      <c r="B30" s="7" t="s">
        <v>112</v>
      </c>
      <c r="C30" s="7">
        <v>3</v>
      </c>
      <c r="D30" s="7" t="s">
        <v>113</v>
      </c>
      <c r="E30" s="7" t="s">
        <v>288</v>
      </c>
      <c r="F30" s="7">
        <v>7000</v>
      </c>
      <c r="G30" s="7">
        <v>2700</v>
      </c>
      <c r="H30" s="7">
        <v>1000</v>
      </c>
      <c r="I30" s="7">
        <v>0</v>
      </c>
      <c r="J30" s="7" t="s">
        <v>289</v>
      </c>
      <c r="K30" s="7" t="s">
        <v>290</v>
      </c>
      <c r="L30" s="7" t="s">
        <v>291</v>
      </c>
      <c r="M30" s="11" t="s">
        <v>292</v>
      </c>
      <c r="N30" s="7" t="s">
        <v>112</v>
      </c>
      <c r="O30" s="7" t="s">
        <v>112</v>
      </c>
      <c r="P30" s="7">
        <v>1000</v>
      </c>
      <c r="Q30" s="7">
        <v>30</v>
      </c>
      <c r="R30" s="7">
        <v>0</v>
      </c>
      <c r="S30" s="7">
        <v>1000</v>
      </c>
      <c r="T30" s="7">
        <v>30</v>
      </c>
      <c r="U30" s="7">
        <v>0</v>
      </c>
      <c r="V30" s="7">
        <v>100</v>
      </c>
      <c r="W30" s="7">
        <v>1</v>
      </c>
      <c r="X30" s="7" t="b">
        <v>1</v>
      </c>
      <c r="Y30" s="7">
        <v>2500</v>
      </c>
      <c r="Z30" s="7">
        <v>1</v>
      </c>
      <c r="AA30" s="7">
        <v>2</v>
      </c>
      <c r="AB30" s="7" t="s">
        <v>293</v>
      </c>
      <c r="AC30" s="7">
        <v>2025320</v>
      </c>
      <c r="AD30" s="7">
        <f t="shared" si="6"/>
        <v>2025312</v>
      </c>
      <c r="AE30" s="7">
        <f t="shared" si="7"/>
        <v>2025314</v>
      </c>
      <c r="AF30" s="7">
        <f t="shared" si="8"/>
        <v>2025313</v>
      </c>
      <c r="AG30" s="7">
        <f>A30*1000+317</f>
        <v>2025317</v>
      </c>
      <c r="AH30" s="7">
        <f t="shared" si="9"/>
        <v>2025315</v>
      </c>
      <c r="AI30" s="7">
        <f>A30*1000+319</f>
        <v>2025319</v>
      </c>
      <c r="AJ30" s="7">
        <f t="shared" si="10"/>
        <v>2025002</v>
      </c>
      <c r="AK30" s="7">
        <f t="shared" si="11"/>
        <v>2025001</v>
      </c>
      <c r="AL30" s="2">
        <v>120</v>
      </c>
      <c r="AM30" s="7">
        <v>2025350</v>
      </c>
      <c r="AN30" s="7">
        <v>2025351</v>
      </c>
      <c r="AO30" s="7">
        <v>2025323</v>
      </c>
      <c r="AP30" s="7">
        <v>2025323</v>
      </c>
      <c r="AQ30" s="7">
        <v>2025324</v>
      </c>
      <c r="AR30" s="7">
        <v>2025401</v>
      </c>
      <c r="AS30" s="7">
        <v>0</v>
      </c>
      <c r="AT30" s="7" t="b">
        <v>1</v>
      </c>
      <c r="AU30" s="7" t="b">
        <v>1</v>
      </c>
      <c r="AV30" s="7" t="b">
        <v>0</v>
      </c>
      <c r="AW30" s="7">
        <v>2025002</v>
      </c>
      <c r="AX30" s="7">
        <v>2025002</v>
      </c>
      <c r="AY30" s="7">
        <v>10000</v>
      </c>
      <c r="AZ30" s="7" t="s">
        <v>294</v>
      </c>
      <c r="BA30" s="7">
        <v>100</v>
      </c>
    </row>
    <row r="31" spans="1:53">
      <c r="A31" s="7">
        <v>2026</v>
      </c>
      <c r="B31" s="7" t="s">
        <v>112</v>
      </c>
      <c r="C31" s="7">
        <v>2</v>
      </c>
      <c r="D31" s="7" t="s">
        <v>113</v>
      </c>
      <c r="E31" s="2" t="s">
        <v>239</v>
      </c>
      <c r="F31" s="7">
        <v>7000</v>
      </c>
      <c r="G31" s="7">
        <v>2700</v>
      </c>
      <c r="H31" s="7">
        <v>1000</v>
      </c>
      <c r="I31" s="7">
        <v>0</v>
      </c>
      <c r="J31" s="7" t="s">
        <v>295</v>
      </c>
      <c r="K31" s="7" t="s">
        <v>296</v>
      </c>
      <c r="L31" s="7" t="s">
        <v>297</v>
      </c>
      <c r="M31" s="7" t="s">
        <v>298</v>
      </c>
      <c r="N31" s="7" t="s">
        <v>112</v>
      </c>
      <c r="O31" s="7" t="s">
        <v>112</v>
      </c>
      <c r="P31" s="2">
        <v>500</v>
      </c>
      <c r="Q31" s="7">
        <v>15</v>
      </c>
      <c r="R31" s="7">
        <v>0</v>
      </c>
      <c r="S31" s="2">
        <v>500</v>
      </c>
      <c r="T31" s="7">
        <v>15</v>
      </c>
      <c r="U31" s="7">
        <v>0</v>
      </c>
      <c r="V31" s="7">
        <v>100</v>
      </c>
      <c r="W31" s="7">
        <v>1</v>
      </c>
      <c r="X31" s="7" t="b">
        <v>1</v>
      </c>
      <c r="Y31" s="7">
        <v>4000</v>
      </c>
      <c r="Z31" s="7">
        <v>1</v>
      </c>
      <c r="AA31" s="7">
        <v>2</v>
      </c>
      <c r="AB31" s="7" t="s">
        <v>299</v>
      </c>
      <c r="AC31" s="7">
        <v>2026325</v>
      </c>
      <c r="AD31" s="7">
        <v>2026312</v>
      </c>
      <c r="AE31" s="7">
        <v>2026314</v>
      </c>
      <c r="AF31" s="7">
        <v>2026313</v>
      </c>
      <c r="AG31" s="7">
        <v>2026317</v>
      </c>
      <c r="AH31" s="7">
        <v>2026315</v>
      </c>
      <c r="AI31" s="7">
        <v>2026319</v>
      </c>
      <c r="AJ31" s="7">
        <v>2026002</v>
      </c>
      <c r="AK31" s="7">
        <v>2026001</v>
      </c>
      <c r="AL31" s="4">
        <v>120</v>
      </c>
      <c r="AM31" s="7">
        <v>2026350</v>
      </c>
      <c r="AN31" s="7">
        <v>2026351</v>
      </c>
      <c r="AO31" s="7">
        <v>2026304</v>
      </c>
      <c r="AP31" s="7">
        <v>2026323</v>
      </c>
      <c r="AQ31" s="7">
        <v>2026324</v>
      </c>
      <c r="AR31" s="7">
        <v>2026406</v>
      </c>
      <c r="AS31" s="7">
        <v>0</v>
      </c>
      <c r="AT31" s="7" t="b">
        <v>1</v>
      </c>
      <c r="AU31" s="7" t="b">
        <v>1</v>
      </c>
      <c r="AV31" s="7" t="b">
        <v>0</v>
      </c>
      <c r="AW31" s="7">
        <v>2026002</v>
      </c>
      <c r="AX31" s="7">
        <v>2026002</v>
      </c>
      <c r="AY31" s="7">
        <v>10000</v>
      </c>
      <c r="AZ31" s="7" t="s">
        <v>300</v>
      </c>
      <c r="BA31" s="7">
        <v>100</v>
      </c>
    </row>
    <row r="32" spans="1:53">
      <c r="A32" s="7">
        <v>2027</v>
      </c>
      <c r="B32" s="7" t="s">
        <v>112</v>
      </c>
      <c r="C32" s="7">
        <v>2</v>
      </c>
      <c r="D32" s="7" t="s">
        <v>113</v>
      </c>
      <c r="E32" s="2" t="s">
        <v>239</v>
      </c>
      <c r="F32" s="7">
        <v>7000</v>
      </c>
      <c r="G32" s="7">
        <v>2700</v>
      </c>
      <c r="H32" s="7">
        <v>1000</v>
      </c>
      <c r="I32" s="7">
        <v>0</v>
      </c>
      <c r="J32" s="7" t="s">
        <v>301</v>
      </c>
      <c r="K32" s="7" t="s">
        <v>302</v>
      </c>
      <c r="L32" s="7" t="s">
        <v>303</v>
      </c>
      <c r="M32" s="7" t="s">
        <v>304</v>
      </c>
      <c r="N32" s="7" t="s">
        <v>112</v>
      </c>
      <c r="O32" s="7" t="s">
        <v>112</v>
      </c>
      <c r="P32" s="2">
        <v>500</v>
      </c>
      <c r="Q32" s="7">
        <v>15</v>
      </c>
      <c r="R32" s="7">
        <v>0</v>
      </c>
      <c r="S32" s="2">
        <v>500</v>
      </c>
      <c r="T32" s="7">
        <v>15</v>
      </c>
      <c r="U32" s="7">
        <v>0</v>
      </c>
      <c r="V32" s="7">
        <v>100</v>
      </c>
      <c r="W32" s="7">
        <v>1</v>
      </c>
      <c r="X32" s="7" t="b">
        <v>0</v>
      </c>
      <c r="Y32" s="7">
        <v>2500</v>
      </c>
      <c r="Z32" s="7">
        <v>1</v>
      </c>
      <c r="AA32" s="7">
        <v>2</v>
      </c>
      <c r="AB32" s="7" t="s">
        <v>305</v>
      </c>
      <c r="AC32" s="7">
        <v>2027325</v>
      </c>
      <c r="AD32" s="7">
        <v>2027312</v>
      </c>
      <c r="AE32" s="7">
        <v>2027314</v>
      </c>
      <c r="AF32" s="7">
        <v>2027313</v>
      </c>
      <c r="AG32" s="7">
        <v>2027317</v>
      </c>
      <c r="AH32" s="7">
        <v>2027315</v>
      </c>
      <c r="AI32" s="7">
        <v>2027319</v>
      </c>
      <c r="AJ32" s="7">
        <v>2027002</v>
      </c>
      <c r="AK32" s="7">
        <v>2027001</v>
      </c>
      <c r="AL32" s="4">
        <v>120</v>
      </c>
      <c r="AM32" s="7">
        <v>2027350</v>
      </c>
      <c r="AN32" s="7">
        <v>2027351</v>
      </c>
      <c r="AO32" s="7">
        <v>2027304</v>
      </c>
      <c r="AP32" s="7">
        <v>2027304</v>
      </c>
      <c r="AQ32" s="7">
        <v>2027316</v>
      </c>
      <c r="AR32" s="7">
        <v>2027406</v>
      </c>
      <c r="AS32" s="7">
        <v>0</v>
      </c>
      <c r="AT32" s="7" t="b">
        <v>1</v>
      </c>
      <c r="AU32" s="7" t="b">
        <v>1</v>
      </c>
      <c r="AV32" s="7" t="b">
        <v>0</v>
      </c>
      <c r="AW32" s="7">
        <v>2027002</v>
      </c>
      <c r="AX32" s="7">
        <v>2027002</v>
      </c>
      <c r="AY32" s="7">
        <v>10000</v>
      </c>
      <c r="AZ32" s="7" t="s">
        <v>306</v>
      </c>
      <c r="BA32" s="7">
        <v>100</v>
      </c>
    </row>
    <row r="33" spans="1:53">
      <c r="A33" s="7">
        <v>2028</v>
      </c>
      <c r="B33" s="7" t="s">
        <v>112</v>
      </c>
      <c r="C33" s="7">
        <v>2</v>
      </c>
      <c r="D33" s="7" t="s">
        <v>113</v>
      </c>
      <c r="E33" s="7" t="s">
        <v>281</v>
      </c>
      <c r="F33" s="7">
        <v>7000</v>
      </c>
      <c r="G33" s="7">
        <v>2700</v>
      </c>
      <c r="H33" s="7">
        <v>1000</v>
      </c>
      <c r="I33" s="7">
        <v>0</v>
      </c>
      <c r="J33" s="7" t="s">
        <v>307</v>
      </c>
      <c r="K33" s="7" t="s">
        <v>308</v>
      </c>
      <c r="L33" s="7" t="s">
        <v>309</v>
      </c>
      <c r="M33" s="7" t="s">
        <v>310</v>
      </c>
      <c r="N33" s="7" t="s">
        <v>112</v>
      </c>
      <c r="O33" s="7" t="s">
        <v>112</v>
      </c>
      <c r="P33" s="2">
        <v>500</v>
      </c>
      <c r="Q33" s="7">
        <v>15</v>
      </c>
      <c r="R33" s="7">
        <v>0</v>
      </c>
      <c r="S33" s="2">
        <v>500</v>
      </c>
      <c r="T33" s="7">
        <v>15</v>
      </c>
      <c r="U33" s="7">
        <v>0</v>
      </c>
      <c r="V33" s="7">
        <v>100</v>
      </c>
      <c r="W33" s="7">
        <v>1</v>
      </c>
      <c r="X33" s="7" t="b">
        <v>1</v>
      </c>
      <c r="Y33" s="7">
        <v>2500</v>
      </c>
      <c r="Z33" s="7">
        <v>1</v>
      </c>
      <c r="AA33" s="7">
        <v>2</v>
      </c>
      <c r="AB33" s="7" t="s">
        <v>311</v>
      </c>
      <c r="AC33" s="7">
        <v>2028325</v>
      </c>
      <c r="AD33" s="7">
        <v>2028312</v>
      </c>
      <c r="AE33" s="7">
        <v>2028314</v>
      </c>
      <c r="AF33" s="7">
        <v>2028313</v>
      </c>
      <c r="AG33" s="7">
        <v>2028317</v>
      </c>
      <c r="AH33" s="7">
        <v>2028315</v>
      </c>
      <c r="AI33" s="7">
        <v>2028319</v>
      </c>
      <c r="AJ33" s="7">
        <v>2028002</v>
      </c>
      <c r="AK33" s="7">
        <v>2028001</v>
      </c>
      <c r="AL33" s="4">
        <v>120</v>
      </c>
      <c r="AM33" s="7">
        <v>2028350</v>
      </c>
      <c r="AN33" s="7">
        <v>2028351</v>
      </c>
      <c r="AO33" s="7">
        <v>2028323</v>
      </c>
      <c r="AP33" s="7">
        <v>2028323</v>
      </c>
      <c r="AQ33" s="7">
        <v>2028323</v>
      </c>
      <c r="AR33" s="7">
        <v>2028406</v>
      </c>
      <c r="AS33" s="7">
        <v>0</v>
      </c>
      <c r="AT33" s="7" t="b">
        <v>1</v>
      </c>
      <c r="AU33" s="7" t="b">
        <v>1</v>
      </c>
      <c r="AV33" s="7" t="b">
        <v>0</v>
      </c>
      <c r="AW33" s="7">
        <v>2028002</v>
      </c>
      <c r="AX33" s="7">
        <v>2028002</v>
      </c>
      <c r="AY33" s="7">
        <v>10000</v>
      </c>
      <c r="AZ33" s="7" t="s">
        <v>306</v>
      </c>
      <c r="BA33" s="7">
        <v>100</v>
      </c>
    </row>
    <row r="34" s="5" customFormat="1" spans="1:53">
      <c r="A34" s="5">
        <v>2029</v>
      </c>
      <c r="B34" s="5" t="s">
        <v>112</v>
      </c>
      <c r="C34" s="5">
        <v>2</v>
      </c>
      <c r="D34" s="5" t="s">
        <v>113</v>
      </c>
      <c r="E34" s="5" t="s">
        <v>281</v>
      </c>
      <c r="F34" s="5">
        <v>7000</v>
      </c>
      <c r="G34" s="5">
        <v>2700</v>
      </c>
      <c r="H34" s="5">
        <v>1000</v>
      </c>
      <c r="I34" s="5">
        <v>0</v>
      </c>
      <c r="J34" s="5" t="s">
        <v>312</v>
      </c>
      <c r="K34" s="5" t="s">
        <v>313</v>
      </c>
      <c r="L34" s="5" t="s">
        <v>314</v>
      </c>
      <c r="M34" s="5" t="s">
        <v>315</v>
      </c>
      <c r="N34" s="5" t="s">
        <v>112</v>
      </c>
      <c r="O34" s="5" t="s">
        <v>112</v>
      </c>
      <c r="P34" s="12">
        <v>500</v>
      </c>
      <c r="Q34" s="5">
        <v>15</v>
      </c>
      <c r="R34" s="5">
        <v>0</v>
      </c>
      <c r="S34" s="12">
        <v>500</v>
      </c>
      <c r="T34" s="5">
        <v>15</v>
      </c>
      <c r="U34" s="5">
        <v>0</v>
      </c>
      <c r="V34" s="5">
        <v>100</v>
      </c>
      <c r="W34" s="5">
        <v>1</v>
      </c>
      <c r="X34" s="7" t="b">
        <v>0</v>
      </c>
      <c r="Y34" s="5">
        <v>2500</v>
      </c>
      <c r="Z34" s="5">
        <v>1</v>
      </c>
      <c r="AA34" s="5">
        <v>2</v>
      </c>
      <c r="AB34" s="5" t="s">
        <v>316</v>
      </c>
      <c r="AC34" s="5">
        <v>2029325</v>
      </c>
      <c r="AD34" s="5">
        <v>2029001</v>
      </c>
      <c r="AE34" s="5">
        <v>2029001</v>
      </c>
      <c r="AF34" s="5">
        <v>2029001</v>
      </c>
      <c r="AG34" s="5">
        <v>2029001</v>
      </c>
      <c r="AH34" s="5">
        <v>2029001</v>
      </c>
      <c r="AI34" s="5">
        <v>2029001</v>
      </c>
      <c r="AJ34" s="5">
        <v>2029002</v>
      </c>
      <c r="AK34" s="5">
        <v>2029001</v>
      </c>
      <c r="AL34" s="13">
        <v>120</v>
      </c>
      <c r="AM34" s="5">
        <v>2029350</v>
      </c>
      <c r="AN34" s="5">
        <v>2029351</v>
      </c>
      <c r="AO34" s="5">
        <v>2029323</v>
      </c>
      <c r="AP34" s="5">
        <v>2029323</v>
      </c>
      <c r="AQ34" s="5">
        <v>2029323</v>
      </c>
      <c r="AR34" s="5">
        <v>2029406</v>
      </c>
      <c r="AS34" s="5">
        <v>0</v>
      </c>
      <c r="AT34" s="5" t="b">
        <v>1</v>
      </c>
      <c r="AU34" s="7" t="b">
        <v>0</v>
      </c>
      <c r="AV34" s="7" t="b">
        <v>0</v>
      </c>
      <c r="AW34" s="5">
        <v>2029002</v>
      </c>
      <c r="AX34" s="5">
        <v>2029002</v>
      </c>
      <c r="AY34" s="5">
        <v>10000</v>
      </c>
      <c r="AZ34" s="5" t="s">
        <v>306</v>
      </c>
      <c r="BA34" s="5">
        <v>100</v>
      </c>
    </row>
    <row r="35" spans="1:53">
      <c r="A35" s="7">
        <v>3001</v>
      </c>
      <c r="B35" s="7" t="s">
        <v>112</v>
      </c>
      <c r="C35" s="7">
        <v>2</v>
      </c>
      <c r="D35" s="7" t="s">
        <v>113</v>
      </c>
      <c r="E35" s="7" t="s">
        <v>317</v>
      </c>
      <c r="F35" s="7">
        <v>7000</v>
      </c>
      <c r="G35" s="7">
        <v>2700</v>
      </c>
      <c r="H35" s="7">
        <v>1000</v>
      </c>
      <c r="I35" s="7">
        <v>0</v>
      </c>
      <c r="J35" s="7" t="s">
        <v>318</v>
      </c>
      <c r="K35" s="7" t="s">
        <v>319</v>
      </c>
      <c r="L35" s="7" t="s">
        <v>320</v>
      </c>
      <c r="M35" s="7" t="s">
        <v>321</v>
      </c>
      <c r="N35" s="7" t="s">
        <v>322</v>
      </c>
      <c r="O35" s="7" t="s">
        <v>112</v>
      </c>
      <c r="P35" s="7">
        <v>1000</v>
      </c>
      <c r="Q35" s="7">
        <v>30</v>
      </c>
      <c r="R35" s="7">
        <v>0</v>
      </c>
      <c r="S35" s="7">
        <v>1000</v>
      </c>
      <c r="T35" s="7">
        <v>30</v>
      </c>
      <c r="U35" s="7">
        <v>0</v>
      </c>
      <c r="V35" s="7">
        <v>100</v>
      </c>
      <c r="W35" s="7">
        <v>1</v>
      </c>
      <c r="X35" s="7" t="b">
        <v>1</v>
      </c>
      <c r="Y35" s="7">
        <v>3500</v>
      </c>
      <c r="Z35" s="7">
        <v>1</v>
      </c>
      <c r="AA35" s="7">
        <v>2</v>
      </c>
      <c r="AB35" s="7" t="s">
        <v>323</v>
      </c>
      <c r="AC35" s="7">
        <v>3001311</v>
      </c>
      <c r="AD35" s="7">
        <f t="shared" si="6"/>
        <v>3001312</v>
      </c>
      <c r="AE35" s="7">
        <f t="shared" si="7"/>
        <v>3001314</v>
      </c>
      <c r="AF35" s="7">
        <f t="shared" si="8"/>
        <v>3001313</v>
      </c>
      <c r="AG35" s="7">
        <f>A35*1000+317</f>
        <v>3001317</v>
      </c>
      <c r="AH35" s="7">
        <f t="shared" si="9"/>
        <v>3001315</v>
      </c>
      <c r="AI35" s="7">
        <f>A35*1000+319</f>
        <v>3001319</v>
      </c>
      <c r="AJ35" s="7">
        <f>A35*1000+2</f>
        <v>3001002</v>
      </c>
      <c r="AK35" s="7">
        <f t="shared" si="11"/>
        <v>3001001</v>
      </c>
      <c r="AL35" s="4">
        <v>120</v>
      </c>
      <c r="AM35" s="7">
        <f>A35*1000+350</f>
        <v>3001350</v>
      </c>
      <c r="AN35" s="7">
        <f>A35*1000+351</f>
        <v>3001351</v>
      </c>
      <c r="AO35" s="7">
        <v>3001304</v>
      </c>
      <c r="AP35" s="7">
        <v>3001304</v>
      </c>
      <c r="AQ35" s="7">
        <v>3001316</v>
      </c>
      <c r="AR35" s="7">
        <f>A35*1000+411</f>
        <v>3001411</v>
      </c>
      <c r="AS35" s="7">
        <v>0</v>
      </c>
      <c r="AT35" s="7" t="b">
        <v>1</v>
      </c>
      <c r="AU35" s="7" t="b">
        <v>1</v>
      </c>
      <c r="AV35" s="7" t="b">
        <v>0</v>
      </c>
      <c r="AW35" s="7">
        <v>3001002</v>
      </c>
      <c r="AX35" s="7">
        <f t="shared" si="5"/>
        <v>3001310</v>
      </c>
      <c r="AY35" s="7">
        <v>10000</v>
      </c>
      <c r="AZ35" s="7" t="s">
        <v>324</v>
      </c>
      <c r="BA35" s="7">
        <v>100</v>
      </c>
    </row>
    <row r="36" spans="1:53">
      <c r="A36" s="7">
        <v>3002</v>
      </c>
      <c r="B36" s="7" t="s">
        <v>112</v>
      </c>
      <c r="C36" s="7">
        <v>2</v>
      </c>
      <c r="D36" s="7" t="s">
        <v>113</v>
      </c>
      <c r="E36" s="7" t="s">
        <v>239</v>
      </c>
      <c r="F36" s="7">
        <v>7000</v>
      </c>
      <c r="G36" s="7">
        <v>2700</v>
      </c>
      <c r="H36" s="7">
        <v>1000</v>
      </c>
      <c r="I36" s="7">
        <v>0</v>
      </c>
      <c r="J36" s="7" t="s">
        <v>325</v>
      </c>
      <c r="K36" s="7" t="s">
        <v>326</v>
      </c>
      <c r="L36" s="7" t="s">
        <v>327</v>
      </c>
      <c r="M36" s="7" t="s">
        <v>328</v>
      </c>
      <c r="N36" s="7" t="s">
        <v>112</v>
      </c>
      <c r="O36" s="7" t="s">
        <v>329</v>
      </c>
      <c r="P36" s="7">
        <v>1000</v>
      </c>
      <c r="Q36" s="7">
        <v>30</v>
      </c>
      <c r="R36" s="7">
        <v>0</v>
      </c>
      <c r="S36" s="7">
        <v>1000</v>
      </c>
      <c r="T36" s="7">
        <v>30</v>
      </c>
      <c r="U36" s="7">
        <v>0</v>
      </c>
      <c r="V36" s="7">
        <v>100</v>
      </c>
      <c r="W36" s="7">
        <v>1</v>
      </c>
      <c r="X36" s="7" t="b">
        <v>0</v>
      </c>
      <c r="Y36" s="7">
        <v>5500</v>
      </c>
      <c r="Z36" s="7">
        <v>1</v>
      </c>
      <c r="AA36" s="7">
        <v>2</v>
      </c>
      <c r="AB36" s="7" t="s">
        <v>330</v>
      </c>
      <c r="AC36" s="7">
        <v>3002311</v>
      </c>
      <c r="AD36" s="7">
        <f t="shared" si="6"/>
        <v>3002312</v>
      </c>
      <c r="AE36" s="7">
        <f t="shared" si="7"/>
        <v>3002314</v>
      </c>
      <c r="AF36" s="7">
        <f t="shared" si="8"/>
        <v>3002313</v>
      </c>
      <c r="AG36" s="7">
        <f>A36*1000+316</f>
        <v>3002316</v>
      </c>
      <c r="AH36" s="7">
        <f t="shared" si="9"/>
        <v>3002315</v>
      </c>
      <c r="AI36" s="7">
        <f>A36*1000+319</f>
        <v>3002319</v>
      </c>
      <c r="AJ36" s="7">
        <f t="shared" si="10"/>
        <v>3002002</v>
      </c>
      <c r="AK36" s="7">
        <f t="shared" si="11"/>
        <v>3002001</v>
      </c>
      <c r="AL36" s="4">
        <v>120</v>
      </c>
      <c r="AM36" s="7">
        <f>A36*1000+350</f>
        <v>3002350</v>
      </c>
      <c r="AN36" s="7">
        <f>A36*1000+351</f>
        <v>3002351</v>
      </c>
      <c r="AO36" s="7">
        <v>3002304</v>
      </c>
      <c r="AP36" s="7">
        <v>3002304</v>
      </c>
      <c r="AQ36" s="7">
        <v>3002316</v>
      </c>
      <c r="AR36" s="7">
        <f>A36*1000+401</f>
        <v>3002401</v>
      </c>
      <c r="AS36" s="7">
        <v>0</v>
      </c>
      <c r="AT36" s="7" t="b">
        <v>1</v>
      </c>
      <c r="AU36" s="7" t="b">
        <v>1</v>
      </c>
      <c r="AV36" s="7" t="b">
        <v>0</v>
      </c>
      <c r="AW36" s="7">
        <v>3002002</v>
      </c>
      <c r="AX36" s="7">
        <f t="shared" si="5"/>
        <v>3002310</v>
      </c>
      <c r="AY36" s="7">
        <v>10000</v>
      </c>
      <c r="AZ36" s="7" t="s">
        <v>121</v>
      </c>
      <c r="BA36" s="7">
        <v>100</v>
      </c>
    </row>
    <row r="37" spans="1:53">
      <c r="A37" s="7">
        <v>3004</v>
      </c>
      <c r="B37" s="7" t="s">
        <v>112</v>
      </c>
      <c r="C37" s="7">
        <v>1</v>
      </c>
      <c r="D37" s="7" t="s">
        <v>113</v>
      </c>
      <c r="E37" s="7" t="s">
        <v>239</v>
      </c>
      <c r="F37" s="7">
        <v>7000</v>
      </c>
      <c r="G37" s="7">
        <v>2700</v>
      </c>
      <c r="H37" s="7">
        <v>1000</v>
      </c>
      <c r="I37" s="7">
        <v>0</v>
      </c>
      <c r="J37" s="7" t="s">
        <v>331</v>
      </c>
      <c r="K37" s="7" t="s">
        <v>332</v>
      </c>
      <c r="L37" s="7" t="s">
        <v>333</v>
      </c>
      <c r="M37" s="11" t="s">
        <v>334</v>
      </c>
      <c r="N37" s="7" t="s">
        <v>112</v>
      </c>
      <c r="O37" s="7" t="s">
        <v>112</v>
      </c>
      <c r="P37" s="7">
        <v>1000</v>
      </c>
      <c r="Q37" s="7">
        <v>30</v>
      </c>
      <c r="R37" s="7">
        <v>0</v>
      </c>
      <c r="S37" s="7">
        <v>1000</v>
      </c>
      <c r="T37" s="7">
        <v>30</v>
      </c>
      <c r="U37" s="7">
        <v>0</v>
      </c>
      <c r="V37" s="7">
        <v>100</v>
      </c>
      <c r="W37" s="7">
        <v>1</v>
      </c>
      <c r="X37" s="7" t="b">
        <v>0</v>
      </c>
      <c r="Y37" s="7">
        <v>7000</v>
      </c>
      <c r="Z37" s="7">
        <v>1</v>
      </c>
      <c r="AA37" s="7">
        <v>2</v>
      </c>
      <c r="AB37" s="7" t="s">
        <v>335</v>
      </c>
      <c r="AC37" s="7">
        <v>3004311</v>
      </c>
      <c r="AD37" s="7">
        <f t="shared" si="6"/>
        <v>3004312</v>
      </c>
      <c r="AE37" s="7">
        <f t="shared" si="7"/>
        <v>3004314</v>
      </c>
      <c r="AF37" s="7">
        <f t="shared" si="8"/>
        <v>3004313</v>
      </c>
      <c r="AG37" s="7">
        <f>A37*1000+317</f>
        <v>3004317</v>
      </c>
      <c r="AH37" s="7">
        <f t="shared" si="9"/>
        <v>3004315</v>
      </c>
      <c r="AI37" s="7">
        <f>A37*1000+319</f>
        <v>3004319</v>
      </c>
      <c r="AJ37" s="7">
        <f t="shared" si="10"/>
        <v>3004002</v>
      </c>
      <c r="AK37" s="7">
        <f t="shared" si="11"/>
        <v>3004001</v>
      </c>
      <c r="AL37" s="2">
        <v>120</v>
      </c>
      <c r="AM37" s="7">
        <v>3004350</v>
      </c>
      <c r="AN37" s="7">
        <v>3004351</v>
      </c>
      <c r="AO37" s="7">
        <v>3004304</v>
      </c>
      <c r="AP37" s="7">
        <v>3004323</v>
      </c>
      <c r="AQ37" s="7">
        <v>3004324</v>
      </c>
      <c r="AR37" s="7">
        <v>3004406</v>
      </c>
      <c r="AS37" s="7">
        <v>0</v>
      </c>
      <c r="AT37" s="7" t="b">
        <v>1</v>
      </c>
      <c r="AU37" s="7" t="b">
        <v>1</v>
      </c>
      <c r="AV37" s="7" t="b">
        <v>0</v>
      </c>
      <c r="AW37" s="7">
        <v>3004002</v>
      </c>
      <c r="AX37" s="7">
        <f t="shared" si="5"/>
        <v>3004310</v>
      </c>
      <c r="AY37" s="7">
        <v>10000</v>
      </c>
      <c r="AZ37" s="7" t="s">
        <v>250</v>
      </c>
      <c r="BA37" s="7">
        <v>100</v>
      </c>
    </row>
    <row r="38" spans="1:53">
      <c r="A38" s="7">
        <v>3005</v>
      </c>
      <c r="B38" s="7" t="s">
        <v>112</v>
      </c>
      <c r="C38" s="7">
        <v>3</v>
      </c>
      <c r="D38" s="7" t="s">
        <v>113</v>
      </c>
      <c r="E38" s="7" t="s">
        <v>288</v>
      </c>
      <c r="F38" s="7">
        <v>7000</v>
      </c>
      <c r="G38" s="7">
        <v>2700</v>
      </c>
      <c r="H38" s="7">
        <v>1000</v>
      </c>
      <c r="I38" s="7">
        <v>0</v>
      </c>
      <c r="J38" s="7" t="s">
        <v>336</v>
      </c>
      <c r="K38" s="7" t="s">
        <v>337</v>
      </c>
      <c r="L38" s="7" t="s">
        <v>338</v>
      </c>
      <c r="M38" s="11" t="s">
        <v>339</v>
      </c>
      <c r="N38" s="7" t="s">
        <v>112</v>
      </c>
      <c r="O38" s="7" t="s">
        <v>112</v>
      </c>
      <c r="P38" s="7">
        <v>1000</v>
      </c>
      <c r="Q38" s="7">
        <v>30</v>
      </c>
      <c r="R38" s="7">
        <v>0</v>
      </c>
      <c r="S38" s="7">
        <v>1000</v>
      </c>
      <c r="T38" s="7">
        <v>30</v>
      </c>
      <c r="U38" s="7">
        <v>0</v>
      </c>
      <c r="V38" s="7">
        <v>100</v>
      </c>
      <c r="W38" s="7">
        <v>1</v>
      </c>
      <c r="X38" s="7" t="b">
        <v>1</v>
      </c>
      <c r="Y38" s="7">
        <v>7000</v>
      </c>
      <c r="Z38" s="7">
        <v>1</v>
      </c>
      <c r="AA38" s="7">
        <v>2</v>
      </c>
      <c r="AB38" s="7" t="s">
        <v>340</v>
      </c>
      <c r="AC38" s="7">
        <v>3005325</v>
      </c>
      <c r="AD38" s="7">
        <f t="shared" si="6"/>
        <v>3005312</v>
      </c>
      <c r="AE38" s="7">
        <f t="shared" si="7"/>
        <v>3005314</v>
      </c>
      <c r="AF38" s="7">
        <f t="shared" si="8"/>
        <v>3005313</v>
      </c>
      <c r="AG38" s="7">
        <f>A38*1000+317</f>
        <v>3005317</v>
      </c>
      <c r="AH38" s="7">
        <f t="shared" si="9"/>
        <v>3005315</v>
      </c>
      <c r="AI38" s="7">
        <v>3005319</v>
      </c>
      <c r="AJ38" s="7">
        <f t="shared" si="10"/>
        <v>3005002</v>
      </c>
      <c r="AK38" s="7">
        <f t="shared" si="11"/>
        <v>3005001</v>
      </c>
      <c r="AL38" s="2">
        <v>120</v>
      </c>
      <c r="AM38" s="7">
        <v>3005350</v>
      </c>
      <c r="AN38" s="7">
        <v>3005351</v>
      </c>
      <c r="AO38" s="7">
        <v>3005304</v>
      </c>
      <c r="AP38" s="7">
        <v>3005323</v>
      </c>
      <c r="AQ38" s="7">
        <v>3005324</v>
      </c>
      <c r="AR38" s="7">
        <v>3005401</v>
      </c>
      <c r="AS38" s="7">
        <v>0</v>
      </c>
      <c r="AT38" s="7" t="b">
        <v>1</v>
      </c>
      <c r="AU38" s="7" t="b">
        <v>1</v>
      </c>
      <c r="AV38" s="7" t="b">
        <v>0</v>
      </c>
      <c r="AW38" s="7">
        <v>3005001</v>
      </c>
      <c r="AX38" s="7">
        <v>3005001</v>
      </c>
      <c r="AY38" s="7">
        <v>10000</v>
      </c>
      <c r="AZ38" s="7" t="s">
        <v>341</v>
      </c>
      <c r="BA38" s="7">
        <v>100</v>
      </c>
    </row>
    <row r="39" spans="1:53">
      <c r="A39" s="7">
        <v>3006</v>
      </c>
      <c r="B39" s="7" t="s">
        <v>112</v>
      </c>
      <c r="C39" s="7">
        <v>3</v>
      </c>
      <c r="D39" s="7" t="s">
        <v>113</v>
      </c>
      <c r="E39" s="7" t="s">
        <v>281</v>
      </c>
      <c r="F39" s="7">
        <v>7000</v>
      </c>
      <c r="G39" s="7">
        <v>2700</v>
      </c>
      <c r="H39" s="7">
        <v>1000</v>
      </c>
      <c r="I39" s="7">
        <v>0</v>
      </c>
      <c r="J39" s="7" t="s">
        <v>342</v>
      </c>
      <c r="K39" s="7" t="s">
        <v>343</v>
      </c>
      <c r="L39" s="7" t="s">
        <v>344</v>
      </c>
      <c r="M39" s="7" t="s">
        <v>345</v>
      </c>
      <c r="N39" s="7" t="s">
        <v>112</v>
      </c>
      <c r="O39" s="7" t="s">
        <v>112</v>
      </c>
      <c r="P39" s="7">
        <v>1000</v>
      </c>
      <c r="Q39" s="7">
        <v>30</v>
      </c>
      <c r="R39" s="7">
        <v>0</v>
      </c>
      <c r="S39" s="7">
        <v>1000</v>
      </c>
      <c r="T39" s="7">
        <v>30</v>
      </c>
      <c r="U39" s="7">
        <v>0</v>
      </c>
      <c r="V39" s="7">
        <v>100</v>
      </c>
      <c r="W39" s="7">
        <v>1</v>
      </c>
      <c r="X39" s="7" t="b">
        <v>1</v>
      </c>
      <c r="Y39" s="7">
        <v>2500</v>
      </c>
      <c r="Z39" s="7">
        <v>1</v>
      </c>
      <c r="AA39" s="7">
        <v>2</v>
      </c>
      <c r="AB39" s="7" t="s">
        <v>346</v>
      </c>
      <c r="AC39" s="7">
        <v>3006311</v>
      </c>
      <c r="AD39" s="7">
        <f>A39*1000+311</f>
        <v>3006311</v>
      </c>
      <c r="AE39" s="7">
        <f>A39*1000+311</f>
        <v>3006311</v>
      </c>
      <c r="AF39" s="7">
        <f>A39*1000+311</f>
        <v>3006311</v>
      </c>
      <c r="AG39" s="7">
        <f>A39*1000+311</f>
        <v>3006311</v>
      </c>
      <c r="AH39" s="7">
        <f>A39*1000+311</f>
        <v>3006311</v>
      </c>
      <c r="AI39" s="7">
        <f>A39*1000+311</f>
        <v>3006311</v>
      </c>
      <c r="AJ39" s="7">
        <f t="shared" si="10"/>
        <v>3006002</v>
      </c>
      <c r="AK39" s="7">
        <f t="shared" si="11"/>
        <v>3006001</v>
      </c>
      <c r="AL39" s="2">
        <v>120</v>
      </c>
      <c r="AM39" s="7">
        <f>A39*1000+351</f>
        <v>3006351</v>
      </c>
      <c r="AN39" s="7">
        <f>A39*1000+350</f>
        <v>3006350</v>
      </c>
      <c r="AO39" s="7">
        <v>3006304</v>
      </c>
      <c r="AP39" s="7">
        <v>3006304</v>
      </c>
      <c r="AQ39" s="7">
        <v>3006311</v>
      </c>
      <c r="AR39" s="7">
        <v>3006406</v>
      </c>
      <c r="AS39" s="7">
        <v>0</v>
      </c>
      <c r="AT39" s="7" t="b">
        <v>1</v>
      </c>
      <c r="AU39" s="7" t="b">
        <v>0</v>
      </c>
      <c r="AV39" s="7" t="b">
        <v>0</v>
      </c>
      <c r="AW39" s="7">
        <v>3006002</v>
      </c>
      <c r="AX39" s="7">
        <f t="shared" si="5"/>
        <v>3006310</v>
      </c>
      <c r="AY39" s="7">
        <v>10000</v>
      </c>
      <c r="AZ39" s="7" t="s">
        <v>347</v>
      </c>
      <c r="BA39" s="7">
        <v>100</v>
      </c>
    </row>
    <row r="40" s="2" customFormat="1" spans="1:53">
      <c r="A40" s="2">
        <v>3008</v>
      </c>
      <c r="B40" s="2" t="s">
        <v>112</v>
      </c>
      <c r="C40" s="2">
        <v>1</v>
      </c>
      <c r="D40" s="7" t="s">
        <v>113</v>
      </c>
      <c r="E40" s="7" t="s">
        <v>239</v>
      </c>
      <c r="F40" s="2">
        <v>7000</v>
      </c>
      <c r="G40" s="2">
        <v>2700</v>
      </c>
      <c r="H40" s="2">
        <v>1000</v>
      </c>
      <c r="I40" s="2">
        <v>0</v>
      </c>
      <c r="J40" s="2" t="s">
        <v>348</v>
      </c>
      <c r="K40" s="2" t="s">
        <v>349</v>
      </c>
      <c r="L40" s="2" t="s">
        <v>350</v>
      </c>
      <c r="M40" s="2" t="s">
        <v>351</v>
      </c>
      <c r="N40" s="2" t="s">
        <v>352</v>
      </c>
      <c r="O40" s="2" t="s">
        <v>112</v>
      </c>
      <c r="P40" s="7">
        <v>1000</v>
      </c>
      <c r="Q40" s="2">
        <v>30</v>
      </c>
      <c r="R40" s="7">
        <v>0</v>
      </c>
      <c r="S40" s="7">
        <v>1000</v>
      </c>
      <c r="T40" s="2">
        <v>30</v>
      </c>
      <c r="U40" s="7">
        <v>0</v>
      </c>
      <c r="V40" s="2">
        <v>100</v>
      </c>
      <c r="W40" s="2">
        <v>1</v>
      </c>
      <c r="X40" s="7" t="b">
        <v>1</v>
      </c>
      <c r="Y40" s="2">
        <v>7000</v>
      </c>
      <c r="Z40" s="2">
        <v>1</v>
      </c>
      <c r="AA40" s="7">
        <v>2</v>
      </c>
      <c r="AB40" s="2" t="s">
        <v>353</v>
      </c>
      <c r="AC40" s="2">
        <v>3008325</v>
      </c>
      <c r="AD40" s="2">
        <v>3008312</v>
      </c>
      <c r="AE40" s="2">
        <v>3008314</v>
      </c>
      <c r="AF40" s="2">
        <v>3008313</v>
      </c>
      <c r="AG40" s="2">
        <v>3008317</v>
      </c>
      <c r="AH40" s="2">
        <v>3008315</v>
      </c>
      <c r="AI40" s="2">
        <v>3008319</v>
      </c>
      <c r="AJ40" s="2">
        <v>3008002</v>
      </c>
      <c r="AK40" s="2">
        <v>3008001</v>
      </c>
      <c r="AL40" s="2">
        <v>120</v>
      </c>
      <c r="AM40" s="2">
        <v>3008002</v>
      </c>
      <c r="AN40" s="2">
        <v>3008002</v>
      </c>
      <c r="AO40" s="2">
        <v>3008304</v>
      </c>
      <c r="AP40" s="2">
        <v>3008323</v>
      </c>
      <c r="AQ40" s="2">
        <v>3008324</v>
      </c>
      <c r="AR40" s="2">
        <v>3008406</v>
      </c>
      <c r="AS40" s="2">
        <v>0</v>
      </c>
      <c r="AT40" s="2" t="b">
        <v>1</v>
      </c>
      <c r="AU40" s="2" t="b">
        <v>1</v>
      </c>
      <c r="AV40" s="7" t="b">
        <v>0</v>
      </c>
      <c r="AW40" s="2">
        <v>3008002</v>
      </c>
      <c r="AX40" s="2">
        <v>3008001</v>
      </c>
      <c r="AY40" s="7">
        <v>10000</v>
      </c>
      <c r="AZ40" s="7" t="s">
        <v>354</v>
      </c>
      <c r="BA40" s="7">
        <v>100</v>
      </c>
    </row>
    <row r="41" s="2" customFormat="1" spans="1:53">
      <c r="A41" s="2">
        <v>3009</v>
      </c>
      <c r="B41" s="2" t="s">
        <v>112</v>
      </c>
      <c r="C41" s="2">
        <v>1</v>
      </c>
      <c r="D41" s="7" t="s">
        <v>113</v>
      </c>
      <c r="E41" s="7" t="s">
        <v>239</v>
      </c>
      <c r="F41" s="2">
        <v>7000</v>
      </c>
      <c r="G41" s="2">
        <v>2700</v>
      </c>
      <c r="H41" s="2">
        <v>1000</v>
      </c>
      <c r="I41" s="2">
        <v>0</v>
      </c>
      <c r="J41" s="2" t="s">
        <v>355</v>
      </c>
      <c r="K41" s="2" t="s">
        <v>356</v>
      </c>
      <c r="L41" s="2" t="s">
        <v>357</v>
      </c>
      <c r="M41" s="2" t="s">
        <v>358</v>
      </c>
      <c r="N41" s="2" t="s">
        <v>359</v>
      </c>
      <c r="O41" s="2" t="s">
        <v>112</v>
      </c>
      <c r="P41" s="7">
        <v>1000</v>
      </c>
      <c r="Q41" s="2">
        <v>30</v>
      </c>
      <c r="R41" s="7">
        <v>0</v>
      </c>
      <c r="S41" s="7">
        <v>1000</v>
      </c>
      <c r="T41" s="2">
        <v>30</v>
      </c>
      <c r="U41" s="7">
        <v>0</v>
      </c>
      <c r="V41" s="2">
        <v>100</v>
      </c>
      <c r="W41" s="2">
        <v>1</v>
      </c>
      <c r="X41" s="7" t="b">
        <v>0</v>
      </c>
      <c r="Y41" s="2">
        <v>7000</v>
      </c>
      <c r="Z41" s="2">
        <v>1</v>
      </c>
      <c r="AA41" s="7">
        <v>2</v>
      </c>
      <c r="AB41" s="2" t="s">
        <v>360</v>
      </c>
      <c r="AC41" s="2">
        <v>3009311</v>
      </c>
      <c r="AD41" s="2">
        <v>3009312</v>
      </c>
      <c r="AE41" s="2">
        <v>3009314</v>
      </c>
      <c r="AF41" s="2">
        <v>3009313</v>
      </c>
      <c r="AG41" s="2">
        <v>3009317</v>
      </c>
      <c r="AH41" s="2">
        <v>3009315</v>
      </c>
      <c r="AI41" s="2">
        <v>3009319</v>
      </c>
      <c r="AJ41" s="2">
        <v>3009002</v>
      </c>
      <c r="AK41" s="2">
        <v>3009001</v>
      </c>
      <c r="AL41" s="2">
        <v>120</v>
      </c>
      <c r="AM41" s="2">
        <v>3009002</v>
      </c>
      <c r="AN41" s="2">
        <v>3009002</v>
      </c>
      <c r="AO41" s="2">
        <v>3009304</v>
      </c>
      <c r="AP41" s="2">
        <v>3009304</v>
      </c>
      <c r="AQ41" s="2">
        <v>3009324</v>
      </c>
      <c r="AR41" s="2">
        <v>3009406</v>
      </c>
      <c r="AS41" s="2">
        <v>0</v>
      </c>
      <c r="AT41" s="2" t="b">
        <v>1</v>
      </c>
      <c r="AU41" s="2" t="b">
        <v>1</v>
      </c>
      <c r="AV41" s="7" t="b">
        <v>0</v>
      </c>
      <c r="AW41" s="2">
        <v>3009002</v>
      </c>
      <c r="AX41" s="2">
        <v>3009001</v>
      </c>
      <c r="AY41" s="7">
        <v>10000</v>
      </c>
      <c r="AZ41" s="7" t="s">
        <v>361</v>
      </c>
      <c r="BA41" s="7">
        <v>100</v>
      </c>
    </row>
    <row r="42" s="6" customFormat="1" spans="1:53">
      <c r="A42" s="6">
        <v>3013</v>
      </c>
      <c r="B42" s="6" t="s">
        <v>112</v>
      </c>
      <c r="C42" s="6">
        <v>1</v>
      </c>
      <c r="D42" s="10" t="s">
        <v>113</v>
      </c>
      <c r="E42" s="10" t="s">
        <v>239</v>
      </c>
      <c r="F42" s="6">
        <v>7000</v>
      </c>
      <c r="G42" s="6">
        <v>2700</v>
      </c>
      <c r="H42" s="6">
        <v>1000</v>
      </c>
      <c r="I42" s="6">
        <v>0</v>
      </c>
      <c r="J42" s="6" t="s">
        <v>362</v>
      </c>
      <c r="K42" s="6" t="s">
        <v>363</v>
      </c>
      <c r="L42" s="6" t="s">
        <v>364</v>
      </c>
      <c r="M42" s="6" t="s">
        <v>365</v>
      </c>
      <c r="N42" s="6" t="s">
        <v>366</v>
      </c>
      <c r="O42" s="6" t="s">
        <v>112</v>
      </c>
      <c r="P42" s="10">
        <v>1000</v>
      </c>
      <c r="Q42" s="6">
        <v>30</v>
      </c>
      <c r="R42" s="10">
        <v>0</v>
      </c>
      <c r="S42" s="10">
        <v>1000</v>
      </c>
      <c r="T42" s="6">
        <v>30</v>
      </c>
      <c r="U42" s="10">
        <v>0</v>
      </c>
      <c r="V42" s="6">
        <v>100</v>
      </c>
      <c r="W42" s="6">
        <v>1</v>
      </c>
      <c r="X42" s="7" t="b">
        <v>1</v>
      </c>
      <c r="Y42" s="6">
        <v>7000</v>
      </c>
      <c r="Z42" s="6">
        <v>1</v>
      </c>
      <c r="AA42" s="10">
        <v>2</v>
      </c>
      <c r="AB42" s="6" t="s">
        <v>367</v>
      </c>
      <c r="AC42" s="6">
        <v>3013001</v>
      </c>
      <c r="AD42" s="6">
        <v>3013001</v>
      </c>
      <c r="AE42" s="6">
        <v>3013001</v>
      </c>
      <c r="AF42" s="6">
        <v>3013001</v>
      </c>
      <c r="AG42" s="6">
        <v>3013001</v>
      </c>
      <c r="AH42" s="6">
        <v>3013001</v>
      </c>
      <c r="AI42" s="6">
        <v>3013001</v>
      </c>
      <c r="AJ42" s="6">
        <v>3013002</v>
      </c>
      <c r="AK42" s="6">
        <v>3013001</v>
      </c>
      <c r="AL42" s="6">
        <v>120</v>
      </c>
      <c r="AM42" s="7">
        <f>A42*1000+351</f>
        <v>3013351</v>
      </c>
      <c r="AN42" s="7">
        <f>A42*1000+350</f>
        <v>3013350</v>
      </c>
      <c r="AO42" s="6">
        <v>3013323</v>
      </c>
      <c r="AP42" s="6">
        <v>3013323</v>
      </c>
      <c r="AQ42" s="6">
        <v>3013323</v>
      </c>
      <c r="AR42" s="6">
        <v>3013401</v>
      </c>
      <c r="AS42" s="6">
        <v>0</v>
      </c>
      <c r="AT42" s="6" t="b">
        <v>1</v>
      </c>
      <c r="AU42" s="6" t="b">
        <v>1</v>
      </c>
      <c r="AV42" s="7" t="b">
        <v>0</v>
      </c>
      <c r="AW42" s="6">
        <v>3013002</v>
      </c>
      <c r="AX42" s="6">
        <v>3013001</v>
      </c>
      <c r="AY42" s="10">
        <v>10000</v>
      </c>
      <c r="AZ42" s="10" t="s">
        <v>361</v>
      </c>
      <c r="BA42" s="10">
        <v>100</v>
      </c>
    </row>
    <row r="43" s="2" customFormat="1" spans="1:53">
      <c r="A43" s="2">
        <v>3501</v>
      </c>
      <c r="B43" s="2" t="s">
        <v>112</v>
      </c>
      <c r="C43" s="2">
        <v>3</v>
      </c>
      <c r="D43" s="7" t="s">
        <v>113</v>
      </c>
      <c r="E43" s="7" t="s">
        <v>239</v>
      </c>
      <c r="F43" s="2">
        <v>7000</v>
      </c>
      <c r="G43" s="2">
        <v>2700</v>
      </c>
      <c r="H43" s="2">
        <v>1000</v>
      </c>
      <c r="I43" s="2">
        <v>0</v>
      </c>
      <c r="J43" s="2" t="s">
        <v>368</v>
      </c>
      <c r="K43" s="2" t="s">
        <v>369</v>
      </c>
      <c r="L43" s="2" t="s">
        <v>370</v>
      </c>
      <c r="M43" s="11" t="s">
        <v>371</v>
      </c>
      <c r="N43" s="7" t="s">
        <v>112</v>
      </c>
      <c r="O43" s="2" t="s">
        <v>112</v>
      </c>
      <c r="P43" s="7">
        <v>1000</v>
      </c>
      <c r="Q43" s="2">
        <v>30</v>
      </c>
      <c r="R43" s="7">
        <v>0</v>
      </c>
      <c r="S43" s="7">
        <v>1000</v>
      </c>
      <c r="T43" s="2">
        <v>30</v>
      </c>
      <c r="U43" s="7">
        <v>0</v>
      </c>
      <c r="V43" s="2">
        <v>100</v>
      </c>
      <c r="W43" s="2">
        <v>1</v>
      </c>
      <c r="X43" s="7" t="b">
        <v>0</v>
      </c>
      <c r="Y43" s="2">
        <v>0</v>
      </c>
      <c r="Z43" s="2">
        <v>1</v>
      </c>
      <c r="AA43" s="7">
        <v>2</v>
      </c>
      <c r="AB43" s="2" t="s">
        <v>372</v>
      </c>
      <c r="AC43" s="2">
        <v>3501001</v>
      </c>
      <c r="AD43" s="2">
        <v>3501001</v>
      </c>
      <c r="AE43" s="2">
        <v>3501001</v>
      </c>
      <c r="AF43" s="2">
        <v>3501001</v>
      </c>
      <c r="AG43" s="2">
        <v>3501001</v>
      </c>
      <c r="AH43" s="2">
        <v>3501001</v>
      </c>
      <c r="AI43" s="2">
        <v>3501001</v>
      </c>
      <c r="AJ43" s="2">
        <v>3501001</v>
      </c>
      <c r="AK43" s="2">
        <v>3501001</v>
      </c>
      <c r="AL43" s="2">
        <v>10000</v>
      </c>
      <c r="AM43" s="2">
        <v>3501001</v>
      </c>
      <c r="AN43" s="2">
        <v>3501001</v>
      </c>
      <c r="AO43" s="2">
        <v>3501001</v>
      </c>
      <c r="AP43" s="2">
        <v>3501001</v>
      </c>
      <c r="AQ43" s="2">
        <v>3501001</v>
      </c>
      <c r="AR43" s="2">
        <v>3501001</v>
      </c>
      <c r="AS43" s="2">
        <v>0</v>
      </c>
      <c r="AT43" s="7" t="b">
        <v>0</v>
      </c>
      <c r="AU43" s="7" t="b">
        <v>0</v>
      </c>
      <c r="AV43" s="7" t="b">
        <v>0</v>
      </c>
      <c r="AW43" s="2">
        <v>3501001</v>
      </c>
      <c r="AX43" s="2">
        <v>3501001</v>
      </c>
      <c r="AY43" s="7">
        <v>10000</v>
      </c>
      <c r="AZ43" s="7" t="s">
        <v>373</v>
      </c>
      <c r="BA43" s="7">
        <v>0</v>
      </c>
    </row>
    <row r="44" s="2" customFormat="1" spans="1:53">
      <c r="A44" s="2">
        <v>4010</v>
      </c>
      <c r="B44" s="2" t="s">
        <v>112</v>
      </c>
      <c r="C44" s="2">
        <v>1</v>
      </c>
      <c r="D44" s="7" t="s">
        <v>113</v>
      </c>
      <c r="E44" s="7" t="s">
        <v>239</v>
      </c>
      <c r="F44" s="2">
        <v>7000</v>
      </c>
      <c r="G44" s="2">
        <v>2700</v>
      </c>
      <c r="H44" s="2">
        <v>1000</v>
      </c>
      <c r="I44" s="2">
        <v>0</v>
      </c>
      <c r="J44" s="2" t="s">
        <v>374</v>
      </c>
      <c r="K44" s="2" t="s">
        <v>375</v>
      </c>
      <c r="L44" s="2" t="s">
        <v>376</v>
      </c>
      <c r="M44" s="2" t="s">
        <v>377</v>
      </c>
      <c r="N44" s="2" t="s">
        <v>112</v>
      </c>
      <c r="O44" s="2" t="s">
        <v>112</v>
      </c>
      <c r="P44" s="7">
        <v>1000</v>
      </c>
      <c r="Q44" s="2">
        <v>30</v>
      </c>
      <c r="R44" s="7">
        <v>0</v>
      </c>
      <c r="S44" s="7">
        <v>1000</v>
      </c>
      <c r="T44" s="2">
        <v>30</v>
      </c>
      <c r="U44" s="7">
        <v>0</v>
      </c>
      <c r="V44" s="2">
        <v>100</v>
      </c>
      <c r="W44" s="2">
        <v>1</v>
      </c>
      <c r="X44" s="7" t="b">
        <v>1</v>
      </c>
      <c r="Y44" s="2">
        <v>3500</v>
      </c>
      <c r="Z44" s="2">
        <v>1</v>
      </c>
      <c r="AA44" s="7">
        <v>2</v>
      </c>
      <c r="AB44" s="2" t="s">
        <v>378</v>
      </c>
      <c r="AC44" s="2">
        <v>4010320</v>
      </c>
      <c r="AD44" s="2">
        <v>4010312</v>
      </c>
      <c r="AE44" s="2">
        <v>4010314</v>
      </c>
      <c r="AF44" s="2">
        <v>4010313</v>
      </c>
      <c r="AG44" s="2">
        <v>4010317</v>
      </c>
      <c r="AH44" s="2">
        <v>4010315</v>
      </c>
      <c r="AI44" s="2">
        <v>4010319</v>
      </c>
      <c r="AJ44" s="2">
        <v>4010002</v>
      </c>
      <c r="AK44" s="2">
        <v>4010001</v>
      </c>
      <c r="AL44" s="2">
        <v>120</v>
      </c>
      <c r="AM44" s="2">
        <v>4010002</v>
      </c>
      <c r="AN44" s="2">
        <v>4010002</v>
      </c>
      <c r="AO44" s="2">
        <v>4010304</v>
      </c>
      <c r="AP44" s="2">
        <v>4010304</v>
      </c>
      <c r="AQ44" s="2">
        <v>4010304</v>
      </c>
      <c r="AR44" s="2">
        <v>4010401</v>
      </c>
      <c r="AS44" s="2">
        <v>0</v>
      </c>
      <c r="AT44" s="2" t="b">
        <v>1</v>
      </c>
      <c r="AU44" s="2" t="b">
        <v>1</v>
      </c>
      <c r="AV44" s="7" t="b">
        <v>0</v>
      </c>
      <c r="AW44" s="2">
        <v>4010002</v>
      </c>
      <c r="AX44" s="2">
        <v>4010001</v>
      </c>
      <c r="AY44" s="7">
        <v>10000</v>
      </c>
      <c r="AZ44" s="7" t="s">
        <v>361</v>
      </c>
      <c r="BA44" s="7">
        <v>100</v>
      </c>
    </row>
    <row r="45" s="2" customFormat="1" spans="1:53">
      <c r="A45" s="2">
        <v>4011</v>
      </c>
      <c r="B45" s="2" t="s">
        <v>112</v>
      </c>
      <c r="C45" s="2">
        <v>1</v>
      </c>
      <c r="D45" s="7" t="s">
        <v>113</v>
      </c>
      <c r="E45" s="7" t="s">
        <v>239</v>
      </c>
      <c r="F45" s="2">
        <v>7000</v>
      </c>
      <c r="G45" s="2">
        <v>2700</v>
      </c>
      <c r="H45" s="2">
        <v>1000</v>
      </c>
      <c r="I45" s="2">
        <v>0</v>
      </c>
      <c r="J45" s="2" t="s">
        <v>379</v>
      </c>
      <c r="K45" s="2" t="s">
        <v>380</v>
      </c>
      <c r="L45" s="2" t="s">
        <v>381</v>
      </c>
      <c r="M45" s="2" t="s">
        <v>382</v>
      </c>
      <c r="N45" s="2" t="s">
        <v>383</v>
      </c>
      <c r="O45" s="2" t="s">
        <v>112</v>
      </c>
      <c r="P45" s="2">
        <v>1000</v>
      </c>
      <c r="Q45" s="2">
        <v>30</v>
      </c>
      <c r="R45" s="2">
        <v>0</v>
      </c>
      <c r="S45" s="2">
        <v>1000</v>
      </c>
      <c r="T45" s="2">
        <v>30</v>
      </c>
      <c r="U45" s="2">
        <v>0</v>
      </c>
      <c r="V45" s="2">
        <v>100</v>
      </c>
      <c r="W45" s="2">
        <v>1</v>
      </c>
      <c r="X45" s="7" t="b">
        <v>0</v>
      </c>
      <c r="Y45" s="2">
        <v>2700</v>
      </c>
      <c r="Z45" s="2">
        <v>1</v>
      </c>
      <c r="AA45" s="7">
        <v>2</v>
      </c>
      <c r="AB45" s="2" t="s">
        <v>384</v>
      </c>
      <c r="AC45" s="2">
        <v>4011320</v>
      </c>
      <c r="AD45" s="2">
        <v>4011312</v>
      </c>
      <c r="AE45" s="2">
        <v>4011314</v>
      </c>
      <c r="AF45" s="2">
        <v>4011313</v>
      </c>
      <c r="AG45" s="2">
        <v>4011317</v>
      </c>
      <c r="AH45" s="2">
        <v>4011315</v>
      </c>
      <c r="AI45" s="2">
        <v>4011319</v>
      </c>
      <c r="AJ45" s="2">
        <v>4011002</v>
      </c>
      <c r="AK45" s="2">
        <v>4011001</v>
      </c>
      <c r="AL45" s="2">
        <v>120</v>
      </c>
      <c r="AM45" s="2">
        <v>4011002</v>
      </c>
      <c r="AN45" s="2">
        <v>4011002</v>
      </c>
      <c r="AO45" s="2">
        <v>4011304</v>
      </c>
      <c r="AP45" s="2">
        <v>4011304</v>
      </c>
      <c r="AQ45" s="2">
        <v>4011304</v>
      </c>
      <c r="AR45" s="2">
        <v>4011401</v>
      </c>
      <c r="AS45" s="2">
        <v>0</v>
      </c>
      <c r="AT45" s="2" t="b">
        <v>1</v>
      </c>
      <c r="AU45" s="2" t="b">
        <v>1</v>
      </c>
      <c r="AV45" s="7" t="b">
        <v>0</v>
      </c>
      <c r="AW45" s="2">
        <v>4011002</v>
      </c>
      <c r="AX45" s="2">
        <v>4011001</v>
      </c>
      <c r="AY45" s="7">
        <v>10000</v>
      </c>
      <c r="AZ45" s="7" t="s">
        <v>361</v>
      </c>
      <c r="BA45" s="7">
        <v>100</v>
      </c>
    </row>
    <row r="46" s="6" customFormat="1" spans="1:53">
      <c r="A46" s="6">
        <v>4012</v>
      </c>
      <c r="B46" s="6" t="s">
        <v>112</v>
      </c>
      <c r="C46" s="6">
        <v>3</v>
      </c>
      <c r="D46" s="7" t="s">
        <v>385</v>
      </c>
      <c r="E46" s="6" t="s">
        <v>386</v>
      </c>
      <c r="F46" s="6">
        <v>17000</v>
      </c>
      <c r="G46" s="6">
        <v>5700</v>
      </c>
      <c r="H46" s="6">
        <v>2000</v>
      </c>
      <c r="I46" s="6">
        <v>0</v>
      </c>
      <c r="J46" s="6" t="s">
        <v>387</v>
      </c>
      <c r="K46" s="6" t="s">
        <v>388</v>
      </c>
      <c r="L46" s="6" t="s">
        <v>389</v>
      </c>
      <c r="M46" s="6" t="s">
        <v>390</v>
      </c>
      <c r="N46" s="2" t="s">
        <v>112</v>
      </c>
      <c r="O46" s="6" t="s">
        <v>391</v>
      </c>
      <c r="P46" s="6">
        <v>1000</v>
      </c>
      <c r="Q46" s="6">
        <v>30</v>
      </c>
      <c r="R46" s="6">
        <v>0</v>
      </c>
      <c r="S46" s="6">
        <v>1000</v>
      </c>
      <c r="T46" s="6">
        <v>30</v>
      </c>
      <c r="U46" s="6">
        <v>0</v>
      </c>
      <c r="V46" s="6">
        <v>100</v>
      </c>
      <c r="W46" s="6">
        <v>1</v>
      </c>
      <c r="X46" s="7" t="b">
        <v>1</v>
      </c>
      <c r="Y46" s="6">
        <v>2700</v>
      </c>
      <c r="Z46" s="6">
        <v>1</v>
      </c>
      <c r="AA46" s="6">
        <v>2</v>
      </c>
      <c r="AB46" s="6" t="s">
        <v>392</v>
      </c>
      <c r="AC46" s="6">
        <v>4012001</v>
      </c>
      <c r="AD46" s="6">
        <v>4012001</v>
      </c>
      <c r="AE46" s="6">
        <v>4012001</v>
      </c>
      <c r="AF46" s="6">
        <v>4012001</v>
      </c>
      <c r="AG46" s="6">
        <v>4012001</v>
      </c>
      <c r="AH46" s="6">
        <v>4012001</v>
      </c>
      <c r="AI46" s="6">
        <v>4012001</v>
      </c>
      <c r="AJ46" s="6">
        <v>4012002</v>
      </c>
      <c r="AK46" s="6">
        <v>4012001</v>
      </c>
      <c r="AL46" s="6">
        <v>120</v>
      </c>
      <c r="AM46" s="6">
        <v>4012002</v>
      </c>
      <c r="AN46" s="6">
        <v>4012002</v>
      </c>
      <c r="AO46" s="6">
        <v>4012304</v>
      </c>
      <c r="AP46" s="6">
        <v>4012001</v>
      </c>
      <c r="AQ46" s="6">
        <v>4012001</v>
      </c>
      <c r="AR46" s="6">
        <v>4012001</v>
      </c>
      <c r="AS46" s="6">
        <v>0</v>
      </c>
      <c r="AT46" s="6" t="b">
        <v>1</v>
      </c>
      <c r="AU46" s="6" t="b">
        <v>1</v>
      </c>
      <c r="AV46" s="7" t="b">
        <v>1</v>
      </c>
      <c r="AW46" s="6">
        <v>4012307</v>
      </c>
      <c r="AX46" s="6">
        <v>4012310</v>
      </c>
      <c r="AY46" s="6">
        <v>120</v>
      </c>
      <c r="AZ46" s="6" t="s">
        <v>361</v>
      </c>
      <c r="BA46" s="6">
        <v>100</v>
      </c>
    </row>
    <row r="47" spans="1:53">
      <c r="A47" s="7">
        <v>300101</v>
      </c>
      <c r="B47" s="7" t="s">
        <v>112</v>
      </c>
      <c r="C47" s="7">
        <v>1</v>
      </c>
      <c r="D47" s="7" t="s">
        <v>113</v>
      </c>
      <c r="E47" s="7" t="s">
        <v>393</v>
      </c>
      <c r="F47" s="7">
        <v>7000</v>
      </c>
      <c r="G47" s="7">
        <v>2700</v>
      </c>
      <c r="H47" s="7">
        <v>1000</v>
      </c>
      <c r="I47" s="7">
        <v>0</v>
      </c>
      <c r="J47" s="7" t="s">
        <v>318</v>
      </c>
      <c r="K47" s="7" t="s">
        <v>319</v>
      </c>
      <c r="L47" s="7" t="s">
        <v>394</v>
      </c>
      <c r="M47" s="7" t="s">
        <v>112</v>
      </c>
      <c r="N47" s="7" t="s">
        <v>322</v>
      </c>
      <c r="O47" s="7" t="s">
        <v>112</v>
      </c>
      <c r="P47" s="7">
        <v>5000</v>
      </c>
      <c r="Q47" s="7">
        <v>30</v>
      </c>
      <c r="R47" s="7">
        <v>0</v>
      </c>
      <c r="S47" s="7">
        <v>5000</v>
      </c>
      <c r="T47" s="7">
        <v>30</v>
      </c>
      <c r="U47" s="7">
        <v>0</v>
      </c>
      <c r="V47" s="7">
        <v>100</v>
      </c>
      <c r="W47" s="7">
        <v>1</v>
      </c>
      <c r="X47" s="7" t="b">
        <v>0</v>
      </c>
      <c r="Y47" s="7">
        <v>8000</v>
      </c>
      <c r="Z47" s="7">
        <v>1</v>
      </c>
      <c r="AA47" s="7">
        <v>0</v>
      </c>
      <c r="AB47" s="7" t="s">
        <v>323</v>
      </c>
      <c r="AC47" s="7">
        <v>3001311</v>
      </c>
      <c r="AD47" s="7">
        <v>3001312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3001001</v>
      </c>
      <c r="AL47" s="7">
        <v>12000</v>
      </c>
      <c r="AM47" s="7">
        <v>0</v>
      </c>
      <c r="AN47" s="7">
        <v>0</v>
      </c>
      <c r="AO47" s="7">
        <v>3001304</v>
      </c>
      <c r="AP47" s="7">
        <v>3001304</v>
      </c>
      <c r="AQ47" s="7">
        <v>3001316</v>
      </c>
      <c r="AR47" s="7">
        <v>3001411</v>
      </c>
      <c r="AS47" s="7">
        <v>0</v>
      </c>
      <c r="AT47" s="7" t="b">
        <v>1</v>
      </c>
      <c r="AU47" s="7" t="b">
        <v>1</v>
      </c>
      <c r="AV47" s="7" t="b">
        <v>0</v>
      </c>
      <c r="AW47" s="7">
        <f t="shared" si="4"/>
        <v>300101307</v>
      </c>
      <c r="AX47" s="7">
        <f t="shared" si="5"/>
        <v>300101310</v>
      </c>
      <c r="AY47" s="7">
        <v>10000</v>
      </c>
      <c r="AZ47" s="7" t="s">
        <v>121</v>
      </c>
      <c r="BA47" s="7">
        <v>100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</cp:lastModifiedBy>
  <dcterms:created xsi:type="dcterms:W3CDTF">2018-02-27T11:14:00Z</dcterms:created>
  <dcterms:modified xsi:type="dcterms:W3CDTF">2019-07-17T06:49:08Z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