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184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42" i="1" l="1"/>
  <c r="M47" i="1"/>
  <c r="M44" i="1"/>
  <c r="L43" i="1"/>
  <c r="L42" i="1"/>
  <c r="L41" i="1"/>
  <c r="L40" i="1"/>
  <c r="L39" i="1"/>
  <c r="L38" i="1"/>
  <c r="W37" i="1"/>
  <c r="M34" i="1"/>
  <c r="L31" i="1"/>
  <c r="M29" i="1"/>
  <c r="L26" i="1"/>
  <c r="L25" i="1"/>
  <c r="L24" i="1"/>
  <c r="L23" i="1"/>
  <c r="L22" i="1"/>
  <c r="L21" i="1"/>
  <c r="L20" i="1"/>
  <c r="M19" i="1"/>
  <c r="L18" i="1"/>
  <c r="L17" i="1"/>
  <c r="L16" i="1"/>
  <c r="L15" i="1"/>
</calcChain>
</file>

<file path=xl/sharedStrings.xml><?xml version="1.0" encoding="utf-8"?>
<sst xmlns="http://schemas.openxmlformats.org/spreadsheetml/2006/main" count="243" uniqueCount="140">
  <si>
    <t>2015.8.3</t>
  </si>
  <si>
    <t>2017.12.18</t>
  </si>
  <si>
    <t>入职28个月</t>
  </si>
  <si>
    <t>品种</t>
  </si>
  <si>
    <t>平台</t>
  </si>
  <si>
    <t>数量</t>
  </si>
  <si>
    <t>现价</t>
  </si>
  <si>
    <t>总价</t>
  </si>
  <si>
    <t>按交易所分</t>
  </si>
  <si>
    <t>eth</t>
  </si>
  <si>
    <t>guobi</t>
  </si>
  <si>
    <t>etc</t>
  </si>
  <si>
    <t>huobi</t>
  </si>
  <si>
    <t>omg</t>
  </si>
  <si>
    <t>pay</t>
  </si>
  <si>
    <t>bcc</t>
  </si>
  <si>
    <t>币安</t>
  </si>
  <si>
    <t>gxs</t>
  </si>
  <si>
    <t>knc</t>
  </si>
  <si>
    <t>neo</t>
  </si>
  <si>
    <t>storj</t>
  </si>
  <si>
    <t>yoyo</t>
  </si>
  <si>
    <t>qtum</t>
  </si>
  <si>
    <t>dew</t>
  </si>
  <si>
    <t>bigone</t>
  </si>
  <si>
    <t>新入场资金</t>
  </si>
  <si>
    <t>2017.12.25</t>
  </si>
  <si>
    <t>ico</t>
  </si>
  <si>
    <t>awr</t>
  </si>
  <si>
    <t>2018.1.3</t>
  </si>
  <si>
    <t>okex</t>
  </si>
  <si>
    <t>eos+</t>
  </si>
  <si>
    <t>工行借贷5w</t>
  </si>
  <si>
    <t>2018.1.23</t>
  </si>
  <si>
    <t>usdt</t>
  </si>
  <si>
    <t>‘+1312usdt</t>
  </si>
  <si>
    <t>2018.1.25</t>
  </si>
  <si>
    <t>’+1396.64usdt</t>
  </si>
  <si>
    <t>2018.1.26</t>
  </si>
  <si>
    <t>2018.1.31</t>
  </si>
  <si>
    <t>+500usdt</t>
  </si>
  <si>
    <t>2018.2.1</t>
  </si>
  <si>
    <t>eos</t>
  </si>
  <si>
    <t>2018.2.2</t>
  </si>
  <si>
    <t>+300usdt</t>
  </si>
  <si>
    <t>2018.2.3</t>
  </si>
  <si>
    <t>+3000usdt</t>
  </si>
  <si>
    <t>xuc</t>
  </si>
  <si>
    <t>支付宝借贷1.8w</t>
  </si>
  <si>
    <t>elf</t>
  </si>
  <si>
    <t>分析</t>
  </si>
  <si>
    <t>征信，看好，不卖</t>
  </si>
  <si>
    <t>不卖</t>
  </si>
  <si>
    <t>支付，老牌，成本低，不卖</t>
  </si>
  <si>
    <t>支付，落地</t>
  </si>
  <si>
    <t>涨幅较小，不卖</t>
  </si>
  <si>
    <t>老牌</t>
  </si>
  <si>
    <t>找机会换eos</t>
  </si>
  <si>
    <t>存储</t>
  </si>
  <si>
    <t>交易所，潜力</t>
  </si>
  <si>
    <t>公链，潜力</t>
  </si>
  <si>
    <t>neo qtum</t>
  </si>
  <si>
    <t>公链，国产，潜力，有可能发展成下一个eth</t>
  </si>
  <si>
    <t>涨幅不大</t>
  </si>
  <si>
    <t>目前亏本</t>
  </si>
  <si>
    <t>涨幅好的时候再卖</t>
  </si>
  <si>
    <t>交易日志</t>
  </si>
  <si>
    <t>日期</t>
  </si>
  <si>
    <t>操作类型</t>
  </si>
  <si>
    <t>操作方向</t>
  </si>
  <si>
    <t>操作币种</t>
  </si>
  <si>
    <t>价位</t>
  </si>
  <si>
    <t>原因</t>
  </si>
  <si>
    <t>目前状况</t>
  </si>
  <si>
    <t>充值</t>
  </si>
  <si>
    <t>买入</t>
  </si>
  <si>
    <t>8.05usdt</t>
  </si>
  <si>
    <t>eos横盘太久，肯定涨</t>
  </si>
  <si>
    <t>2018.1.4</t>
  </si>
  <si>
    <t>2.2752usdt</t>
  </si>
  <si>
    <t>sotrj后期肯定拉升</t>
  </si>
  <si>
    <t>1.65usdt</t>
  </si>
  <si>
    <t>追涨elf 公链 后期拉升可能性较大</t>
  </si>
  <si>
    <t>act</t>
  </si>
  <si>
    <t>0.543usdt</t>
  </si>
  <si>
    <t>649.4usdt</t>
  </si>
  <si>
    <t>act形成双底，偷鸡，但没及时卖</t>
  </si>
  <si>
    <t>0.45usdt，亏损</t>
  </si>
  <si>
    <t>cmt</t>
  </si>
  <si>
    <t>0.269usdt</t>
  </si>
  <si>
    <t>443.48usdt</t>
  </si>
  <si>
    <t>cmt长时间未涨，偷鸡，但没及时卖</t>
  </si>
  <si>
    <t>0.268usdt，亏损</t>
  </si>
  <si>
    <t>gnx</t>
  </si>
  <si>
    <t>0.59usdt</t>
  </si>
  <si>
    <t>412usdt</t>
  </si>
  <si>
    <t>gnx跌幅过大，偷鸡，但未及时卖</t>
  </si>
  <si>
    <t>0.44usdt，亏损</t>
  </si>
  <si>
    <t>hsr</t>
  </si>
  <si>
    <t>17.3usdt</t>
  </si>
  <si>
    <t>317usdt</t>
  </si>
  <si>
    <t>hsr出现放量上涨</t>
  </si>
  <si>
    <t>14.9usdt，亏损</t>
  </si>
  <si>
    <t>2018.1.26买入</t>
  </si>
  <si>
    <t>19.5usdt</t>
  </si>
  <si>
    <t>325usdt</t>
  </si>
  <si>
    <t>11usdt</t>
  </si>
  <si>
    <t>662usdt</t>
  </si>
  <si>
    <t>挂单成交</t>
  </si>
  <si>
    <t>1000usdt</t>
  </si>
  <si>
    <t>抢eos反弹</t>
  </si>
  <si>
    <t>500usdt</t>
  </si>
  <si>
    <t>3000usdt</t>
  </si>
  <si>
    <t>微信借贷1.6w</t>
    <phoneticPr fontId="1" type="noConversion"/>
  </si>
  <si>
    <t>okex</t>
    <phoneticPr fontId="1" type="noConversion"/>
  </si>
  <si>
    <t>okex</t>
    <phoneticPr fontId="1" type="noConversion"/>
  </si>
  <si>
    <t>eth</t>
    <phoneticPr fontId="1" type="noConversion"/>
  </si>
  <si>
    <t>‘+1eth</t>
    <phoneticPr fontId="1" type="noConversion"/>
  </si>
  <si>
    <t>usdt</t>
    <phoneticPr fontId="1" type="noConversion"/>
  </si>
  <si>
    <t>’+500usdt</t>
    <phoneticPr fontId="1" type="noConversion"/>
  </si>
  <si>
    <t>usdt</t>
    <phoneticPr fontId="1" type="noConversion"/>
  </si>
  <si>
    <t>‘+400usdt</t>
    <phoneticPr fontId="1" type="noConversion"/>
  </si>
  <si>
    <t>’+1000usdt</t>
    <phoneticPr fontId="1" type="noConversion"/>
  </si>
  <si>
    <t>‘+100usdt</t>
    <phoneticPr fontId="1" type="noConversion"/>
  </si>
  <si>
    <t>‘+500usdt</t>
    <phoneticPr fontId="1" type="noConversion"/>
  </si>
  <si>
    <t>2018.2.10</t>
    <phoneticPr fontId="1" type="noConversion"/>
  </si>
  <si>
    <t>买入</t>
    <phoneticPr fontId="1" type="noConversion"/>
  </si>
  <si>
    <t>5830人民币</t>
    <phoneticPr fontId="1" type="noConversion"/>
  </si>
  <si>
    <t>转至币安购买ae</t>
    <phoneticPr fontId="1" type="noConversion"/>
  </si>
  <si>
    <t>成交价0.032eth大约17￥</t>
    <phoneticPr fontId="1" type="noConversion"/>
  </si>
  <si>
    <t>act</t>
    <phoneticPr fontId="1" type="noConversion"/>
  </si>
  <si>
    <t>0.34usdt</t>
    <phoneticPr fontId="1" type="noConversion"/>
  </si>
  <si>
    <t>500usdt</t>
    <phoneticPr fontId="1" type="noConversion"/>
  </si>
  <si>
    <t>act超跌</t>
    <phoneticPr fontId="1" type="noConversion"/>
  </si>
  <si>
    <t>eos</t>
    <phoneticPr fontId="1" type="noConversion"/>
  </si>
  <si>
    <t>500usdt</t>
    <phoneticPr fontId="1" type="noConversion"/>
  </si>
  <si>
    <t>eos抄底</t>
    <phoneticPr fontId="1" type="noConversion"/>
  </si>
  <si>
    <t>eos抄底</t>
    <phoneticPr fontId="1" type="noConversion"/>
  </si>
  <si>
    <t>6.5usdt</t>
    <phoneticPr fontId="1" type="noConversion"/>
  </si>
  <si>
    <t>7usdt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</si>
</sst>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3:Y91"/>
  <sheetViews>
    <sheetView tabSelected="1" topLeftCell="I24" workbookViewId="0">
      <selection activeCell="W49" sqref="W49:W52"/>
    </sheetView>
  </sheetViews>
  <sheetFormatPr defaultColWidth="9" defaultRowHeight="13.5" x14ac:dyDescent="0.15"/>
  <cols>
    <col min="7" max="7" width="9.5" bestFit="1" customWidth="1"/>
    <col min="11" max="11" width="9.375"/>
    <col min="12" max="12" width="11.5"/>
    <col min="13" max="13" width="19.125" customWidth="1"/>
    <col min="20" max="20" width="11.375" customWidth="1"/>
    <col min="21" max="21" width="12.625" customWidth="1"/>
  </cols>
  <sheetData>
    <row r="13" spans="8:20" x14ac:dyDescent="0.15">
      <c r="R13" t="s">
        <v>0</v>
      </c>
      <c r="S13" t="s">
        <v>1</v>
      </c>
      <c r="T13" t="s">
        <v>2</v>
      </c>
    </row>
    <row r="14" spans="8:20" x14ac:dyDescent="0.15">
      <c r="H14" t="s">
        <v>3</v>
      </c>
      <c r="I14" t="s">
        <v>4</v>
      </c>
      <c r="J14" t="s">
        <v>5</v>
      </c>
      <c r="K14" t="s">
        <v>6</v>
      </c>
      <c r="L14" t="s">
        <v>7</v>
      </c>
      <c r="M14" t="s">
        <v>8</v>
      </c>
    </row>
    <row r="15" spans="8:20" x14ac:dyDescent="0.15">
      <c r="H15" t="s">
        <v>9</v>
      </c>
      <c r="I15" t="s">
        <v>10</v>
      </c>
      <c r="J15">
        <v>0</v>
      </c>
      <c r="K15">
        <v>4798.12</v>
      </c>
      <c r="L15">
        <f>J15*K15</f>
        <v>0</v>
      </c>
    </row>
    <row r="16" spans="8:20" x14ac:dyDescent="0.15">
      <c r="H16" t="s">
        <v>11</v>
      </c>
      <c r="I16" t="s">
        <v>12</v>
      </c>
      <c r="J16">
        <v>263.7</v>
      </c>
      <c r="K16">
        <v>197.62</v>
      </c>
      <c r="L16">
        <f>J16*K16</f>
        <v>52112.394</v>
      </c>
    </row>
    <row r="17" spans="8:24" x14ac:dyDescent="0.15">
      <c r="H17" t="s">
        <v>13</v>
      </c>
      <c r="I17" t="s">
        <v>12</v>
      </c>
      <c r="J17">
        <v>585.9</v>
      </c>
      <c r="K17">
        <v>124.8</v>
      </c>
      <c r="L17">
        <f>J17*K17</f>
        <v>73120.320000000007</v>
      </c>
    </row>
    <row r="18" spans="8:24" x14ac:dyDescent="0.15">
      <c r="H18" t="s">
        <v>14</v>
      </c>
      <c r="I18" t="s">
        <v>12</v>
      </c>
      <c r="J18">
        <v>2029.7</v>
      </c>
      <c r="K18">
        <v>24.8</v>
      </c>
      <c r="L18">
        <f>J18*K18</f>
        <v>50336.56</v>
      </c>
    </row>
    <row r="19" spans="8:24" x14ac:dyDescent="0.15">
      <c r="M19">
        <f>L15+L16+L17+L18</f>
        <v>175569.274</v>
      </c>
    </row>
    <row r="20" spans="8:24" x14ac:dyDescent="0.15">
      <c r="H20" t="s">
        <v>15</v>
      </c>
      <c r="I20" t="s">
        <v>16</v>
      </c>
      <c r="J20">
        <v>0</v>
      </c>
      <c r="K20">
        <v>13766.67</v>
      </c>
      <c r="L20">
        <f t="shared" ref="L20:L26" si="0">J20*K20</f>
        <v>0</v>
      </c>
    </row>
    <row r="21" spans="8:24" x14ac:dyDescent="0.15">
      <c r="H21" t="s">
        <v>17</v>
      </c>
      <c r="I21" t="s">
        <v>16</v>
      </c>
      <c r="J21">
        <v>722.5</v>
      </c>
      <c r="K21">
        <v>42.3</v>
      </c>
      <c r="L21">
        <f t="shared" si="0"/>
        <v>30561.75</v>
      </c>
    </row>
    <row r="22" spans="8:24" x14ac:dyDescent="0.15">
      <c r="H22" t="s">
        <v>18</v>
      </c>
      <c r="I22" t="s">
        <v>16</v>
      </c>
      <c r="J22">
        <v>476.5</v>
      </c>
      <c r="K22">
        <v>19.8</v>
      </c>
      <c r="L22">
        <f t="shared" si="0"/>
        <v>9434.7000000000007</v>
      </c>
    </row>
    <row r="23" spans="8:24" x14ac:dyDescent="0.15">
      <c r="H23" t="s">
        <v>19</v>
      </c>
      <c r="I23" t="s">
        <v>16</v>
      </c>
      <c r="J23">
        <v>14.4</v>
      </c>
      <c r="K23">
        <v>602</v>
      </c>
      <c r="L23">
        <f t="shared" si="0"/>
        <v>8668.7999999999993</v>
      </c>
    </row>
    <row r="24" spans="8:24" x14ac:dyDescent="0.15">
      <c r="H24" t="s">
        <v>20</v>
      </c>
      <c r="I24" t="s">
        <v>16</v>
      </c>
      <c r="J24">
        <v>370.6</v>
      </c>
      <c r="K24">
        <v>13.8</v>
      </c>
      <c r="L24">
        <f t="shared" si="0"/>
        <v>5114.28</v>
      </c>
    </row>
    <row r="25" spans="8:24" x14ac:dyDescent="0.15">
      <c r="H25" t="s">
        <v>21</v>
      </c>
      <c r="I25" t="s">
        <v>16</v>
      </c>
      <c r="J25">
        <v>3922</v>
      </c>
      <c r="K25">
        <v>2.1</v>
      </c>
      <c r="L25">
        <f t="shared" si="0"/>
        <v>8236.2000000000007</v>
      </c>
    </row>
    <row r="26" spans="8:24" x14ac:dyDescent="0.15">
      <c r="H26" t="s">
        <v>22</v>
      </c>
      <c r="I26" t="s">
        <v>16</v>
      </c>
      <c r="J26">
        <v>26</v>
      </c>
      <c r="K26">
        <v>335</v>
      </c>
      <c r="L26">
        <f t="shared" si="0"/>
        <v>8710</v>
      </c>
    </row>
    <row r="29" spans="8:24" x14ac:dyDescent="0.15">
      <c r="M29">
        <f>L20+L21+L22+L23+L24+L25+L26</f>
        <v>70725.73</v>
      </c>
    </row>
    <row r="31" spans="8:24" x14ac:dyDescent="0.15">
      <c r="H31" t="s">
        <v>23</v>
      </c>
      <c r="I31" t="s">
        <v>24</v>
      </c>
      <c r="J31">
        <v>900</v>
      </c>
      <c r="K31">
        <v>11.77</v>
      </c>
      <c r="L31">
        <f>J31*K31</f>
        <v>10593</v>
      </c>
      <c r="T31" t="s">
        <v>25</v>
      </c>
    </row>
    <row r="32" spans="8:24" x14ac:dyDescent="0.15">
      <c r="U32" t="s">
        <v>26</v>
      </c>
      <c r="V32" t="s">
        <v>27</v>
      </c>
      <c r="W32">
        <v>11125.8</v>
      </c>
      <c r="X32" t="s">
        <v>28</v>
      </c>
    </row>
    <row r="33" spans="8:25" x14ac:dyDescent="0.15">
      <c r="U33" t="s">
        <v>29</v>
      </c>
      <c r="V33" t="s">
        <v>30</v>
      </c>
      <c r="W33">
        <v>10000</v>
      </c>
      <c r="X33" t="s">
        <v>31</v>
      </c>
    </row>
    <row r="34" spans="8:25" x14ac:dyDescent="0.15">
      <c r="M34">
        <f>J31*K31</f>
        <v>10593</v>
      </c>
      <c r="T34" t="s">
        <v>32</v>
      </c>
      <c r="U34" t="s">
        <v>33</v>
      </c>
      <c r="V34" t="s">
        <v>30</v>
      </c>
      <c r="W34">
        <v>10000</v>
      </c>
      <c r="X34" t="s">
        <v>34</v>
      </c>
      <c r="Y34" t="s">
        <v>35</v>
      </c>
    </row>
    <row r="35" spans="8:25" x14ac:dyDescent="0.15">
      <c r="U35" t="s">
        <v>36</v>
      </c>
      <c r="V35" t="s">
        <v>30</v>
      </c>
      <c r="W35">
        <v>8000</v>
      </c>
      <c r="X35" t="s">
        <v>34</v>
      </c>
      <c r="Y35" t="s">
        <v>37</v>
      </c>
    </row>
    <row r="36" spans="8:25" x14ac:dyDescent="0.15">
      <c r="U36" t="s">
        <v>38</v>
      </c>
      <c r="V36" t="s">
        <v>30</v>
      </c>
      <c r="W36">
        <v>2177</v>
      </c>
      <c r="X36" t="s">
        <v>34</v>
      </c>
    </row>
    <row r="37" spans="8:25" x14ac:dyDescent="0.15">
      <c r="U37" t="s">
        <v>39</v>
      </c>
      <c r="V37" t="s">
        <v>30</v>
      </c>
      <c r="W37">
        <f>818+1625+846</f>
        <v>3289</v>
      </c>
      <c r="X37" t="s">
        <v>34</v>
      </c>
      <c r="Y37" s="1" t="s">
        <v>40</v>
      </c>
    </row>
    <row r="38" spans="8:25" x14ac:dyDescent="0.15">
      <c r="H38" t="s">
        <v>9</v>
      </c>
      <c r="I38" t="s">
        <v>30</v>
      </c>
      <c r="J38">
        <v>0</v>
      </c>
      <c r="K38">
        <v>4798.12</v>
      </c>
      <c r="L38">
        <f t="shared" ref="L38:L43" si="1">J38*K38</f>
        <v>0</v>
      </c>
      <c r="U38" t="s">
        <v>41</v>
      </c>
      <c r="V38" t="s">
        <v>30</v>
      </c>
      <c r="W38">
        <v>3250</v>
      </c>
      <c r="X38" t="s">
        <v>34</v>
      </c>
      <c r="Y38" s="1" t="s">
        <v>40</v>
      </c>
    </row>
    <row r="39" spans="8:25" x14ac:dyDescent="0.15">
      <c r="H39" t="s">
        <v>22</v>
      </c>
      <c r="I39" t="s">
        <v>30</v>
      </c>
      <c r="J39">
        <v>63.7</v>
      </c>
      <c r="K39">
        <v>335</v>
      </c>
      <c r="L39">
        <f t="shared" si="1"/>
        <v>21339.5</v>
      </c>
      <c r="U39" t="s">
        <v>41</v>
      </c>
      <c r="V39" t="s">
        <v>30</v>
      </c>
      <c r="W39">
        <v>3200</v>
      </c>
      <c r="X39" t="s">
        <v>34</v>
      </c>
      <c r="Y39" s="1" t="s">
        <v>40</v>
      </c>
    </row>
    <row r="40" spans="8:25" x14ac:dyDescent="0.15">
      <c r="H40" t="s">
        <v>42</v>
      </c>
      <c r="I40" t="s">
        <v>30</v>
      </c>
      <c r="J40">
        <v>13.14</v>
      </c>
      <c r="K40">
        <v>50</v>
      </c>
      <c r="L40">
        <f t="shared" si="1"/>
        <v>657</v>
      </c>
      <c r="U40" t="s">
        <v>43</v>
      </c>
      <c r="V40" t="s">
        <v>30</v>
      </c>
      <c r="W40">
        <v>1929</v>
      </c>
      <c r="X40" t="s">
        <v>34</v>
      </c>
      <c r="Y40" s="1" t="s">
        <v>44</v>
      </c>
    </row>
    <row r="41" spans="8:25" x14ac:dyDescent="0.15">
      <c r="H41" t="s">
        <v>20</v>
      </c>
      <c r="I41" t="s">
        <v>30</v>
      </c>
      <c r="J41">
        <v>1089.9000000000001</v>
      </c>
      <c r="K41">
        <v>13.8</v>
      </c>
      <c r="L41">
        <f t="shared" si="1"/>
        <v>15040.62</v>
      </c>
      <c r="U41" t="s">
        <v>45</v>
      </c>
      <c r="V41" t="s">
        <v>30</v>
      </c>
      <c r="W41">
        <v>19530</v>
      </c>
      <c r="X41" t="s">
        <v>34</v>
      </c>
      <c r="Y41" s="1" t="s">
        <v>46</v>
      </c>
    </row>
    <row r="42" spans="8:25" x14ac:dyDescent="0.15">
      <c r="H42" t="s">
        <v>47</v>
      </c>
      <c r="I42" t="s">
        <v>30</v>
      </c>
      <c r="J42">
        <v>5.2</v>
      </c>
      <c r="K42">
        <v>64.099999999999994</v>
      </c>
      <c r="L42">
        <f t="shared" si="1"/>
        <v>333.32</v>
      </c>
      <c r="W42">
        <f>SUM(W34:W41)</f>
        <v>51375</v>
      </c>
    </row>
    <row r="43" spans="8:25" x14ac:dyDescent="0.15">
      <c r="H43" t="s">
        <v>49</v>
      </c>
      <c r="I43" t="s">
        <v>30</v>
      </c>
      <c r="J43">
        <v>1135</v>
      </c>
      <c r="K43">
        <v>6.8</v>
      </c>
      <c r="L43">
        <f t="shared" si="1"/>
        <v>7718</v>
      </c>
      <c r="T43" t="s">
        <v>48</v>
      </c>
      <c r="U43">
        <v>20180206</v>
      </c>
      <c r="V43" t="s">
        <v>115</v>
      </c>
      <c r="W43">
        <v>650</v>
      </c>
      <c r="X43" t="s">
        <v>120</v>
      </c>
      <c r="Y43" t="s">
        <v>123</v>
      </c>
    </row>
    <row r="44" spans="8:25" x14ac:dyDescent="0.15">
      <c r="M44">
        <f>L39+L40+L41+L42+L43</f>
        <v>45088.44</v>
      </c>
      <c r="U44">
        <v>20180207</v>
      </c>
      <c r="V44" t="s">
        <v>115</v>
      </c>
      <c r="W44">
        <v>3255</v>
      </c>
      <c r="X44" t="s">
        <v>120</v>
      </c>
      <c r="Y44" t="s">
        <v>119</v>
      </c>
    </row>
    <row r="45" spans="8:25" x14ac:dyDescent="0.15">
      <c r="U45">
        <v>20180207</v>
      </c>
      <c r="V45" t="s">
        <v>115</v>
      </c>
      <c r="W45">
        <v>3240</v>
      </c>
      <c r="X45" t="s">
        <v>120</v>
      </c>
      <c r="Y45" t="s">
        <v>124</v>
      </c>
    </row>
    <row r="47" spans="8:25" x14ac:dyDescent="0.15">
      <c r="L47" t="s">
        <v>7</v>
      </c>
      <c r="M47">
        <f>M19+M29+M34+M34+M44</f>
        <v>312569.44400000002</v>
      </c>
    </row>
    <row r="49" spans="8:25" x14ac:dyDescent="0.15">
      <c r="T49" t="s">
        <v>113</v>
      </c>
      <c r="U49">
        <v>20180206</v>
      </c>
      <c r="V49" t="s">
        <v>114</v>
      </c>
      <c r="W49">
        <v>6670</v>
      </c>
      <c r="X49" t="s">
        <v>120</v>
      </c>
      <c r="Y49" t="s">
        <v>122</v>
      </c>
    </row>
    <row r="50" spans="8:25" x14ac:dyDescent="0.15">
      <c r="U50">
        <v>20180206</v>
      </c>
      <c r="V50" t="s">
        <v>115</v>
      </c>
      <c r="W50">
        <v>2624</v>
      </c>
      <c r="X50" t="s">
        <v>120</v>
      </c>
      <c r="Y50" t="s">
        <v>121</v>
      </c>
    </row>
    <row r="51" spans="8:25" x14ac:dyDescent="0.15">
      <c r="U51">
        <v>20180209</v>
      </c>
      <c r="V51" t="s">
        <v>115</v>
      </c>
      <c r="W51">
        <v>3230</v>
      </c>
      <c r="X51" t="s">
        <v>118</v>
      </c>
      <c r="Y51" t="s">
        <v>119</v>
      </c>
    </row>
    <row r="52" spans="8:25" x14ac:dyDescent="0.15">
      <c r="U52">
        <v>20180210</v>
      </c>
      <c r="V52" t="s">
        <v>115</v>
      </c>
      <c r="W52">
        <v>5830</v>
      </c>
      <c r="X52" t="s">
        <v>116</v>
      </c>
      <c r="Y52" t="s">
        <v>117</v>
      </c>
    </row>
    <row r="53" spans="8:25" x14ac:dyDescent="0.15">
      <c r="H53" t="s">
        <v>50</v>
      </c>
    </row>
    <row r="54" spans="8:25" x14ac:dyDescent="0.15">
      <c r="I54" t="s">
        <v>17</v>
      </c>
      <c r="J54" s="2" t="s">
        <v>51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t="s">
        <v>52</v>
      </c>
    </row>
    <row r="55" spans="8:25" x14ac:dyDescent="0.15">
      <c r="I55" t="s">
        <v>13</v>
      </c>
      <c r="J55" s="2" t="s">
        <v>53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t="s">
        <v>52</v>
      </c>
    </row>
    <row r="56" spans="8:25" x14ac:dyDescent="0.15">
      <c r="I56" t="s">
        <v>14</v>
      </c>
      <c r="J56" s="2" t="s">
        <v>54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t="s">
        <v>55</v>
      </c>
    </row>
    <row r="57" spans="8:25" x14ac:dyDescent="0.15">
      <c r="I57" t="s">
        <v>11</v>
      </c>
      <c r="J57" s="2" t="s">
        <v>56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t="s">
        <v>57</v>
      </c>
    </row>
    <row r="58" spans="8:25" x14ac:dyDescent="0.15">
      <c r="I58" t="s">
        <v>20</v>
      </c>
      <c r="J58" s="2" t="s">
        <v>58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t="s">
        <v>55</v>
      </c>
    </row>
    <row r="59" spans="8:25" x14ac:dyDescent="0.15">
      <c r="I59" t="s">
        <v>23</v>
      </c>
      <c r="J59" s="2" t="s">
        <v>59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t="s">
        <v>52</v>
      </c>
    </row>
    <row r="60" spans="8:25" x14ac:dyDescent="0.15">
      <c r="I60" t="s">
        <v>49</v>
      </c>
      <c r="J60" s="2" t="s">
        <v>60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t="s">
        <v>52</v>
      </c>
    </row>
    <row r="61" spans="8:25" x14ac:dyDescent="0.15">
      <c r="I61" t="s">
        <v>61</v>
      </c>
      <c r="J61" s="2" t="s">
        <v>62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t="s">
        <v>52</v>
      </c>
    </row>
    <row r="62" spans="8:25" x14ac:dyDescent="0.15">
      <c r="I62" t="s">
        <v>18</v>
      </c>
      <c r="J62" s="2" t="s">
        <v>63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t="s">
        <v>52</v>
      </c>
    </row>
    <row r="63" spans="8:25" x14ac:dyDescent="0.15">
      <c r="I63" t="s">
        <v>21</v>
      </c>
      <c r="J63" s="2" t="s">
        <v>64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t="s">
        <v>65</v>
      </c>
    </row>
    <row r="69" spans="7:18" x14ac:dyDescent="0.15">
      <c r="H69" t="s">
        <v>66</v>
      </c>
    </row>
    <row r="72" spans="7:18" x14ac:dyDescent="0.15">
      <c r="G72" t="s">
        <v>67</v>
      </c>
      <c r="H72" t="s">
        <v>68</v>
      </c>
      <c r="I72" t="s">
        <v>69</v>
      </c>
      <c r="J72" t="s">
        <v>70</v>
      </c>
      <c r="K72" t="s">
        <v>5</v>
      </c>
      <c r="L72" t="s">
        <v>71</v>
      </c>
      <c r="M72" t="s">
        <v>7</v>
      </c>
      <c r="N72" t="s">
        <v>72</v>
      </c>
      <c r="R72" t="s">
        <v>73</v>
      </c>
    </row>
    <row r="73" spans="7:18" x14ac:dyDescent="0.15">
      <c r="G73" t="s">
        <v>29</v>
      </c>
      <c r="H73" t="s">
        <v>74</v>
      </c>
      <c r="J73" t="s">
        <v>34</v>
      </c>
      <c r="M73">
        <v>10000</v>
      </c>
    </row>
    <row r="74" spans="7:18" x14ac:dyDescent="0.15">
      <c r="G74" t="s">
        <v>29</v>
      </c>
      <c r="H74" t="s">
        <v>75</v>
      </c>
      <c r="J74" t="s">
        <v>42</v>
      </c>
      <c r="K74">
        <v>85</v>
      </c>
      <c r="L74" t="s">
        <v>76</v>
      </c>
      <c r="N74" t="s">
        <v>77</v>
      </c>
    </row>
    <row r="75" spans="7:18" x14ac:dyDescent="0.15">
      <c r="G75" t="s">
        <v>78</v>
      </c>
      <c r="H75" t="s">
        <v>75</v>
      </c>
      <c r="J75" t="s">
        <v>20</v>
      </c>
      <c r="K75">
        <v>39</v>
      </c>
      <c r="L75" t="s">
        <v>79</v>
      </c>
      <c r="N75" t="s">
        <v>80</v>
      </c>
    </row>
    <row r="76" spans="7:18" x14ac:dyDescent="0.15">
      <c r="G76" t="s">
        <v>78</v>
      </c>
      <c r="H76" t="s">
        <v>75</v>
      </c>
      <c r="J76" t="s">
        <v>49</v>
      </c>
      <c r="K76">
        <v>378</v>
      </c>
      <c r="L76" t="s">
        <v>81</v>
      </c>
      <c r="N76" t="s">
        <v>82</v>
      </c>
    </row>
    <row r="78" spans="7:18" x14ac:dyDescent="0.15">
      <c r="G78" t="s">
        <v>36</v>
      </c>
      <c r="H78" t="s">
        <v>75</v>
      </c>
      <c r="J78" t="s">
        <v>83</v>
      </c>
      <c r="K78">
        <v>1196.5999999999999</v>
      </c>
      <c r="L78" t="s">
        <v>84</v>
      </c>
      <c r="M78" t="s">
        <v>85</v>
      </c>
      <c r="N78" t="s">
        <v>86</v>
      </c>
      <c r="R78" t="s">
        <v>87</v>
      </c>
    </row>
    <row r="79" spans="7:18" x14ac:dyDescent="0.15">
      <c r="G79" t="s">
        <v>36</v>
      </c>
      <c r="H79" t="s">
        <v>75</v>
      </c>
      <c r="J79" t="s">
        <v>88</v>
      </c>
      <c r="K79">
        <v>1648.6</v>
      </c>
      <c r="L79" t="s">
        <v>89</v>
      </c>
      <c r="M79" t="s">
        <v>90</v>
      </c>
      <c r="N79" t="s">
        <v>91</v>
      </c>
      <c r="R79" t="s">
        <v>92</v>
      </c>
    </row>
    <row r="80" spans="7:18" x14ac:dyDescent="0.15">
      <c r="G80" t="s">
        <v>36</v>
      </c>
      <c r="H80" t="s">
        <v>75</v>
      </c>
      <c r="J80" t="s">
        <v>93</v>
      </c>
      <c r="K80">
        <v>699.9</v>
      </c>
      <c r="L80" t="s">
        <v>94</v>
      </c>
      <c r="M80" t="s">
        <v>95</v>
      </c>
      <c r="N80" t="s">
        <v>96</v>
      </c>
      <c r="R80" t="s">
        <v>97</v>
      </c>
    </row>
    <row r="81" spans="7:18" x14ac:dyDescent="0.15">
      <c r="G81" t="s">
        <v>36</v>
      </c>
      <c r="H81" t="s">
        <v>75</v>
      </c>
      <c r="J81" t="s">
        <v>98</v>
      </c>
      <c r="K81">
        <v>18.3</v>
      </c>
      <c r="L81" t="s">
        <v>99</v>
      </c>
      <c r="M81" t="s">
        <v>100</v>
      </c>
      <c r="N81" t="s">
        <v>101</v>
      </c>
      <c r="R81" t="s">
        <v>102</v>
      </c>
    </row>
    <row r="82" spans="7:18" x14ac:dyDescent="0.15">
      <c r="G82" t="s">
        <v>103</v>
      </c>
      <c r="J82" t="s">
        <v>98</v>
      </c>
      <c r="K82">
        <v>16.7</v>
      </c>
      <c r="L82" t="s">
        <v>104</v>
      </c>
      <c r="M82" t="s">
        <v>105</v>
      </c>
      <c r="N82" t="s">
        <v>101</v>
      </c>
      <c r="R82" t="s">
        <v>102</v>
      </c>
    </row>
    <row r="83" spans="7:18" x14ac:dyDescent="0.15">
      <c r="G83" t="s">
        <v>39</v>
      </c>
      <c r="H83" t="s">
        <v>75</v>
      </c>
      <c r="J83" t="s">
        <v>42</v>
      </c>
      <c r="K83">
        <v>60</v>
      </c>
      <c r="L83" t="s">
        <v>106</v>
      </c>
      <c r="M83" t="s">
        <v>107</v>
      </c>
      <c r="N83" t="s">
        <v>108</v>
      </c>
    </row>
    <row r="84" spans="7:18" x14ac:dyDescent="0.15">
      <c r="G84" t="s">
        <v>43</v>
      </c>
      <c r="H84" t="s">
        <v>75</v>
      </c>
      <c r="J84" t="s">
        <v>42</v>
      </c>
      <c r="K84">
        <v>92</v>
      </c>
      <c r="L84">
        <v>10.8</v>
      </c>
      <c r="M84" t="s">
        <v>109</v>
      </c>
      <c r="N84" t="s">
        <v>110</v>
      </c>
    </row>
    <row r="85" spans="7:18" x14ac:dyDescent="0.15">
      <c r="G85" t="s">
        <v>43</v>
      </c>
      <c r="H85" t="s">
        <v>75</v>
      </c>
      <c r="J85" t="s">
        <v>42</v>
      </c>
      <c r="K85">
        <v>47</v>
      </c>
      <c r="L85">
        <v>10.6</v>
      </c>
      <c r="M85" t="s">
        <v>111</v>
      </c>
      <c r="N85" t="s">
        <v>110</v>
      </c>
    </row>
    <row r="86" spans="7:18" x14ac:dyDescent="0.15">
      <c r="G86" t="s">
        <v>45</v>
      </c>
      <c r="H86" t="s">
        <v>75</v>
      </c>
      <c r="J86" t="s">
        <v>42</v>
      </c>
      <c r="K86">
        <v>279</v>
      </c>
      <c r="L86">
        <v>10.74</v>
      </c>
      <c r="M86" t="s">
        <v>112</v>
      </c>
      <c r="N86" t="s">
        <v>110</v>
      </c>
    </row>
    <row r="88" spans="7:18" x14ac:dyDescent="0.15">
      <c r="G88">
        <v>20180206</v>
      </c>
      <c r="H88" t="s">
        <v>126</v>
      </c>
      <c r="J88" t="s">
        <v>134</v>
      </c>
      <c r="K88">
        <v>70</v>
      </c>
      <c r="L88" t="s">
        <v>139</v>
      </c>
      <c r="M88" t="s">
        <v>135</v>
      </c>
      <c r="N88" t="s">
        <v>137</v>
      </c>
    </row>
    <row r="89" spans="7:18" x14ac:dyDescent="0.15">
      <c r="G89">
        <v>20180206</v>
      </c>
      <c r="H89" t="s">
        <v>126</v>
      </c>
      <c r="J89" t="s">
        <v>134</v>
      </c>
      <c r="K89">
        <v>77.69</v>
      </c>
      <c r="L89" t="s">
        <v>138</v>
      </c>
      <c r="M89" t="s">
        <v>135</v>
      </c>
      <c r="N89" t="s">
        <v>136</v>
      </c>
    </row>
    <row r="90" spans="7:18" x14ac:dyDescent="0.15">
      <c r="G90">
        <v>20180207</v>
      </c>
      <c r="H90" t="s">
        <v>126</v>
      </c>
      <c r="J90" t="s">
        <v>130</v>
      </c>
      <c r="K90">
        <v>1472</v>
      </c>
      <c r="L90" t="s">
        <v>131</v>
      </c>
      <c r="M90" t="s">
        <v>132</v>
      </c>
      <c r="N90" t="s">
        <v>133</v>
      </c>
    </row>
    <row r="91" spans="7:18" x14ac:dyDescent="0.15">
      <c r="G91" t="s">
        <v>125</v>
      </c>
      <c r="H91" t="s">
        <v>126</v>
      </c>
      <c r="J91" t="s">
        <v>116</v>
      </c>
      <c r="K91">
        <v>1</v>
      </c>
      <c r="L91">
        <v>5830</v>
      </c>
      <c r="M91" t="s">
        <v>127</v>
      </c>
      <c r="N91" t="s">
        <v>128</v>
      </c>
      <c r="R91" t="s">
        <v>129</v>
      </c>
    </row>
  </sheetData>
  <mergeCells count="10">
    <mergeCell ref="J59:U59"/>
    <mergeCell ref="J60:U60"/>
    <mergeCell ref="J61:U61"/>
    <mergeCell ref="J62:U62"/>
    <mergeCell ref="J63:U63"/>
    <mergeCell ref="J54:U54"/>
    <mergeCell ref="J55:U55"/>
    <mergeCell ref="J56:U56"/>
    <mergeCell ref="J57:U57"/>
    <mergeCell ref="J58:U58"/>
  </mergeCells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LQ</dc:creator>
  <cp:lastModifiedBy>LQ</cp:lastModifiedBy>
  <dcterms:created xsi:type="dcterms:W3CDTF">2017-12-18T14:05:00Z</dcterms:created>
  <dcterms:modified xsi:type="dcterms:W3CDTF">2018-02-11T01:35:48Z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