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python_work\ECG_multi-lead_class\"/>
    </mc:Choice>
  </mc:AlternateContent>
  <xr:revisionPtr revIDLastSave="0" documentId="13_ncr:40009_{1973AFF0-EB62-41D5-BEBA-AE78209D5092}" xr6:coauthVersionLast="47" xr6:coauthVersionMax="47" xr10:uidLastSave="{00000000-0000-0000-0000-000000000000}"/>
  <bookViews>
    <workbookView xWindow="435" yWindow="0" windowWidth="13635" windowHeight="15435"/>
  </bookViews>
  <sheets>
    <sheet name="matrix" sheetId="1" r:id="rId1"/>
  </sheets>
  <calcPr calcId="0"/>
</workbook>
</file>

<file path=xl/calcChain.xml><?xml version="1.0" encoding="utf-8"?>
<calcChain xmlns="http://schemas.openxmlformats.org/spreadsheetml/2006/main">
  <c r="A10" i="1" l="1"/>
  <c r="B10" i="1"/>
  <c r="C10" i="1"/>
  <c r="D10" i="1"/>
  <c r="E10" i="1"/>
  <c r="F10" i="1"/>
  <c r="G10" i="1"/>
  <c r="H10" i="1"/>
  <c r="J2" i="1"/>
  <c r="J3" i="1"/>
  <c r="J4" i="1"/>
  <c r="J5" i="1"/>
  <c r="J6" i="1"/>
  <c r="J7" i="1"/>
  <c r="J8" i="1"/>
  <c r="J9" i="1"/>
  <c r="J1" i="1"/>
  <c r="I10" i="1"/>
  <c r="B15" i="1"/>
  <c r="B18" i="1"/>
  <c r="B17" i="1"/>
  <c r="B16" i="1"/>
  <c r="B14" i="1"/>
  <c r="H12" i="1" l="1"/>
  <c r="I12" i="1"/>
  <c r="G12" i="1"/>
  <c r="F12" i="1"/>
  <c r="B12" i="1"/>
  <c r="E12" i="1"/>
  <c r="D12" i="1"/>
  <c r="C12" i="1"/>
  <c r="A12" i="1"/>
  <c r="B22" i="1"/>
  <c r="B21" i="1"/>
  <c r="B19" i="1"/>
  <c r="B20" i="1"/>
  <c r="J12" i="1" l="1"/>
</calcChain>
</file>

<file path=xl/sharedStrings.xml><?xml version="1.0" encoding="utf-8"?>
<sst xmlns="http://schemas.openxmlformats.org/spreadsheetml/2006/main" count="19" uniqueCount="19">
  <si>
    <t>total</t>
    <phoneticPr fontId="18" type="noConversion"/>
  </si>
  <si>
    <t>tn</t>
    <phoneticPr fontId="18" type="noConversion"/>
  </si>
  <si>
    <t>tp</t>
    <phoneticPr fontId="18" type="noConversion"/>
  </si>
  <si>
    <t>fn</t>
    <phoneticPr fontId="18" type="noConversion"/>
  </si>
  <si>
    <t>fp</t>
    <phoneticPr fontId="18" type="noConversion"/>
  </si>
  <si>
    <t>Accuracy</t>
    <phoneticPr fontId="18" type="noConversion"/>
  </si>
  <si>
    <t>Sensitivity</t>
    <phoneticPr fontId="18" type="noConversion"/>
  </si>
  <si>
    <t>Specificity</t>
    <phoneticPr fontId="18" type="noConversion"/>
  </si>
  <si>
    <t xml:space="preserve">Positive predictive rate </t>
    <phoneticPr fontId="18" type="noConversion"/>
  </si>
  <si>
    <t>F1</t>
    <phoneticPr fontId="18" type="noConversion"/>
  </si>
  <si>
    <t>F11</t>
    <phoneticPr fontId="18" type="noConversion"/>
  </si>
  <si>
    <t>F12</t>
  </si>
  <si>
    <t>F13</t>
  </si>
  <si>
    <t>F14</t>
  </si>
  <si>
    <t>F15</t>
  </si>
  <si>
    <t>F16</t>
  </si>
  <si>
    <t>F17</t>
  </si>
  <si>
    <t>F18</t>
  </si>
  <si>
    <t>F19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</si>
</sst>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0" xfId="0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J22" sqref="J22"/>
    </sheetView>
  </sheetViews>
  <sheetFormatPr defaultRowHeight="14.25" x14ac:dyDescent="0.2"/>
  <cols>
    <col min="1" max="1" width="21.5" bestFit="1" customWidth="1"/>
    <col min="2" max="2" width="12.75" bestFit="1" customWidth="1"/>
  </cols>
  <sheetData>
    <row r="1" spans="1:10" x14ac:dyDescent="0.2">
      <c r="A1" s="1">
        <v>859</v>
      </c>
      <c r="B1" s="1">
        <v>0</v>
      </c>
      <c r="C1" s="1">
        <v>1</v>
      </c>
      <c r="D1" s="1">
        <v>0</v>
      </c>
      <c r="E1" s="1">
        <v>17</v>
      </c>
      <c r="F1" s="1">
        <v>4</v>
      </c>
      <c r="G1" s="1">
        <v>5</v>
      </c>
      <c r="H1" s="1">
        <v>55</v>
      </c>
      <c r="I1" s="1">
        <v>1</v>
      </c>
      <c r="J1">
        <f>SUM(A1:I1)</f>
        <v>942</v>
      </c>
    </row>
    <row r="2" spans="1:10" x14ac:dyDescent="0.2">
      <c r="A2" s="1">
        <v>0</v>
      </c>
      <c r="B2" s="1">
        <v>908</v>
      </c>
      <c r="C2" s="1">
        <v>1</v>
      </c>
      <c r="D2" s="1">
        <v>12</v>
      </c>
      <c r="E2" s="1">
        <v>61</v>
      </c>
      <c r="F2" s="1">
        <v>1</v>
      </c>
      <c r="G2" s="1">
        <v>17</v>
      </c>
      <c r="H2" s="1">
        <v>32</v>
      </c>
      <c r="I2" s="1">
        <v>3</v>
      </c>
      <c r="J2">
        <f t="shared" ref="J2:J9" si="0">SUM(A2:I2)</f>
        <v>1035</v>
      </c>
    </row>
    <row r="3" spans="1:10" x14ac:dyDescent="0.2">
      <c r="A3" s="1">
        <v>0</v>
      </c>
      <c r="B3" s="1">
        <v>2</v>
      </c>
      <c r="C3" s="1">
        <v>667</v>
      </c>
      <c r="D3" s="1">
        <v>3</v>
      </c>
      <c r="E3" s="1">
        <v>8</v>
      </c>
      <c r="F3" s="1">
        <v>1</v>
      </c>
      <c r="G3" s="1">
        <v>0</v>
      </c>
      <c r="H3" s="1">
        <v>2</v>
      </c>
      <c r="I3" s="1">
        <v>2</v>
      </c>
      <c r="J3">
        <f t="shared" si="0"/>
        <v>685</v>
      </c>
    </row>
    <row r="4" spans="1:10" x14ac:dyDescent="0.2">
      <c r="A4" s="1">
        <v>0</v>
      </c>
      <c r="B4" s="1">
        <v>22</v>
      </c>
      <c r="C4" s="1">
        <v>13</v>
      </c>
      <c r="D4" s="1">
        <v>141</v>
      </c>
      <c r="E4" s="1">
        <v>2</v>
      </c>
      <c r="F4" s="1">
        <v>8</v>
      </c>
      <c r="G4" s="1">
        <v>10</v>
      </c>
      <c r="H4" s="1">
        <v>3</v>
      </c>
      <c r="I4" s="1">
        <v>1</v>
      </c>
      <c r="J4">
        <f t="shared" si="0"/>
        <v>200</v>
      </c>
    </row>
    <row r="5" spans="1:10" x14ac:dyDescent="0.2">
      <c r="A5" s="1">
        <v>0</v>
      </c>
      <c r="B5" s="1">
        <v>105</v>
      </c>
      <c r="C5" s="1">
        <v>14</v>
      </c>
      <c r="D5" s="1">
        <v>0</v>
      </c>
      <c r="E5" s="1">
        <v>1554</v>
      </c>
      <c r="F5" s="1">
        <v>22</v>
      </c>
      <c r="G5" s="1">
        <v>24</v>
      </c>
      <c r="H5" s="1">
        <v>8</v>
      </c>
      <c r="I5" s="1">
        <v>2</v>
      </c>
      <c r="J5">
        <f t="shared" si="0"/>
        <v>1729</v>
      </c>
    </row>
    <row r="6" spans="1:10" x14ac:dyDescent="0.2">
      <c r="A6" s="1">
        <v>7</v>
      </c>
      <c r="B6" s="1">
        <v>6</v>
      </c>
      <c r="C6" s="1">
        <v>8</v>
      </c>
      <c r="D6" s="1">
        <v>7</v>
      </c>
      <c r="E6" s="1">
        <v>36</v>
      </c>
      <c r="F6" s="1">
        <v>446</v>
      </c>
      <c r="G6" s="1">
        <v>16</v>
      </c>
      <c r="H6" s="1">
        <v>46</v>
      </c>
      <c r="I6" s="1">
        <v>1</v>
      </c>
      <c r="J6">
        <f t="shared" si="0"/>
        <v>573</v>
      </c>
    </row>
    <row r="7" spans="1:10" x14ac:dyDescent="0.2">
      <c r="A7" s="1">
        <v>11</v>
      </c>
      <c r="B7" s="1">
        <v>16</v>
      </c>
      <c r="C7" s="1">
        <v>5</v>
      </c>
      <c r="D7" s="1">
        <v>9</v>
      </c>
      <c r="E7" s="1">
        <v>31</v>
      </c>
      <c r="F7" s="1">
        <v>11</v>
      </c>
      <c r="G7" s="1">
        <v>487</v>
      </c>
      <c r="H7" s="1">
        <v>85</v>
      </c>
      <c r="I7" s="1">
        <v>1</v>
      </c>
      <c r="J7">
        <f t="shared" si="0"/>
        <v>656</v>
      </c>
    </row>
    <row r="8" spans="1:10" x14ac:dyDescent="0.2">
      <c r="A8" s="1">
        <v>0</v>
      </c>
      <c r="B8" s="1">
        <v>17</v>
      </c>
      <c r="C8" s="1">
        <v>2</v>
      </c>
      <c r="D8" s="1">
        <v>0</v>
      </c>
      <c r="E8" s="1">
        <v>10</v>
      </c>
      <c r="F8" s="1">
        <v>2</v>
      </c>
      <c r="G8" s="1">
        <v>8</v>
      </c>
      <c r="H8" s="1">
        <v>829</v>
      </c>
      <c r="I8" s="1">
        <v>0</v>
      </c>
      <c r="J8">
        <f t="shared" si="0"/>
        <v>868</v>
      </c>
    </row>
    <row r="9" spans="1:10" x14ac:dyDescent="0.2">
      <c r="A9" s="1">
        <v>4</v>
      </c>
      <c r="B9" s="1">
        <v>0</v>
      </c>
      <c r="C9" s="1">
        <v>6</v>
      </c>
      <c r="D9" s="1">
        <v>8</v>
      </c>
      <c r="E9" s="1">
        <v>12</v>
      </c>
      <c r="F9" s="1">
        <v>6</v>
      </c>
      <c r="G9" s="1">
        <v>2</v>
      </c>
      <c r="H9" s="1">
        <v>4</v>
      </c>
      <c r="I9" s="1">
        <v>147</v>
      </c>
      <c r="J9">
        <f t="shared" si="0"/>
        <v>189</v>
      </c>
    </row>
    <row r="10" spans="1:10" x14ac:dyDescent="0.2">
      <c r="A10">
        <f>SUM(A1:A9)</f>
        <v>881</v>
      </c>
      <c r="B10">
        <f t="shared" ref="B10:I10" si="1">SUM(B1:B9)</f>
        <v>1076</v>
      </c>
      <c r="C10">
        <f t="shared" si="1"/>
        <v>717</v>
      </c>
      <c r="D10">
        <f t="shared" si="1"/>
        <v>180</v>
      </c>
      <c r="E10">
        <f t="shared" si="1"/>
        <v>1731</v>
      </c>
      <c r="F10">
        <f t="shared" si="1"/>
        <v>501</v>
      </c>
      <c r="G10">
        <f t="shared" si="1"/>
        <v>569</v>
      </c>
      <c r="H10">
        <f t="shared" si="1"/>
        <v>1064</v>
      </c>
      <c r="I10">
        <f t="shared" si="1"/>
        <v>158</v>
      </c>
    </row>
    <row r="11" spans="1:10" x14ac:dyDescent="0.2">
      <c r="A11" s="2" t="s">
        <v>10</v>
      </c>
      <c r="B11" s="2" t="s">
        <v>11</v>
      </c>
      <c r="C11" s="2" t="s">
        <v>12</v>
      </c>
      <c r="D11" s="2" t="s">
        <v>13</v>
      </c>
      <c r="E11" s="2" t="s">
        <v>14</v>
      </c>
      <c r="F11" s="2" t="s">
        <v>15</v>
      </c>
      <c r="G11" s="2" t="s">
        <v>16</v>
      </c>
      <c r="H11" s="2" t="s">
        <v>17</v>
      </c>
      <c r="I11" s="2" t="s">
        <v>18</v>
      </c>
      <c r="J11" s="2" t="s">
        <v>9</v>
      </c>
    </row>
    <row r="12" spans="1:10" x14ac:dyDescent="0.2">
      <c r="A12" s="2">
        <f>2*A1/(A10+J1)</f>
        <v>0.94240263302249039</v>
      </c>
      <c r="B12" s="2">
        <f>2*B2/(B10+J2)</f>
        <v>0.86025580293699666</v>
      </c>
      <c r="C12" s="2">
        <f>2*C3/(C10+J3)</f>
        <v>0.95149786019971472</v>
      </c>
      <c r="D12" s="2">
        <f>2*D4/(D10+J4)</f>
        <v>0.74210526315789471</v>
      </c>
      <c r="E12" s="2">
        <f>2*E5/(E10+J5)</f>
        <v>0.89826589595375728</v>
      </c>
      <c r="F12" s="2">
        <f>2*F6/(F10+J6)</f>
        <v>0.83054003724394787</v>
      </c>
      <c r="G12" s="2">
        <f>2*G7/(G10+J7)</f>
        <v>0.79510204081632652</v>
      </c>
      <c r="H12" s="2">
        <f>2*H8/(H10+J8)</f>
        <v>0.85817805383022772</v>
      </c>
      <c r="I12" s="2">
        <f>2*I9/(I10+J9)</f>
        <v>0.8472622478386167</v>
      </c>
      <c r="J12" s="2">
        <f>SUM(A12:I12)/9</f>
        <v>0.85840109277777477</v>
      </c>
    </row>
    <row r="14" spans="1:10" x14ac:dyDescent="0.2">
      <c r="A14" t="s">
        <v>0</v>
      </c>
      <c r="B14">
        <f>SUM(A1:I9)</f>
        <v>6877</v>
      </c>
    </row>
    <row r="15" spans="1:10" x14ac:dyDescent="0.2">
      <c r="A15" t="s">
        <v>1</v>
      </c>
      <c r="B15">
        <f>A1</f>
        <v>859</v>
      </c>
    </row>
    <row r="16" spans="1:10" x14ac:dyDescent="0.2">
      <c r="A16" t="s">
        <v>2</v>
      </c>
      <c r="B16">
        <f>SUM(B2,C3,D4,E5,F6,G7,H8,I9)</f>
        <v>5179</v>
      </c>
    </row>
    <row r="17" spans="1:2" x14ac:dyDescent="0.2">
      <c r="A17" t="s">
        <v>3</v>
      </c>
      <c r="B17">
        <f>SUM(B1:I1)</f>
        <v>83</v>
      </c>
    </row>
    <row r="18" spans="1:2" x14ac:dyDescent="0.2">
      <c r="A18" t="s">
        <v>4</v>
      </c>
      <c r="B18">
        <f>SUM(A2:A9,B3:B9,C4:C9,D5:D9,E6:E9,F7:F9,G8:G9,H9,I2:I8,H2:H7,G2:G6,F2:F5,E2:E4,D2:D3,C2)</f>
        <v>756</v>
      </c>
    </row>
    <row r="19" spans="1:2" x14ac:dyDescent="0.2">
      <c r="A19" t="s">
        <v>5</v>
      </c>
      <c r="B19">
        <f>(B16+B15)/B14</f>
        <v>0.87799912752653775</v>
      </c>
    </row>
    <row r="20" spans="1:2" x14ac:dyDescent="0.2">
      <c r="A20" t="s">
        <v>6</v>
      </c>
      <c r="B20">
        <f>B16/(B16+B17)</f>
        <v>0.984226529836564</v>
      </c>
    </row>
    <row r="21" spans="1:2" x14ac:dyDescent="0.2">
      <c r="A21" t="s">
        <v>7</v>
      </c>
      <c r="B21">
        <f>B15/(B15+B18)</f>
        <v>0.53188854489164084</v>
      </c>
    </row>
    <row r="22" spans="1:2" x14ac:dyDescent="0.2">
      <c r="A22" t="s">
        <v>8</v>
      </c>
      <c r="B22">
        <f>B16/(B16+B18)</f>
        <v>0.87262005054759895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2022-02-27T13:42:36Z</dcterms:created>
  <dcterms:modified xsi:type="dcterms:W3CDTF">2022-02-27T13:47:59Z</dcterms:modified>
</cp:coreProperties>
</file>