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8" i="1" l="1"/>
  <c r="C48" i="1"/>
  <c r="D48" i="1" s="1"/>
  <c r="E48" i="1" s="1"/>
  <c r="A49" i="1"/>
  <c r="A50" i="1" s="1"/>
  <c r="C49" i="1"/>
  <c r="D49" i="1" s="1"/>
  <c r="E49" i="1" s="1"/>
  <c r="C50" i="1"/>
  <c r="D50" i="1" s="1"/>
  <c r="I67" i="1"/>
  <c r="I66" i="1"/>
  <c r="A60" i="1"/>
  <c r="A61" i="1" s="1"/>
  <c r="A62" i="1" s="1"/>
  <c r="A63" i="1" s="1"/>
  <c r="A64" i="1" s="1"/>
  <c r="A65" i="1" s="1"/>
  <c r="A59" i="1"/>
  <c r="A43" i="1"/>
  <c r="I51" i="1"/>
  <c r="I52" i="1"/>
  <c r="D61" i="1"/>
  <c r="D62" i="1"/>
  <c r="D45" i="1"/>
  <c r="D44" i="1"/>
  <c r="D46" i="1"/>
  <c r="D43" i="1"/>
  <c r="C65" i="1"/>
  <c r="D65" i="1" s="1"/>
  <c r="C64" i="1"/>
  <c r="D64" i="1" s="1"/>
  <c r="C63" i="1"/>
  <c r="D63" i="1" s="1"/>
  <c r="C62" i="1"/>
  <c r="C61" i="1"/>
  <c r="C60" i="1"/>
  <c r="D60" i="1" s="1"/>
  <c r="C59" i="1"/>
  <c r="D59" i="1" s="1"/>
  <c r="C47" i="1"/>
  <c r="D47" i="1" s="1"/>
  <c r="C46" i="1"/>
  <c r="C45" i="1"/>
  <c r="C44" i="1"/>
  <c r="A44" i="1"/>
  <c r="C43" i="1"/>
  <c r="I33" i="1"/>
  <c r="I16" i="1"/>
  <c r="C15" i="1"/>
  <c r="D15" i="1" s="1"/>
  <c r="A26" i="1"/>
  <c r="A27" i="1" s="1"/>
  <c r="A28" i="1" s="1"/>
  <c r="A29" i="1" s="1"/>
  <c r="A30" i="1" s="1"/>
  <c r="A31" i="1" s="1"/>
  <c r="A32" i="1" s="1"/>
  <c r="C32" i="1"/>
  <c r="D32" i="1" s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D9" i="1"/>
  <c r="C9" i="1"/>
  <c r="C10" i="1"/>
  <c r="D10" i="1" s="1"/>
  <c r="C11" i="1"/>
  <c r="D11" i="1" s="1"/>
  <c r="C12" i="1"/>
  <c r="D12" i="1" s="1"/>
  <c r="C13" i="1"/>
  <c r="D13" i="1" s="1"/>
  <c r="C14" i="1"/>
  <c r="D14" i="1" s="1"/>
  <c r="C8" i="1"/>
  <c r="D8" i="1" s="1"/>
  <c r="A8" i="1"/>
  <c r="A9" i="1" s="1"/>
  <c r="A10" i="1" s="1"/>
  <c r="A11" i="1" s="1"/>
  <c r="A12" i="1" s="1"/>
  <c r="A13" i="1" s="1"/>
  <c r="A14" i="1" s="1"/>
  <c r="A15" i="1" s="1"/>
  <c r="E50" i="1" l="1"/>
  <c r="E59" i="1"/>
  <c r="E44" i="1"/>
  <c r="E43" i="1"/>
  <c r="E60" i="1"/>
  <c r="A45" i="1"/>
  <c r="E32" i="1"/>
  <c r="E26" i="1"/>
  <c r="E28" i="1"/>
  <c r="E29" i="1"/>
  <c r="E30" i="1"/>
  <c r="E27" i="1"/>
  <c r="E31" i="1"/>
  <c r="E9" i="1"/>
  <c r="E8" i="1"/>
  <c r="E10" i="1"/>
  <c r="E15" i="1"/>
  <c r="E14" i="1"/>
  <c r="E13" i="1"/>
  <c r="E12" i="1"/>
  <c r="E11" i="1"/>
  <c r="E61" i="1" l="1"/>
  <c r="A46" i="1"/>
  <c r="E45" i="1"/>
  <c r="E62" i="1" l="1"/>
  <c r="A47" i="1"/>
  <c r="E46" i="1"/>
  <c r="E63" i="1" l="1"/>
  <c r="E47" i="1"/>
  <c r="E65" i="1" l="1"/>
  <c r="E64" i="1"/>
</calcChain>
</file>

<file path=xl/sharedStrings.xml><?xml version="1.0" encoding="utf-8"?>
<sst xmlns="http://schemas.openxmlformats.org/spreadsheetml/2006/main" count="57" uniqueCount="21">
  <si>
    <t>Programming Assignment 1: Percolation</t>
  </si>
  <si>
    <t>(keep T constant)</t>
  </si>
  <si>
    <t>time</t>
    <phoneticPr fontId="1" type="noConversion"/>
  </si>
  <si>
    <t>ratio</t>
    <phoneticPr fontId="1" type="noConversion"/>
  </si>
  <si>
    <t>log ratio</t>
    <phoneticPr fontId="1" type="noConversion"/>
  </si>
  <si>
    <t xml:space="preserve">multiplicative factor: </t>
    <phoneticPr fontId="1" type="noConversion"/>
  </si>
  <si>
    <t>(keep N constant)</t>
    <phoneticPr fontId="1" type="noConversion"/>
  </si>
  <si>
    <t>T</t>
    <phoneticPr fontId="1" type="noConversion"/>
  </si>
  <si>
    <t>N</t>
    <phoneticPr fontId="1" type="noConversion"/>
  </si>
  <si>
    <t xml:space="preserve"> T = </t>
    <phoneticPr fontId="1" type="noConversion"/>
  </si>
  <si>
    <t xml:space="preserve"> N = </t>
    <phoneticPr fontId="1" type="noConversion"/>
  </si>
  <si>
    <t>預計time:</t>
    <phoneticPr fontId="1" type="noConversion"/>
  </si>
  <si>
    <t>s</t>
    <phoneticPr fontId="1" type="noConversion"/>
  </si>
  <si>
    <t>實際time:</t>
    <phoneticPr fontId="1" type="noConversion"/>
  </si>
  <si>
    <t>s</t>
    <phoneticPr fontId="1" type="noConversion"/>
  </si>
  <si>
    <t>s</t>
    <phoneticPr fontId="1" type="noConversion"/>
  </si>
  <si>
    <t>(beta)</t>
    <phoneticPr fontId="1" type="noConversion"/>
  </si>
  <si>
    <t>(alpha)</t>
    <phoneticPr fontId="1" type="noConversion"/>
  </si>
  <si>
    <t>(beta)</t>
    <phoneticPr fontId="1" type="noConversion"/>
  </si>
  <si>
    <t xml:space="preserve">WeightedQuickUnionUF </t>
    <phoneticPr fontId="1" type="noConversion"/>
  </si>
  <si>
    <t>QuickFindUF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</si>
</sst>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Noto Sans CJK TC Medium"/>
      <family val="2"/>
      <charset val="136"/>
    </font>
    <font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2" fillId="2" borderId="0" xfId="0" applyFont="1" applyFill="1"/>
    <xf numFmtId="0" fontId="2" fillId="2" borderId="0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0" borderId="0" xfId="0" applyFont="1"/>
    <xf numFmtId="0" fontId="2" fillId="3" borderId="0" xfId="0" applyFont="1" applyFill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</a:rPr>
              <a:t>WeightedQuickUnionUF:</a:t>
            </a:r>
            <a:r>
              <a:rPr lang="en-US" altLang="zh-TW" sz="1400" b="0" i="0" u="none" strike="noStrike" baseline="0"/>
              <a:t> </a:t>
            </a:r>
            <a:r>
              <a:rPr lang="en-US" altLang="zh-TW"/>
              <a:t>time</a:t>
            </a:r>
            <a:r>
              <a:rPr lang="en-US" altLang="zh-TW" baseline="0"/>
              <a:t> </a:t>
            </a:r>
            <a:r>
              <a:rPr lang="en-US" altLang="zh-TW"/>
              <a:t>- 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N-T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工作表1!$A$11:$A$15</c:f>
              <c:numCache>
                <c:formatCode>General</c:formatCode>
                <c:ptCount val="5"/>
                <c:pt idx="0">
                  <c:v>160</c:v>
                </c:pt>
                <c:pt idx="1">
                  <c:v>320</c:v>
                </c:pt>
                <c:pt idx="2">
                  <c:v>640</c:v>
                </c:pt>
                <c:pt idx="3">
                  <c:v>1280</c:v>
                </c:pt>
                <c:pt idx="4">
                  <c:v>2560</c:v>
                </c:pt>
              </c:numCache>
            </c:numRef>
          </c:xVal>
          <c:yVal>
            <c:numRef>
              <c:f>工作表1!$B$11:$B$15</c:f>
              <c:numCache>
                <c:formatCode>General</c:formatCode>
                <c:ptCount val="5"/>
                <c:pt idx="0">
                  <c:v>0.21099999999999999</c:v>
                </c:pt>
                <c:pt idx="1">
                  <c:v>0.73499999999999999</c:v>
                </c:pt>
                <c:pt idx="2">
                  <c:v>5.6920000000000002</c:v>
                </c:pt>
                <c:pt idx="3">
                  <c:v>44.1</c:v>
                </c:pt>
                <c:pt idx="4">
                  <c:v>295.79700000000003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DB2-4B85-A849-BF8B14CA3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276544"/>
        <c:axId val="2077278208"/>
      </c:scatterChart>
      <c:valAx>
        <c:axId val="207727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7278208"/>
        <c:crosses val="autoZero"/>
        <c:crossBetween val="midCat"/>
      </c:valAx>
      <c:valAx>
        <c:axId val="207727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727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</a:rPr>
              <a:t>WeightedQuickUnionUF: </a:t>
            </a:r>
            <a:r>
              <a:rPr lang="en-US" altLang="zh-TW"/>
              <a:t>time - 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time-T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5.7036320436640517E-2"/>
                  <c:y val="0.16342104393063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工作表1!$A$28:$A$32</c:f>
              <c:numCache>
                <c:formatCode>General</c:formatCode>
                <c:ptCount val="5"/>
                <c:pt idx="0">
                  <c:v>640</c:v>
                </c:pt>
                <c:pt idx="1">
                  <c:v>2560</c:v>
                </c:pt>
                <c:pt idx="2">
                  <c:v>10240</c:v>
                </c:pt>
                <c:pt idx="3">
                  <c:v>40960</c:v>
                </c:pt>
                <c:pt idx="4">
                  <c:v>163840</c:v>
                </c:pt>
              </c:numCache>
            </c:numRef>
          </c:xVal>
          <c:yVal>
            <c:numRef>
              <c:f>工作表1!$B$28:$B$32</c:f>
              <c:numCache>
                <c:formatCode>General</c:formatCode>
                <c:ptCount val="5"/>
                <c:pt idx="0">
                  <c:v>0.35399999999999998</c:v>
                </c:pt>
                <c:pt idx="1">
                  <c:v>1.254</c:v>
                </c:pt>
                <c:pt idx="2">
                  <c:v>4.7709999999999999</c:v>
                </c:pt>
                <c:pt idx="3">
                  <c:v>25.521999999999998</c:v>
                </c:pt>
                <c:pt idx="4">
                  <c:v>167.68100000000001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76-40EF-B278-D502D1746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276544"/>
        <c:axId val="2077278208"/>
      </c:scatterChart>
      <c:valAx>
        <c:axId val="207727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7278208"/>
        <c:crosses val="autoZero"/>
        <c:crossBetween val="midCat"/>
      </c:valAx>
      <c:valAx>
        <c:axId val="207727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727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</a:rPr>
              <a:t>QuickFindUF</a:t>
            </a:r>
            <a:r>
              <a:rPr lang="en-US" altLang="zh-TW" sz="1400" b="0" i="0" u="none" strike="noStrike" baseline="0"/>
              <a:t>: </a:t>
            </a:r>
            <a:r>
              <a:rPr lang="en-US" altLang="zh-TW"/>
              <a:t>time</a:t>
            </a:r>
            <a:r>
              <a:rPr lang="en-US" altLang="zh-TW" baseline="0"/>
              <a:t> </a:t>
            </a:r>
            <a:r>
              <a:rPr lang="en-US" altLang="zh-TW"/>
              <a:t>- 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N-T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工作表1!$A$44:$A$47</c:f>
              <c:numCache>
                <c:formatCode>General</c:formatCode>
                <c:ptCount val="4"/>
                <c:pt idx="0">
                  <c:v>40</c:v>
                </c:pt>
                <c:pt idx="1">
                  <c:v>80</c:v>
                </c:pt>
                <c:pt idx="2">
                  <c:v>160</c:v>
                </c:pt>
                <c:pt idx="3">
                  <c:v>320</c:v>
                </c:pt>
              </c:numCache>
            </c:numRef>
          </c:xVal>
          <c:yVal>
            <c:numRef>
              <c:f>工作表1!$B$44:$B$47</c:f>
              <c:numCache>
                <c:formatCode>General</c:formatCode>
                <c:ptCount val="4"/>
                <c:pt idx="0">
                  <c:v>0.11600000000000001</c:v>
                </c:pt>
                <c:pt idx="1">
                  <c:v>1.5509999999999999</c:v>
                </c:pt>
                <c:pt idx="2">
                  <c:v>21.734000000000002</c:v>
                </c:pt>
                <c:pt idx="3">
                  <c:v>324.44200000000001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00-4954-9829-C5C5F4192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276544"/>
        <c:axId val="2077278208"/>
      </c:scatterChart>
      <c:valAx>
        <c:axId val="207727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7278208"/>
        <c:crosses val="autoZero"/>
        <c:crossBetween val="midCat"/>
      </c:valAx>
      <c:valAx>
        <c:axId val="207727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727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</a:rPr>
              <a:t>QuickFindUF: </a:t>
            </a:r>
            <a:r>
              <a:rPr lang="en-US" altLang="zh-TW"/>
              <a:t>time - 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time-T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5.7036320436640517E-2"/>
                  <c:y val="0.16342104393063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工作表1!$A$58:$A$65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</c:numCache>
            </c:numRef>
          </c:xVal>
          <c:yVal>
            <c:numRef>
              <c:f>工作表1!$B$58:$B$65</c:f>
              <c:numCache>
                <c:formatCode>General</c:formatCode>
                <c:ptCount val="8"/>
                <c:pt idx="0">
                  <c:v>0.36699999999999999</c:v>
                </c:pt>
                <c:pt idx="1">
                  <c:v>0.70899999999999996</c:v>
                </c:pt>
                <c:pt idx="2">
                  <c:v>1.417</c:v>
                </c:pt>
                <c:pt idx="3">
                  <c:v>2.8210000000000002</c:v>
                </c:pt>
                <c:pt idx="4">
                  <c:v>5.5789999999999997</c:v>
                </c:pt>
                <c:pt idx="5">
                  <c:v>11.115</c:v>
                </c:pt>
                <c:pt idx="6">
                  <c:v>22.797000000000001</c:v>
                </c:pt>
                <c:pt idx="7">
                  <c:v>46.848999999999997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DB-425B-B31E-2688C2C5C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276544"/>
        <c:axId val="2077278208"/>
      </c:scatterChart>
      <c:valAx>
        <c:axId val="2077276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7278208"/>
        <c:crosses val="autoZero"/>
        <c:crossBetween val="midCat"/>
      </c:valAx>
      <c:valAx>
        <c:axId val="207727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7727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522514</xdr:colOff>
      <xdr:row>3</xdr:row>
      <xdr:rowOff>202746</xdr:rowOff>
    </xdr:from>
    <xdr:to>
      <xdr:col>18</xdr:col>
      <xdr:colOff>65314</xdr:colOff>
      <xdr:row>15</xdr:row>
      <xdr:rowOff>46718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61686</xdr:colOff>
      <xdr:row>21</xdr:row>
      <xdr:rowOff>183243</xdr:rowOff>
    </xdr:from>
    <xdr:to>
      <xdr:col>18</xdr:col>
      <xdr:colOff>163285</xdr:colOff>
      <xdr:row>33</xdr:row>
      <xdr:rowOff>27214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247650</xdr:colOff>
      <xdr:row>37</xdr:row>
      <xdr:rowOff>190500</xdr:rowOff>
    </xdr:from>
    <xdr:to>
      <xdr:col>18</xdr:col>
      <xdr:colOff>349250</xdr:colOff>
      <xdr:row>49</xdr:row>
      <xdr:rowOff>34472</xdr:rowOff>
    </xdr:to>
    <xdr:graphicFrame macro="">
      <xdr:nvGraphicFramePr>
        <xdr:cNvPr id="4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55</xdr:row>
      <xdr:rowOff>0</xdr:rowOff>
    </xdr:from>
    <xdr:to>
      <xdr:col>19</xdr:col>
      <xdr:colOff>101599</xdr:colOff>
      <xdr:row>66</xdr:row>
      <xdr:rowOff>86426</xdr:rowOff>
    </xdr:to>
    <xdr:graphicFrame macro="">
      <xdr:nvGraphicFramePr>
        <xdr:cNvPr id="5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43" zoomScaleNormal="100" workbookViewId="0">
      <selection activeCell="I51" sqref="I51"/>
    </sheetView>
  </sheetViews>
  <sheetFormatPr defaultRowHeight="19" x14ac:dyDescent="0.6"/>
  <cols>
    <col min="1" max="3" width="8.796875" style="1"/>
    <col min="4" max="4" width="10.69921875" style="1" customWidth="1"/>
    <col min="5" max="5" width="16.3984375" style="1" bestFit="1" customWidth="1"/>
    <col min="6" max="16384" width="8.796875" style="1"/>
  </cols>
  <sheetData>
    <row r="1" spans="1:10" x14ac:dyDescent="0.6">
      <c r="A1" s="1" t="s">
        <v>0</v>
      </c>
    </row>
    <row r="2" spans="1:10" x14ac:dyDescent="0.6">
      <c r="A2" s="1" t="s">
        <v>5</v>
      </c>
      <c r="D2" s="1">
        <v>2</v>
      </c>
      <c r="F2" s="1" t="s">
        <v>19</v>
      </c>
    </row>
    <row r="4" spans="1:10" x14ac:dyDescent="0.6">
      <c r="A4" s="1" t="s">
        <v>1</v>
      </c>
    </row>
    <row r="5" spans="1:10" x14ac:dyDescent="0.6">
      <c r="A5" s="1" t="s">
        <v>9</v>
      </c>
      <c r="B5" s="1">
        <v>100</v>
      </c>
      <c r="D5" s="2" t="s">
        <v>16</v>
      </c>
      <c r="E5" s="2" t="s">
        <v>17</v>
      </c>
    </row>
    <row r="6" spans="1:10" x14ac:dyDescent="0.6">
      <c r="A6" s="7" t="s">
        <v>8</v>
      </c>
      <c r="B6" s="7" t="s">
        <v>2</v>
      </c>
      <c r="C6" s="7" t="s">
        <v>3</v>
      </c>
      <c r="D6" s="8" t="s">
        <v>4</v>
      </c>
      <c r="E6" s="7"/>
    </row>
    <row r="7" spans="1:10" x14ac:dyDescent="0.6">
      <c r="A7" s="7">
        <v>10</v>
      </c>
      <c r="B7" s="7">
        <v>7.0000000000000001E-3</v>
      </c>
      <c r="C7" s="7"/>
      <c r="D7" s="7"/>
      <c r="E7" s="7"/>
    </row>
    <row r="8" spans="1:10" x14ac:dyDescent="0.6">
      <c r="A8" s="9">
        <f>A7*D2</f>
        <v>20</v>
      </c>
      <c r="B8" s="9">
        <v>1.2E-2</v>
      </c>
      <c r="C8" s="9">
        <f>B8/B7</f>
        <v>1.7142857142857142</v>
      </c>
      <c r="D8" s="9">
        <f>LOG(C8,$D$2)</f>
        <v>0.7776075786635519</v>
      </c>
      <c r="E8" s="9">
        <f>B8/(A8^D8)</f>
        <v>1.1681280733382708E-3</v>
      </c>
    </row>
    <row r="9" spans="1:10" x14ac:dyDescent="0.6">
      <c r="A9" s="9">
        <f>A8*D2</f>
        <v>40</v>
      </c>
      <c r="B9" s="9">
        <v>2.5000000000000001E-2</v>
      </c>
      <c r="C9" s="9">
        <f t="shared" ref="C9:C17" si="0">B9/B8</f>
        <v>2.0833333333333335</v>
      </c>
      <c r="D9" s="9">
        <f t="shared" ref="D9:D17" si="1">LOG(C9,$D$2)</f>
        <v>1.0588936890535687</v>
      </c>
      <c r="E9" s="9">
        <f t="shared" ref="E9:E17" si="2">B9/(A9^D9)</f>
        <v>5.0295461138328158E-4</v>
      </c>
    </row>
    <row r="10" spans="1:10" ht="19.5" thickBot="1" x14ac:dyDescent="0.65">
      <c r="A10" s="10">
        <f>A9*D2</f>
        <v>80</v>
      </c>
      <c r="B10" s="10">
        <v>7.0000000000000007E-2</v>
      </c>
      <c r="C10" s="10">
        <f t="shared" si="0"/>
        <v>2.8000000000000003</v>
      </c>
      <c r="D10" s="10">
        <f t="shared" si="1"/>
        <v>1.485426827170242</v>
      </c>
      <c r="E10" s="10">
        <f t="shared" si="2"/>
        <v>1.0427906267791395E-4</v>
      </c>
    </row>
    <row r="11" spans="1:10" ht="19.5" thickTop="1" x14ac:dyDescent="0.6">
      <c r="A11" s="7">
        <f>A10*D2</f>
        <v>160</v>
      </c>
      <c r="B11" s="7">
        <v>0.21099999999999999</v>
      </c>
      <c r="C11" s="7">
        <f t="shared" si="0"/>
        <v>3.0142857142857138</v>
      </c>
      <c r="D11" s="7">
        <f t="shared" si="1"/>
        <v>1.5918161717622183</v>
      </c>
      <c r="E11" s="9">
        <f t="shared" si="2"/>
        <v>6.542272393319369E-5</v>
      </c>
    </row>
    <row r="12" spans="1:10" x14ac:dyDescent="0.6">
      <c r="A12" s="7">
        <f>A11*D2</f>
        <v>320</v>
      </c>
      <c r="B12" s="7">
        <v>0.73499999999999999</v>
      </c>
      <c r="C12" s="7">
        <f t="shared" si="0"/>
        <v>3.4834123222748814</v>
      </c>
      <c r="D12" s="7">
        <f t="shared" si="1"/>
        <v>1.8005012510165415</v>
      </c>
      <c r="E12" s="9">
        <f t="shared" si="2"/>
        <v>2.2686195437702222E-5</v>
      </c>
    </row>
    <row r="13" spans="1:10" x14ac:dyDescent="0.6">
      <c r="A13" s="7">
        <f>A12*D2</f>
        <v>640</v>
      </c>
      <c r="B13" s="7">
        <v>5.6920000000000002</v>
      </c>
      <c r="C13" s="7">
        <f t="shared" si="0"/>
        <v>7.7442176870748307</v>
      </c>
      <c r="D13" s="7">
        <f t="shared" si="1"/>
        <v>2.9531195068027558</v>
      </c>
      <c r="E13" s="9">
        <f t="shared" si="2"/>
        <v>2.9395447134990555E-8</v>
      </c>
    </row>
    <row r="14" spans="1:10" x14ac:dyDescent="0.6">
      <c r="A14" s="14">
        <f>A13*D2</f>
        <v>1280</v>
      </c>
      <c r="B14" s="14">
        <v>44.1</v>
      </c>
      <c r="C14" s="14">
        <f t="shared" si="0"/>
        <v>7.7477160927617712</v>
      </c>
      <c r="D14" s="14">
        <f t="shared" si="1"/>
        <v>2.9537710888057629</v>
      </c>
      <c r="E14" s="15">
        <f t="shared" si="2"/>
        <v>2.9271947278394721E-8</v>
      </c>
    </row>
    <row r="15" spans="1:10" x14ac:dyDescent="0.6">
      <c r="A15" s="11">
        <f>A14*$D$2</f>
        <v>2560</v>
      </c>
      <c r="B15" s="11">
        <v>295.79700000000003</v>
      </c>
      <c r="C15" s="11">
        <f t="shared" si="0"/>
        <v>6.7074149659863949</v>
      </c>
      <c r="D15" s="11">
        <f t="shared" si="1"/>
        <v>2.7457568596718027</v>
      </c>
      <c r="E15" s="12">
        <f t="shared" si="2"/>
        <v>1.2965686033323018E-7</v>
      </c>
    </row>
    <row r="16" spans="1:10" x14ac:dyDescent="0.6">
      <c r="E16" s="3"/>
      <c r="G16" s="1" t="s">
        <v>11</v>
      </c>
      <c r="I16" s="1">
        <f>E14*(A15^D14)</f>
        <v>341.67427969079426</v>
      </c>
      <c r="J16" s="1" t="s">
        <v>12</v>
      </c>
    </row>
    <row r="17" spans="1:10" x14ac:dyDescent="0.6">
      <c r="E17" s="3"/>
      <c r="G17" s="1" t="s">
        <v>13</v>
      </c>
      <c r="I17" s="1">
        <v>295.79700000000003</v>
      </c>
      <c r="J17" s="1" t="s">
        <v>15</v>
      </c>
    </row>
    <row r="21" spans="1:10" x14ac:dyDescent="0.6">
      <c r="A21" s="1" t="s">
        <v>5</v>
      </c>
      <c r="D21" s="1">
        <v>4</v>
      </c>
      <c r="F21" s="1" t="s">
        <v>19</v>
      </c>
    </row>
    <row r="22" spans="1:10" x14ac:dyDescent="0.6">
      <c r="A22" s="1" t="s">
        <v>6</v>
      </c>
    </row>
    <row r="23" spans="1:10" x14ac:dyDescent="0.6">
      <c r="A23" s="1" t="s">
        <v>10</v>
      </c>
      <c r="B23" s="1">
        <v>100</v>
      </c>
      <c r="D23" s="2" t="s">
        <v>18</v>
      </c>
      <c r="E23" s="2" t="s">
        <v>17</v>
      </c>
    </row>
    <row r="24" spans="1:10" x14ac:dyDescent="0.6">
      <c r="A24" s="1" t="s">
        <v>7</v>
      </c>
      <c r="B24" s="1" t="s">
        <v>2</v>
      </c>
      <c r="C24" s="1" t="s">
        <v>3</v>
      </c>
      <c r="D24" s="1" t="s">
        <v>4</v>
      </c>
    </row>
    <row r="25" spans="1:10" x14ac:dyDescent="0.6">
      <c r="A25" s="1">
        <v>10</v>
      </c>
      <c r="B25" s="1">
        <v>1.9E-2</v>
      </c>
    </row>
    <row r="26" spans="1:10" x14ac:dyDescent="0.6">
      <c r="A26" s="1">
        <f>A25*$D$21</f>
        <v>40</v>
      </c>
      <c r="B26" s="1">
        <v>4.2000000000000003E-2</v>
      </c>
      <c r="C26" s="1">
        <f>B26/B25</f>
        <v>2.2105263157894739</v>
      </c>
      <c r="D26" s="1">
        <f>LOG(C26,$D$21)</f>
        <v>0.57219495466758752</v>
      </c>
      <c r="E26" s="3">
        <f>B26/(A26^D26)</f>
        <v>5.0881352419802836E-3</v>
      </c>
    </row>
    <row r="27" spans="1:10" ht="19.5" thickBot="1" x14ac:dyDescent="0.65">
      <c r="A27" s="4">
        <f>A26*$D$21</f>
        <v>160</v>
      </c>
      <c r="B27" s="4">
        <v>0.115</v>
      </c>
      <c r="C27" s="4">
        <f t="shared" ref="C27:C32" si="3">B27/B26</f>
        <v>2.7380952380952381</v>
      </c>
      <c r="D27" s="4">
        <f>LOG(C27,$D$21)</f>
        <v>0.72658631408280749</v>
      </c>
      <c r="E27" s="4">
        <f t="shared" ref="E27:E35" si="4">B27/(A27^D27)</f>
        <v>2.8788194376409238E-3</v>
      </c>
    </row>
    <row r="28" spans="1:10" ht="19.5" thickTop="1" x14ac:dyDescent="0.6">
      <c r="A28" s="1">
        <f>A27*$D$21</f>
        <v>640</v>
      </c>
      <c r="B28" s="1">
        <v>0.35399999999999998</v>
      </c>
      <c r="C28" s="1">
        <f t="shared" si="3"/>
        <v>3.0782608695652169</v>
      </c>
      <c r="D28" s="1">
        <f>LOG(C28,$D$21)</f>
        <v>0.81105774956931109</v>
      </c>
      <c r="E28" s="3">
        <f t="shared" si="4"/>
        <v>1.8751207832980667E-3</v>
      </c>
    </row>
    <row r="29" spans="1:10" x14ac:dyDescent="0.6">
      <c r="A29" s="1">
        <f>A28*$D$21</f>
        <v>2560</v>
      </c>
      <c r="B29" s="1">
        <v>1.254</v>
      </c>
      <c r="C29" s="1">
        <f t="shared" si="3"/>
        <v>3.5423728813559325</v>
      </c>
      <c r="D29" s="1">
        <f>LOG(C29,$D$21)</f>
        <v>0.91235804135952081</v>
      </c>
      <c r="E29" s="3">
        <f t="shared" si="4"/>
        <v>9.7445636626140896E-4</v>
      </c>
    </row>
    <row r="30" spans="1:10" x14ac:dyDescent="0.6">
      <c r="A30" s="1">
        <f>A29*$D$21</f>
        <v>10240</v>
      </c>
      <c r="B30" s="1">
        <v>4.7709999999999999</v>
      </c>
      <c r="C30" s="1">
        <f t="shared" si="3"/>
        <v>3.8046251993620412</v>
      </c>
      <c r="D30" s="1">
        <f>LOG(C30,$D$21)</f>
        <v>0.96387716909113286</v>
      </c>
      <c r="E30" s="3">
        <f t="shared" si="4"/>
        <v>6.5038849037751996E-4</v>
      </c>
    </row>
    <row r="31" spans="1:10" x14ac:dyDescent="0.6">
      <c r="A31" s="1">
        <f>A30*$D$21</f>
        <v>40960</v>
      </c>
      <c r="B31" s="1">
        <v>25.521999999999998</v>
      </c>
      <c r="C31" s="1">
        <f t="shared" si="3"/>
        <v>5.3494026409557742</v>
      </c>
      <c r="D31" s="1">
        <f>LOG(C31,$D$21)</f>
        <v>1.2096888985562169</v>
      </c>
      <c r="E31" s="3">
        <f t="shared" si="4"/>
        <v>6.7203838446219111E-5</v>
      </c>
    </row>
    <row r="32" spans="1:10" x14ac:dyDescent="0.6">
      <c r="A32" s="5">
        <f>A31*$D$21</f>
        <v>163840</v>
      </c>
      <c r="B32" s="5">
        <v>167.68100000000001</v>
      </c>
      <c r="C32" s="5">
        <f t="shared" si="3"/>
        <v>6.5700572055481556</v>
      </c>
      <c r="D32" s="5">
        <f>LOG(C32,$D$21)</f>
        <v>1.3579529660806016</v>
      </c>
      <c r="E32" s="6">
        <f t="shared" si="4"/>
        <v>1.3917038618235136E-5</v>
      </c>
    </row>
    <row r="33" spans="1:10" x14ac:dyDescent="0.6">
      <c r="E33" s="3"/>
      <c r="G33" s="1" t="s">
        <v>11</v>
      </c>
      <c r="I33" s="1">
        <f>E31*(A32^D31)</f>
        <v>136.52745420247319</v>
      </c>
      <c r="J33" s="1" t="s">
        <v>14</v>
      </c>
    </row>
    <row r="34" spans="1:10" x14ac:dyDescent="0.6">
      <c r="E34" s="3"/>
      <c r="G34" s="1" t="s">
        <v>13</v>
      </c>
      <c r="I34" s="1">
        <v>167.68100000000001</v>
      </c>
      <c r="J34" s="1" t="s">
        <v>12</v>
      </c>
    </row>
    <row r="35" spans="1:10" x14ac:dyDescent="0.6">
      <c r="E35" s="3"/>
    </row>
    <row r="37" spans="1:10" x14ac:dyDescent="0.6">
      <c r="A37" s="1" t="s">
        <v>5</v>
      </c>
      <c r="D37" s="1">
        <v>2</v>
      </c>
      <c r="F37" s="13" t="s">
        <v>20</v>
      </c>
    </row>
    <row r="39" spans="1:10" x14ac:dyDescent="0.6">
      <c r="A39" s="1" t="s">
        <v>1</v>
      </c>
    </row>
    <row r="40" spans="1:10" x14ac:dyDescent="0.6">
      <c r="A40" s="1" t="s">
        <v>9</v>
      </c>
      <c r="B40" s="1">
        <v>100</v>
      </c>
      <c r="D40" s="2" t="s">
        <v>16</v>
      </c>
      <c r="E40" s="2" t="s">
        <v>17</v>
      </c>
    </row>
    <row r="41" spans="1:10" x14ac:dyDescent="0.6">
      <c r="A41" s="7" t="s">
        <v>8</v>
      </c>
      <c r="B41" s="7" t="s">
        <v>2</v>
      </c>
      <c r="C41" s="7" t="s">
        <v>3</v>
      </c>
      <c r="D41" s="8" t="s">
        <v>4</v>
      </c>
      <c r="E41" s="7"/>
    </row>
    <row r="42" spans="1:10" x14ac:dyDescent="0.6">
      <c r="A42" s="7">
        <v>10</v>
      </c>
      <c r="B42" s="7">
        <v>8.9999999999999993E-3</v>
      </c>
      <c r="C42" s="7"/>
      <c r="D42" s="7"/>
      <c r="E42" s="7"/>
    </row>
    <row r="43" spans="1:10" ht="19.5" thickBot="1" x14ac:dyDescent="0.65">
      <c r="A43" s="10">
        <f>A42*D37</f>
        <v>20</v>
      </c>
      <c r="B43" s="10">
        <v>2.1999999999999999E-2</v>
      </c>
      <c r="C43" s="10">
        <f>B43/B42</f>
        <v>2.4444444444444446</v>
      </c>
      <c r="D43" s="10">
        <f>LOG(C43,$D$37)</f>
        <v>1.2895066171949849</v>
      </c>
      <c r="E43" s="10">
        <f>B43/(A43^D43)</f>
        <v>4.6209991884220869E-4</v>
      </c>
    </row>
    <row r="44" spans="1:10" ht="19.5" thickTop="1" x14ac:dyDescent="0.6">
      <c r="A44" s="9">
        <f>A43*D37</f>
        <v>40</v>
      </c>
      <c r="B44" s="9">
        <v>0.11600000000000001</v>
      </c>
      <c r="C44" s="9">
        <f t="shared" ref="C44:C50" si="5">B44/B43</f>
        <v>5.2727272727272734</v>
      </c>
      <c r="D44" s="9">
        <f t="shared" ref="D44:D50" si="6">LOG(C44,$D$37)</f>
        <v>2.398549376490275</v>
      </c>
      <c r="E44" s="9">
        <f t="shared" ref="E44:E50" si="7">B44/(A44^D44)</f>
        <v>1.6666253983704259E-5</v>
      </c>
    </row>
    <row r="45" spans="1:10" x14ac:dyDescent="0.6">
      <c r="A45" s="9">
        <f>A44*D37</f>
        <v>80</v>
      </c>
      <c r="B45" s="9">
        <v>1.5509999999999999</v>
      </c>
      <c r="C45" s="9">
        <f t="shared" si="5"/>
        <v>13.370689655172413</v>
      </c>
      <c r="D45" s="9">
        <f>LOG(C45,$D$37)</f>
        <v>3.7410019759085187</v>
      </c>
      <c r="E45" s="9">
        <f t="shared" si="7"/>
        <v>1.1780084240548752E-7</v>
      </c>
    </row>
    <row r="46" spans="1:10" x14ac:dyDescent="0.6">
      <c r="A46" s="7">
        <f>A45*D37</f>
        <v>160</v>
      </c>
      <c r="B46" s="7">
        <v>21.734000000000002</v>
      </c>
      <c r="C46" s="7">
        <f t="shared" si="5"/>
        <v>14.01289490651193</v>
      </c>
      <c r="D46" s="9">
        <f t="shared" si="6"/>
        <v>3.8086831260189271</v>
      </c>
      <c r="E46" s="9">
        <f t="shared" si="7"/>
        <v>8.7567928675134106E-8</v>
      </c>
    </row>
    <row r="47" spans="1:10" x14ac:dyDescent="0.6">
      <c r="A47" s="11">
        <f>A46*D37</f>
        <v>320</v>
      </c>
      <c r="B47" s="11">
        <v>324.44200000000001</v>
      </c>
      <c r="C47" s="11">
        <f t="shared" si="5"/>
        <v>14.92785497377381</v>
      </c>
      <c r="D47" s="12">
        <f t="shared" si="6"/>
        <v>3.8999349702710178</v>
      </c>
      <c r="E47" s="12">
        <f t="shared" si="7"/>
        <v>5.5108052527347059E-8</v>
      </c>
    </row>
    <row r="48" spans="1:10" x14ac:dyDescent="0.6">
      <c r="A48" s="7">
        <f>A47*D37</f>
        <v>640</v>
      </c>
      <c r="B48" s="7"/>
      <c r="C48" s="7">
        <f t="shared" si="5"/>
        <v>0</v>
      </c>
      <c r="D48" s="9" t="e">
        <f t="shared" si="6"/>
        <v>#NUM!</v>
      </c>
      <c r="E48" s="9" t="e">
        <f t="shared" si="7"/>
        <v>#NUM!</v>
      </c>
    </row>
    <row r="49" spans="1:10" x14ac:dyDescent="0.6">
      <c r="A49" s="14">
        <f>A48*D37</f>
        <v>1280</v>
      </c>
      <c r="B49" s="14"/>
      <c r="C49" s="14" t="e">
        <f t="shared" si="5"/>
        <v>#DIV/0!</v>
      </c>
      <c r="D49" s="9" t="e">
        <f t="shared" si="6"/>
        <v>#DIV/0!</v>
      </c>
      <c r="E49" s="15" t="e">
        <f t="shared" si="7"/>
        <v>#DIV/0!</v>
      </c>
    </row>
    <row r="50" spans="1:10" x14ac:dyDescent="0.6">
      <c r="A50" s="7">
        <f>A49*$D$2</f>
        <v>2560</v>
      </c>
      <c r="B50" s="7"/>
      <c r="C50" s="7" t="e">
        <f t="shared" si="5"/>
        <v>#DIV/0!</v>
      </c>
      <c r="D50" s="9" t="e">
        <f t="shared" si="6"/>
        <v>#DIV/0!</v>
      </c>
      <c r="E50" s="9" t="e">
        <f t="shared" si="7"/>
        <v>#DIV/0!</v>
      </c>
    </row>
    <row r="51" spans="1:10" x14ac:dyDescent="0.6">
      <c r="E51" s="3"/>
      <c r="G51" s="1" t="s">
        <v>11</v>
      </c>
      <c r="I51" s="1">
        <f>E46*(A47^D46)</f>
        <v>304.5562578981299</v>
      </c>
      <c r="J51" s="1" t="s">
        <v>12</v>
      </c>
    </row>
    <row r="52" spans="1:10" x14ac:dyDescent="0.6">
      <c r="G52" s="1" t="s">
        <v>13</v>
      </c>
      <c r="I52" s="1">
        <f>B47</f>
        <v>324.44200000000001</v>
      </c>
      <c r="J52" s="1" t="s">
        <v>15</v>
      </c>
    </row>
    <row r="54" spans="1:10" x14ac:dyDescent="0.6">
      <c r="A54" s="1" t="s">
        <v>5</v>
      </c>
      <c r="D54" s="1">
        <v>2</v>
      </c>
      <c r="F54" s="13" t="s">
        <v>20</v>
      </c>
    </row>
    <row r="55" spans="1:10" x14ac:dyDescent="0.6">
      <c r="A55" s="1" t="s">
        <v>6</v>
      </c>
    </row>
    <row r="56" spans="1:10" x14ac:dyDescent="0.6">
      <c r="A56" s="1" t="s">
        <v>10</v>
      </c>
      <c r="B56" s="1">
        <v>100</v>
      </c>
      <c r="D56" s="2" t="s">
        <v>18</v>
      </c>
      <c r="E56" s="2" t="s">
        <v>17</v>
      </c>
    </row>
    <row r="57" spans="1:10" x14ac:dyDescent="0.6">
      <c r="A57" s="1" t="s">
        <v>7</v>
      </c>
      <c r="B57" s="1" t="s">
        <v>2</v>
      </c>
      <c r="C57" s="1" t="s">
        <v>3</v>
      </c>
      <c r="D57" s="1" t="s">
        <v>4</v>
      </c>
      <c r="I57" s="3"/>
    </row>
    <row r="58" spans="1:10" x14ac:dyDescent="0.6">
      <c r="A58" s="1">
        <v>10</v>
      </c>
      <c r="B58" s="1">
        <v>0.36699999999999999</v>
      </c>
    </row>
    <row r="59" spans="1:10" x14ac:dyDescent="0.6">
      <c r="A59" s="1">
        <f>A58*$D$54</f>
        <v>20</v>
      </c>
      <c r="B59" s="1">
        <v>0.70899999999999996</v>
      </c>
      <c r="C59" s="1">
        <f>B59/B58</f>
        <v>1.9318801089918256</v>
      </c>
      <c r="D59" s="1">
        <f>LOG(C59,$D$54)</f>
        <v>0.95000556439630335</v>
      </c>
      <c r="E59" s="3">
        <f>B59/(A59^D59)</f>
        <v>4.1177549682312437E-2</v>
      </c>
    </row>
    <row r="60" spans="1:10" x14ac:dyDescent="0.6">
      <c r="A60" s="3">
        <f t="shared" ref="A60:A66" si="8">A59*$D$54</f>
        <v>40</v>
      </c>
      <c r="B60" s="3">
        <v>1.417</v>
      </c>
      <c r="C60" s="3">
        <f t="shared" ref="C60:C65" si="9">B60/B59</f>
        <v>1.9985895627644572</v>
      </c>
      <c r="D60" s="3">
        <f t="shared" ref="D60:D65" si="10">LOG(C60,$D$54)</f>
        <v>0.99898222567850259</v>
      </c>
      <c r="E60" s="3">
        <f t="shared" ref="E60:E65" si="11">B60/(A60^D60)</f>
        <v>3.5558251263169235E-2</v>
      </c>
    </row>
    <row r="61" spans="1:10" x14ac:dyDescent="0.6">
      <c r="A61" s="1">
        <f t="shared" si="8"/>
        <v>80</v>
      </c>
      <c r="B61" s="1">
        <v>2.8210000000000002</v>
      </c>
      <c r="C61" s="1">
        <f t="shared" si="9"/>
        <v>1.9908256880733946</v>
      </c>
      <c r="D61" s="1">
        <f t="shared" si="10"/>
        <v>0.99336690766755298</v>
      </c>
      <c r="E61" s="3">
        <f t="shared" si="11"/>
        <v>3.6302494706238926E-2</v>
      </c>
    </row>
    <row r="62" spans="1:10" x14ac:dyDescent="0.6">
      <c r="A62" s="1">
        <f t="shared" si="8"/>
        <v>160</v>
      </c>
      <c r="B62" s="1">
        <v>5.5789999999999997</v>
      </c>
      <c r="C62" s="1">
        <f t="shared" si="9"/>
        <v>1.9776674937965257</v>
      </c>
      <c r="D62" s="1">
        <f t="shared" si="10"/>
        <v>0.98379988546250419</v>
      </c>
      <c r="E62" s="3">
        <f t="shared" si="11"/>
        <v>3.7856754171723815E-2</v>
      </c>
    </row>
    <row r="63" spans="1:10" x14ac:dyDescent="0.6">
      <c r="A63" s="1">
        <f t="shared" si="8"/>
        <v>320</v>
      </c>
      <c r="B63" s="1">
        <v>11.115</v>
      </c>
      <c r="C63" s="1">
        <f t="shared" si="9"/>
        <v>1.9922925255422119</v>
      </c>
      <c r="D63" s="1">
        <f t="shared" si="10"/>
        <v>0.99442949186627649</v>
      </c>
      <c r="E63" s="3">
        <f t="shared" si="11"/>
        <v>3.586860174597431E-2</v>
      </c>
    </row>
    <row r="64" spans="1:10" x14ac:dyDescent="0.6">
      <c r="A64" s="1">
        <f t="shared" si="8"/>
        <v>640</v>
      </c>
      <c r="B64" s="1">
        <v>22.797000000000001</v>
      </c>
      <c r="C64" s="1">
        <f t="shared" si="9"/>
        <v>2.051012145748988</v>
      </c>
      <c r="D64" s="1">
        <f t="shared" si="10"/>
        <v>1.0363360352404611</v>
      </c>
      <c r="E64" s="3">
        <f t="shared" si="11"/>
        <v>2.8166460203730165E-2</v>
      </c>
    </row>
    <row r="65" spans="1:10" x14ac:dyDescent="0.6">
      <c r="A65" s="6">
        <f t="shared" si="8"/>
        <v>1280</v>
      </c>
      <c r="B65" s="6">
        <v>46.848999999999997</v>
      </c>
      <c r="C65" s="6">
        <f t="shared" si="9"/>
        <v>2.0550511032153351</v>
      </c>
      <c r="D65" s="6">
        <f t="shared" si="10"/>
        <v>1.0391742700328213</v>
      </c>
      <c r="E65" s="6">
        <f t="shared" si="11"/>
        <v>2.7654618595616114E-2</v>
      </c>
    </row>
    <row r="66" spans="1:10" x14ac:dyDescent="0.6">
      <c r="A66" s="16"/>
      <c r="E66" s="3"/>
      <c r="G66" s="1" t="s">
        <v>11</v>
      </c>
      <c r="I66" s="1">
        <f>E64*(A65^D64)</f>
        <v>46.756923886639711</v>
      </c>
      <c r="J66" s="1" t="s">
        <v>14</v>
      </c>
    </row>
    <row r="67" spans="1:10" x14ac:dyDescent="0.6">
      <c r="G67" s="1" t="s">
        <v>13</v>
      </c>
      <c r="I67" s="1">
        <f>B65</f>
        <v>46.848999999999997</v>
      </c>
      <c r="J67" s="1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2020-05-05T09:53:11Z</dcterms:modified>
</cp:coreProperties>
</file>