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media/image1.svg" ContentType="image/svg+xml"/>
  <Override PartName="/xl/media/image2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40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<sst xmlns="http://schemas.openxmlformats.org/spreadsheetml/2006/main" count="39" uniqueCount="24">
  <si>
    <t>摩擦系数</t>
  </si>
  <si>
    <t>未央软-11</t>
  </si>
  <si>
    <t>鲁睿</t>
  </si>
  <si>
    <t>A) 固定缠绕角，探究最小平衡力与负载的关系</t>
  </si>
  <si>
    <t>砝码盘负载(g)</t>
  </si>
  <si>
    <t>砝码负载W(g)</t>
  </si>
  <si>
    <t>正向平衡(g)</t>
  </si>
  <si>
    <t>反向平衡(g)</t>
  </si>
  <si>
    <t>最小平衡力P(g)</t>
  </si>
  <si>
    <t>线性拟合（取截距为0）</t>
  </si>
  <si>
    <t>b1</t>
  </si>
  <si>
    <t>b2</t>
  </si>
  <si>
    <t>r^2</t>
  </si>
  <si>
    <t>B) 固定负载 W，探究最小平衡力 P 与缠绕角 θ 的关系</t>
  </si>
  <si>
    <t>总圈数</t>
  </si>
  <si>
    <t>缠绕角θ(rad)</t>
  </si>
  <si>
    <t>取对数线性拟合</t>
  </si>
  <si>
    <t>缠绕角</t>
  </si>
  <si>
    <t>最小平衡力对数</t>
  </si>
  <si>
    <t>C) 测试白色粗绳的摩擦系数 μ 和未知砝码的质量𝑴</t>
  </si>
  <si>
    <t>计算结果</t>
  </si>
  <si>
    <t>砝码实际重量(g)</t>
  </si>
  <si>
    <t>砝码重量Mu(g)</t>
  </si>
  <si>
    <t>测量误差</t>
  </si>
</sst>
</file>

<file path=xl/styles.xml><?xml version="1.0" encoding="utf-8"?>
<styleSheet xmlns="http://schemas.openxmlformats.org/spreadsheetml/2006/main">
  <numFmts count="8">
    <numFmt numFmtId="176" formatCode="0_ "/>
    <numFmt numFmtId="177" formatCode="0.00_ "/>
    <numFmt numFmtId="178" formatCode="0.0%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9" formatCode="0.0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0.55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20" borderId="10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0" fillId="14" borderId="10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8" fillId="21" borderId="11" applyNumberFormat="0" applyAlignment="0" applyProtection="0">
      <alignment vertical="center"/>
    </xf>
    <xf numFmtId="0" fontId="12" fillId="14" borderId="9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2.svg"/><Relationship Id="rId4" Type="http://schemas.openxmlformats.org/officeDocument/2006/relationships/image" Target="../media/image1.sv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930275</xdr:colOff>
      <xdr:row>2</xdr:row>
      <xdr:rowOff>118110</xdr:rowOff>
    </xdr:from>
    <xdr:to>
      <xdr:col>8</xdr:col>
      <xdr:colOff>122555</xdr:colOff>
      <xdr:row>4</xdr:row>
      <xdr:rowOff>158115</xdr:rowOff>
    </xdr:to>
    <xdr:pic>
      <xdr:nvPicPr>
        <xdr:cNvPr id="2" name="334E55B0-647D-440b-865C-3EC943EB4CBC-4" descr="/private/var/folders/th/mgks2g3d4v94mpy5jcf7qg3w0000gn/T/com.kingsoft.wpsoffice.mac/wpsoffice.oWDMkJwpsoffic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46520" y="636270"/>
          <a:ext cx="1829435" cy="558165"/>
        </a:xfrm>
        <a:prstGeom prst="rect">
          <a:avLst/>
        </a:prstGeom>
      </xdr:spPr>
    </xdr:pic>
    <xdr:clientData/>
  </xdr:twoCellAnchor>
  <xdr:twoCellAnchor editAs="oneCell">
    <xdr:from>
      <xdr:col>2</xdr:col>
      <xdr:colOff>562610</xdr:colOff>
      <xdr:row>32</xdr:row>
      <xdr:rowOff>139065</xdr:rowOff>
    </xdr:from>
    <xdr:to>
      <xdr:col>5</xdr:col>
      <xdr:colOff>755650</xdr:colOff>
      <xdr:row>33</xdr:row>
      <xdr:rowOff>142240</xdr:rowOff>
    </xdr:to>
    <xdr:pic>
      <xdr:nvPicPr>
        <xdr:cNvPr id="3" name="334E55B0-647D-440b-865C-3EC943EB4CBC-2" descr="/private/var/folders/th/mgks2g3d4v94mpy5jcf7qg3w0000gn/T/com.kingsoft.wpsoffice.mac/wpsoffice.eyXicXwpsoffic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894330" y="7202805"/>
          <a:ext cx="3459480" cy="216535"/>
        </a:xfrm>
        <a:prstGeom prst="rect">
          <a:avLst/>
        </a:prstGeom>
      </xdr:spPr>
    </xdr:pic>
    <xdr:clientData/>
  </xdr:twoCellAnchor>
  <xdr:twoCellAnchor editAs="oneCell">
    <xdr:from>
      <xdr:col>5</xdr:col>
      <xdr:colOff>178435</xdr:colOff>
      <xdr:row>5</xdr:row>
      <xdr:rowOff>36830</xdr:rowOff>
    </xdr:from>
    <xdr:to>
      <xdr:col>9</xdr:col>
      <xdr:colOff>127000</xdr:colOff>
      <xdr:row>16</xdr:row>
      <xdr:rowOff>102870</xdr:rowOff>
    </xdr:to>
    <xdr:pic>
      <xdr:nvPicPr>
        <xdr:cNvPr id="9" name="图片 8" descr="1"/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76595" y="1286510"/>
          <a:ext cx="3113405" cy="2413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398780</xdr:colOff>
      <xdr:row>34</xdr:row>
      <xdr:rowOff>33655</xdr:rowOff>
    </xdr:from>
    <xdr:to>
      <xdr:col>6</xdr:col>
      <xdr:colOff>63500</xdr:colOff>
      <xdr:row>47</xdr:row>
      <xdr:rowOff>180975</xdr:rowOff>
    </xdr:to>
    <xdr:pic>
      <xdr:nvPicPr>
        <xdr:cNvPr id="10" name="图片 9" descr="2"/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730500" y="7524115"/>
          <a:ext cx="3779520" cy="2921000"/>
        </a:xfrm>
        <a:prstGeom prst="rect">
          <a:avLst/>
        </a:prstGeom>
      </xdr:spPr>
    </xdr:pic>
    <xdr:clientData/>
  </xdr:twoCellAnchor>
  <xdr:twoCellAnchor editAs="oneCell">
    <xdr:from>
      <xdr:col>0</xdr:col>
      <xdr:colOff>354965</xdr:colOff>
      <xdr:row>57</xdr:row>
      <xdr:rowOff>1270</xdr:rowOff>
    </xdr:from>
    <xdr:to>
      <xdr:col>4</xdr:col>
      <xdr:colOff>814705</xdr:colOff>
      <xdr:row>61</xdr:row>
      <xdr:rowOff>47625</xdr:rowOff>
    </xdr:to>
    <xdr:pic>
      <xdr:nvPicPr>
        <xdr:cNvPr id="11" name="334E55B0-647D-440b-865C-3EC943EB4CBC-5" descr="wpsoffice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54965" y="12452350"/>
          <a:ext cx="4960620" cy="899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tabSelected="1" zoomScale="141" zoomScaleNormal="141" topLeftCell="A26" workbookViewId="0">
      <selection activeCell="G36" sqref="G36"/>
    </sheetView>
  </sheetViews>
  <sheetFormatPr defaultColWidth="9.23076923076923" defaultRowHeight="16.8" outlineLevelCol="6"/>
  <cols>
    <col min="1" max="1" width="17.6923076923077" style="2" customWidth="1"/>
    <col min="2" max="2" width="17.6153846153846" style="2" customWidth="1"/>
    <col min="3" max="3" width="16.2307692307692" style="2" customWidth="1"/>
    <col min="4" max="5" width="16.6153846153846" style="2" customWidth="1"/>
    <col min="6" max="6" width="12.8461538461538" style="2" customWidth="1"/>
    <col min="7" max="7" width="16.6153846153846" style="2" customWidth="1"/>
    <col min="8" max="16384" width="9.23076923076923" style="2"/>
  </cols>
  <sheetData>
    <row r="1" ht="20.4" spans="1:7">
      <c r="A1" s="3" t="s">
        <v>0</v>
      </c>
      <c r="B1" s="3"/>
      <c r="C1" s="3"/>
      <c r="D1" s="3"/>
      <c r="E1" s="3"/>
      <c r="F1" s="3"/>
      <c r="G1" s="3" t="s">
        <v>1</v>
      </c>
    </row>
    <row r="2" ht="20.4" spans="1:7">
      <c r="A2" s="3"/>
      <c r="B2" s="3"/>
      <c r="C2" s="3"/>
      <c r="D2" s="3"/>
      <c r="E2" s="3"/>
      <c r="F2" s="3"/>
      <c r="G2" s="3" t="s">
        <v>2</v>
      </c>
    </row>
    <row r="3" ht="20.4" spans="1:7">
      <c r="A3" s="3"/>
      <c r="B3" s="3"/>
      <c r="C3" s="3"/>
      <c r="D3" s="3"/>
      <c r="E3" s="3"/>
      <c r="F3" s="3"/>
      <c r="G3" s="3"/>
    </row>
    <row r="4" ht="20.4" spans="1:7">
      <c r="A4" s="4" t="s">
        <v>3</v>
      </c>
      <c r="B4" s="4"/>
      <c r="C4" s="4"/>
      <c r="D4" s="4"/>
      <c r="E4" s="4"/>
      <c r="F4" s="3"/>
      <c r="G4" s="3"/>
    </row>
    <row r="5" spans="1:5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</row>
    <row r="6" spans="1:5">
      <c r="A6" s="6">
        <v>34.97</v>
      </c>
      <c r="B6" s="5">
        <v>100</v>
      </c>
      <c r="C6" s="5">
        <v>25</v>
      </c>
      <c r="D6" s="5">
        <v>20</v>
      </c>
      <c r="E6" s="17">
        <f>(C6+D6)/2+A6</f>
        <v>57.47</v>
      </c>
    </row>
    <row r="7" spans="1:5">
      <c r="A7" s="6">
        <v>34.97</v>
      </c>
      <c r="B7" s="7">
        <v>200</v>
      </c>
      <c r="C7" s="5">
        <v>90</v>
      </c>
      <c r="D7" s="5">
        <v>85</v>
      </c>
      <c r="E7" s="17">
        <f t="shared" ref="E7:E13" si="0">(C7+D7)/2+A7</f>
        <v>122.47</v>
      </c>
    </row>
    <row r="8" spans="1:5">
      <c r="A8" s="6">
        <v>34.97</v>
      </c>
      <c r="B8" s="5">
        <v>300</v>
      </c>
      <c r="C8" s="5">
        <v>165</v>
      </c>
      <c r="D8" s="5">
        <v>160</v>
      </c>
      <c r="E8" s="17">
        <f t="shared" si="0"/>
        <v>197.47</v>
      </c>
    </row>
    <row r="9" spans="1:5">
      <c r="A9" s="6">
        <v>34.97</v>
      </c>
      <c r="B9" s="7">
        <v>400</v>
      </c>
      <c r="C9" s="5">
        <v>225</v>
      </c>
      <c r="D9" s="5">
        <v>220</v>
      </c>
      <c r="E9" s="17">
        <f t="shared" si="0"/>
        <v>257.47</v>
      </c>
    </row>
    <row r="10" spans="1:5">
      <c r="A10" s="6">
        <v>34.97</v>
      </c>
      <c r="B10" s="5">
        <v>500</v>
      </c>
      <c r="C10" s="5">
        <v>300</v>
      </c>
      <c r="D10" s="5">
        <v>295</v>
      </c>
      <c r="E10" s="17">
        <f t="shared" si="0"/>
        <v>332.47</v>
      </c>
    </row>
    <row r="11" spans="1:5">
      <c r="A11" s="6">
        <v>34.97</v>
      </c>
      <c r="B11" s="7">
        <v>600</v>
      </c>
      <c r="C11" s="5">
        <v>375</v>
      </c>
      <c r="D11" s="5">
        <v>370</v>
      </c>
      <c r="E11" s="17">
        <f t="shared" si="0"/>
        <v>407.47</v>
      </c>
    </row>
    <row r="12" spans="1:5">
      <c r="A12" s="6">
        <v>34.97</v>
      </c>
      <c r="B12" s="5">
        <v>700</v>
      </c>
      <c r="C12" s="5">
        <v>435</v>
      </c>
      <c r="D12" s="5">
        <v>430</v>
      </c>
      <c r="E12" s="17">
        <f t="shared" si="0"/>
        <v>467.47</v>
      </c>
    </row>
    <row r="13" spans="1:5">
      <c r="A13" s="6">
        <v>34.97</v>
      </c>
      <c r="B13" s="7">
        <v>800</v>
      </c>
      <c r="C13" s="5">
        <v>500</v>
      </c>
      <c r="D13" s="5">
        <v>495</v>
      </c>
      <c r="E13" s="17">
        <f t="shared" si="0"/>
        <v>532.47</v>
      </c>
    </row>
    <row r="14" s="1" customFormat="1" spans="1:5">
      <c r="A14" s="8"/>
      <c r="B14" s="9"/>
      <c r="E14" s="18"/>
    </row>
    <row r="15" spans="1:5">
      <c r="A15" s="5" t="s">
        <v>9</v>
      </c>
      <c r="B15" s="5"/>
      <c r="C15" s="5"/>
      <c r="D15" s="5"/>
      <c r="E15" s="19"/>
    </row>
    <row r="16" spans="1:4">
      <c r="A16" s="5" t="s">
        <v>10</v>
      </c>
      <c r="B16" s="5" t="s">
        <v>11</v>
      </c>
      <c r="C16" s="5" t="s">
        <v>12</v>
      </c>
      <c r="D16" s="5" t="s">
        <v>0</v>
      </c>
    </row>
    <row r="17" spans="1:4">
      <c r="A17" s="5">
        <f>INDEX(LINEST(E6:E13,B6:B13,0,1),1,1)</f>
        <v>0.664898039215686</v>
      </c>
      <c r="B17" s="5">
        <f>INDEX(LINEST(E6:E13,B6:B13,0,1),1,2)</f>
        <v>0</v>
      </c>
      <c r="C17" s="5">
        <f>INDEX(LINEST(E6:E13,B6:B13,0,1),3,1)</f>
        <v>0.999617464951907</v>
      </c>
      <c r="D17" s="5">
        <f>-1/PI()*LN(A17)</f>
        <v>0.129909131950327</v>
      </c>
    </row>
    <row r="19" ht="21" customHeight="1" spans="1:7">
      <c r="A19" s="4" t="s">
        <v>13</v>
      </c>
      <c r="B19" s="4"/>
      <c r="C19" s="4"/>
      <c r="D19" s="4"/>
      <c r="E19" s="4"/>
      <c r="F19" s="4"/>
      <c r="G19" s="4"/>
    </row>
    <row r="20" spans="1:7">
      <c r="A20" s="5" t="s">
        <v>4</v>
      </c>
      <c r="B20" s="5" t="s">
        <v>5</v>
      </c>
      <c r="C20" s="5" t="s">
        <v>14</v>
      </c>
      <c r="D20" s="5" t="s">
        <v>15</v>
      </c>
      <c r="E20" s="5" t="s">
        <v>6</v>
      </c>
      <c r="F20" s="5" t="s">
        <v>7</v>
      </c>
      <c r="G20" s="5" t="s">
        <v>8</v>
      </c>
    </row>
    <row r="21" spans="1:7">
      <c r="A21" s="6">
        <v>34.97</v>
      </c>
      <c r="B21" s="5">
        <v>800</v>
      </c>
      <c r="C21" s="5">
        <v>0.5</v>
      </c>
      <c r="D21" s="5">
        <f>PI()*C21*2</f>
        <v>3.14159265358979</v>
      </c>
      <c r="E21" s="5">
        <v>500</v>
      </c>
      <c r="F21" s="5">
        <v>495</v>
      </c>
      <c r="G21" s="20">
        <f>(E21+F21)/2+A21</f>
        <v>532.47</v>
      </c>
    </row>
    <row r="22" spans="1:7">
      <c r="A22" s="6">
        <v>34.97</v>
      </c>
      <c r="B22" s="5">
        <v>800</v>
      </c>
      <c r="C22" s="5">
        <v>0.75</v>
      </c>
      <c r="D22" s="5">
        <f t="shared" ref="D22:D27" si="1">PI()*C22*2</f>
        <v>4.71238898038469</v>
      </c>
      <c r="E22" s="5">
        <v>420</v>
      </c>
      <c r="F22" s="5">
        <v>415</v>
      </c>
      <c r="G22" s="20">
        <f t="shared" ref="G22:G28" si="2">(E22+F22)/2+A22</f>
        <v>452.47</v>
      </c>
    </row>
    <row r="23" spans="1:7">
      <c r="A23" s="6">
        <v>34.97</v>
      </c>
      <c r="B23" s="5">
        <v>800</v>
      </c>
      <c r="C23" s="5">
        <v>1</v>
      </c>
      <c r="D23" s="5">
        <f t="shared" si="1"/>
        <v>6.28318530717959</v>
      </c>
      <c r="E23" s="5">
        <v>350</v>
      </c>
      <c r="F23" s="5">
        <v>345</v>
      </c>
      <c r="G23" s="20">
        <f t="shared" si="2"/>
        <v>382.47</v>
      </c>
    </row>
    <row r="24" spans="1:7">
      <c r="A24" s="6">
        <v>34.97</v>
      </c>
      <c r="B24" s="5">
        <v>800</v>
      </c>
      <c r="C24" s="5">
        <v>1.25</v>
      </c>
      <c r="D24" s="5">
        <f t="shared" si="1"/>
        <v>7.85398163397448</v>
      </c>
      <c r="E24" s="5">
        <v>280</v>
      </c>
      <c r="F24" s="5">
        <v>275</v>
      </c>
      <c r="G24" s="20">
        <f t="shared" si="2"/>
        <v>312.47</v>
      </c>
    </row>
    <row r="25" spans="1:7">
      <c r="A25" s="6">
        <v>34.97</v>
      </c>
      <c r="B25" s="5">
        <v>800</v>
      </c>
      <c r="C25" s="5">
        <v>1.5</v>
      </c>
      <c r="D25" s="5">
        <f t="shared" si="1"/>
        <v>9.42477796076938</v>
      </c>
      <c r="E25" s="5">
        <v>215</v>
      </c>
      <c r="F25" s="5">
        <v>210</v>
      </c>
      <c r="G25" s="20">
        <f t="shared" si="2"/>
        <v>247.47</v>
      </c>
    </row>
    <row r="26" spans="1:7">
      <c r="A26" s="6">
        <v>34.97</v>
      </c>
      <c r="B26" s="5">
        <v>800</v>
      </c>
      <c r="C26" s="5">
        <v>1.75</v>
      </c>
      <c r="D26" s="5">
        <f t="shared" si="1"/>
        <v>10.9955742875643</v>
      </c>
      <c r="E26" s="5">
        <v>170</v>
      </c>
      <c r="F26" s="5">
        <v>165</v>
      </c>
      <c r="G26" s="20">
        <f t="shared" si="2"/>
        <v>202.47</v>
      </c>
    </row>
    <row r="27" spans="1:7">
      <c r="A27" s="6">
        <v>34.97</v>
      </c>
      <c r="B27" s="5">
        <v>800</v>
      </c>
      <c r="C27" s="5">
        <v>2</v>
      </c>
      <c r="D27" s="5">
        <f t="shared" si="1"/>
        <v>12.5663706143592</v>
      </c>
      <c r="E27" s="5">
        <v>135</v>
      </c>
      <c r="F27" s="5">
        <v>130</v>
      </c>
      <c r="G27" s="20">
        <f t="shared" si="2"/>
        <v>167.47</v>
      </c>
    </row>
    <row r="28" spans="1:7">
      <c r="A28" s="10">
        <v>34.97</v>
      </c>
      <c r="B28" s="11">
        <v>800</v>
      </c>
      <c r="C28" s="11">
        <v>2.25</v>
      </c>
      <c r="D28" s="5">
        <f>PI()*C28*2</f>
        <v>14.1371669411541</v>
      </c>
      <c r="E28" s="5">
        <v>90</v>
      </c>
      <c r="F28" s="5">
        <v>85</v>
      </c>
      <c r="G28" s="20">
        <f>(E28+F28)/2+A28</f>
        <v>122.47</v>
      </c>
    </row>
    <row r="29" spans="1:7">
      <c r="A29" s="10">
        <v>34.97</v>
      </c>
      <c r="B29" s="11">
        <v>800</v>
      </c>
      <c r="C29" s="5">
        <v>2.5</v>
      </c>
      <c r="D29" s="5">
        <f>PI()*C29*2</f>
        <v>15.707963267949</v>
      </c>
      <c r="E29" s="5">
        <v>65</v>
      </c>
      <c r="F29" s="5">
        <v>65</v>
      </c>
      <c r="G29" s="20">
        <f>(E29+F29)/2+A29</f>
        <v>99.97</v>
      </c>
    </row>
    <row r="30" spans="1:7">
      <c r="A30" s="10">
        <v>34.97</v>
      </c>
      <c r="B30" s="11">
        <v>800</v>
      </c>
      <c r="C30" s="11">
        <v>2.75</v>
      </c>
      <c r="D30" s="5">
        <f>PI()*C30*2</f>
        <v>17.2787595947439</v>
      </c>
      <c r="E30" s="5">
        <v>45</v>
      </c>
      <c r="F30" s="5">
        <v>40</v>
      </c>
      <c r="G30" s="20">
        <f>(E30+F30)/2+A30</f>
        <v>77.47</v>
      </c>
    </row>
    <row r="31" spans="1:7">
      <c r="A31" s="12"/>
      <c r="G31" s="21"/>
    </row>
    <row r="32" spans="1:5">
      <c r="A32" s="5" t="s">
        <v>16</v>
      </c>
      <c r="B32" s="5"/>
      <c r="C32" s="5"/>
      <c r="D32" s="5"/>
      <c r="E32" s="5"/>
    </row>
    <row r="33" spans="1:7">
      <c r="A33" s="13" t="s">
        <v>17</v>
      </c>
      <c r="B33" s="13" t="s">
        <v>18</v>
      </c>
      <c r="G33" s="2">
        <f>LOG(10)</f>
        <v>1</v>
      </c>
    </row>
    <row r="34" spans="1:2">
      <c r="A34" s="5">
        <f t="shared" ref="A34:A40" si="3">D21</f>
        <v>3.14159265358979</v>
      </c>
      <c r="B34" s="5">
        <f>LN(G21)</f>
        <v>6.27752655796837</v>
      </c>
    </row>
    <row r="35" spans="1:2">
      <c r="A35" s="5">
        <f t="shared" si="3"/>
        <v>4.71238898038469</v>
      </c>
      <c r="B35" s="5">
        <f t="shared" ref="B35:B43" si="4">LN(G22)</f>
        <v>6.11472146259961</v>
      </c>
    </row>
    <row r="36" spans="1:2">
      <c r="A36" s="5">
        <f t="shared" si="3"/>
        <v>6.28318530717959</v>
      </c>
      <c r="B36" s="5">
        <f t="shared" si="4"/>
        <v>5.94665021881814</v>
      </c>
    </row>
    <row r="37" spans="1:2">
      <c r="A37" s="5">
        <f t="shared" si="3"/>
        <v>7.85398163397448</v>
      </c>
      <c r="B37" s="5">
        <f t="shared" si="4"/>
        <v>5.74450846456816</v>
      </c>
    </row>
    <row r="38" spans="1:2">
      <c r="A38" s="5">
        <f t="shared" si="3"/>
        <v>9.42477796076938</v>
      </c>
      <c r="B38" s="5">
        <f t="shared" si="4"/>
        <v>5.51128936254075</v>
      </c>
    </row>
    <row r="39" spans="1:2">
      <c r="A39" s="5">
        <f t="shared" si="3"/>
        <v>10.9955742875643</v>
      </c>
      <c r="B39" s="5">
        <f t="shared" si="4"/>
        <v>5.31059172742343</v>
      </c>
    </row>
    <row r="40" spans="1:2">
      <c r="A40" s="5">
        <f t="shared" si="3"/>
        <v>12.5663706143592</v>
      </c>
      <c r="B40" s="5">
        <f t="shared" si="4"/>
        <v>5.12080423074639</v>
      </c>
    </row>
    <row r="41" spans="1:2">
      <c r="A41" s="5">
        <f>D28</f>
        <v>14.1371669411541</v>
      </c>
      <c r="B41" s="5">
        <f t="shared" si="4"/>
        <v>4.8078661020332</v>
      </c>
    </row>
    <row r="42" spans="1:2">
      <c r="A42" s="5">
        <f>D29</f>
        <v>15.707963267949</v>
      </c>
      <c r="B42" s="5">
        <f t="shared" si="4"/>
        <v>4.60487014097909</v>
      </c>
    </row>
    <row r="43" spans="1:2">
      <c r="A43" s="5">
        <f>D30</f>
        <v>17.2787595947439</v>
      </c>
      <c r="B43" s="5">
        <f t="shared" si="4"/>
        <v>4.34989076464381</v>
      </c>
    </row>
    <row r="44" spans="1:2">
      <c r="A44" s="5" t="s">
        <v>10</v>
      </c>
      <c r="B44" s="5" t="s">
        <v>11</v>
      </c>
    </row>
    <row r="45" spans="1:2">
      <c r="A45" s="5">
        <f>INDEX(LINEST(B34:B43,A34:A43,1,1),1,1)</f>
        <v>-0.137677368625568</v>
      </c>
      <c r="B45" s="5">
        <f>INDEX(LINEST(B34:B43,A34:A43,1,1),1,2)</f>
        <v>6.78458208521098</v>
      </c>
    </row>
    <row r="46" spans="1:2">
      <c r="A46" s="5" t="s">
        <v>12</v>
      </c>
      <c r="B46" s="5" t="s">
        <v>0</v>
      </c>
    </row>
    <row r="47" spans="1:2">
      <c r="A47" s="5">
        <f>INDEX(LINEST(B34:B43,A34:A43,1,1),3,1)</f>
        <v>0.995013119834858</v>
      </c>
      <c r="B47" s="5">
        <f>-A45</f>
        <v>0.137677368625568</v>
      </c>
    </row>
    <row r="49" ht="21" customHeight="1" spans="1:7">
      <c r="A49" s="14" t="s">
        <v>19</v>
      </c>
      <c r="B49" s="14"/>
      <c r="C49" s="14"/>
      <c r="D49" s="14"/>
      <c r="E49" s="14"/>
      <c r="F49" s="14"/>
      <c r="G49" s="22"/>
    </row>
    <row r="50" spans="1:4">
      <c r="A50" s="5" t="s">
        <v>4</v>
      </c>
      <c r="B50" s="5" t="s">
        <v>6</v>
      </c>
      <c r="C50" s="5" t="s">
        <v>7</v>
      </c>
      <c r="D50" s="5" t="s">
        <v>8</v>
      </c>
    </row>
    <row r="51" spans="1:4">
      <c r="A51" s="6">
        <v>34.97</v>
      </c>
      <c r="B51" s="5">
        <v>95</v>
      </c>
      <c r="C51" s="5">
        <v>90</v>
      </c>
      <c r="D51" s="6">
        <f>(B51+C51)/2+A51</f>
        <v>127.47</v>
      </c>
    </row>
    <row r="52" spans="1:4">
      <c r="A52" s="6">
        <v>34.97</v>
      </c>
      <c r="B52" s="5">
        <v>275</v>
      </c>
      <c r="C52" s="5">
        <v>270</v>
      </c>
      <c r="D52" s="6">
        <f>(B52+C52)/2+A52</f>
        <v>307.47</v>
      </c>
    </row>
    <row r="53" s="1" customFormat="1" spans="1:6">
      <c r="A53" s="8"/>
      <c r="F53" s="18"/>
    </row>
    <row r="54" spans="1:1">
      <c r="A54" s="15" t="s">
        <v>20</v>
      </c>
    </row>
    <row r="55" spans="1:4">
      <c r="A55" s="5" t="s">
        <v>21</v>
      </c>
      <c r="B55" s="5" t="s">
        <v>0</v>
      </c>
      <c r="C55" s="5" t="s">
        <v>22</v>
      </c>
      <c r="D55" s="5" t="s">
        <v>23</v>
      </c>
    </row>
    <row r="56" spans="1:4">
      <c r="A56" s="5">
        <v>200</v>
      </c>
      <c r="B56" s="5">
        <f>LN(D52/D51)/2/PI()</f>
        <v>0.140135366962779</v>
      </c>
      <c r="C56" s="5">
        <f>SQRT(D51*D52)</f>
        <v>197.972727667222</v>
      </c>
      <c r="D56" s="16">
        <f>(C56-A56)/A56</f>
        <v>-0.0101363616638905</v>
      </c>
    </row>
  </sheetData>
  <mergeCells count="7">
    <mergeCell ref="A4:E4"/>
    <mergeCell ref="A15:D15"/>
    <mergeCell ref="A19:G19"/>
    <mergeCell ref="A32:E32"/>
    <mergeCell ref="A49:F49"/>
    <mergeCell ref="A54:D54"/>
    <mergeCell ref="A1:F2"/>
  </mergeCells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:customData xmlns="http://www.wps.cn/officeDocument/2013/wpsCustomData" xmlns:s="http://www.wps.cn/officeDocument/2013/wpsCustomData">
  <extobjs>
    <extobj name="334E55B0-647D-440b-865C-3EC943EB4CBC-2">
      <extobjdata type="334E55B0-647D-440b-865C-3EC943EB4CBC" data="ewoJIkltZ1NldHRpbmdKc29uIiA6ICJ7XCJkcGlcIjpcIjYwMFwiLFwiZm9ybWF0XCI6XCJQTkdcIixcInRyYW5zcGFyZW50XCI6dHJ1ZSxcImF1dG9cIjpmYWxzZX0iLAoJIkxhdGV4IiA6ICJYRnNnWEd4dUtGQXBQUzFjYlhVZ1hIUm9aWFJoSzF4c2JpaFhLU3hjYlhVOUxXdGNZWEJ3Y205NE1DNHhOQW93SUZ4ZCIsCgkiTGF0ZXhJbWdCYXNlNjQiIDogImlWQk9SdzBLR2dvQUFBQU5TVWhFVWdBQUJYTUFBQUJUQkFNQUFBQXZsb21oQUFBQU1GQk1WRVgvLy84QUFBQUFBQUFBQUFBQUFBQUFBQUFBQUFBQUFBQUFBQUFBQUFBQUFBQUFBQUFBQUFBQUFBQUFBQUFBQUFBdjNhQjdBQUFBRDNSU1RsTUFJakpFVkhhSm1hdk4zZThRdTJZK2dabUxBQUFBQ1hCSVdYTUFBQTdFQUFBT3hBR1ZLdzRiQUFBZ0FFbEVRVlI0QWUxZGEyeGtTWFcrZm96SDQybVBIYUtBWUtWMFMvc0R5RUpzUXBJZm9ORDlJMUY0Qk5sNWlEOUoxRTVRbUNRb3NqZVBuU1ZpMDQ3NEFTdEUyaVNDc0J2UXRaS2daSGVBZGhLV3NETUx0NVZBV0RRUmJZVEM4a2pVamlKZUFXVERidGdkOTg3Y2ZQVTZkYXJ1N2I3M2RyZkgzcDI1UC9xZU9uWHFWTldwcjA2ZHFudTdPd2dLWGE5ZHppTisyMTRlcVdlWnpQVGZGTzdRVFdtbndsWWFUNEhUdmNVOGl1YXU1WkY2bHNrMC9xRndoMjVLT3hXMjBuZ0tOTCtmUzArcDlmNWNjczhtb2RtNFVyZzdONk9kQ2h0cFBBWG00MXp4UWhEY2R0Z2VUNDNQSEMzZHg0ZG82MDFvcHlHczFLL0l4TzAvZC83ZWk1djlzaDErZU4xSjlrOU14aC9xbjNsRGMxN2Rlbmh0NkFxZjg1TnZ1UHYraitjcWZpYmV5eVhuQ3AwY08vRjJsVzcvMm05L09kcmdyQk5KVjJOeGJlWnAyMnk4eHNXK0trdlN4NlcvL0FXYnUzTFYwc2RKZlRzK2pIdTFJVnN3SmZ2MlZLN1N6Ujhvc1JmRWx4Kzg3Nzc3SDd3Y0hRckdWTlM3OU1COTl6MTRNWXAzcFlCaTNIOHhWc2c0S1haU2pkZWZUZG52VFlkM0VoUFYvTzFjZDNaZkpWblErZmdJZFhBbTMyUWcrU01pWGhCL01waU84NjRWZmlNS1FIZEdJelBZdHdZUjZrN2I1TFpVVDR3dG1Ud2hkcEp0b1k5SU5ucVAwc2RKZEZmNzEvN2NDeUZhdXRsZmdIS200cWVKRnNUWDcvNnZDRVhqeHk2STYxNUJmNUlFV3Y5SDVQRVIwL0cxZGhCVTgwYm9ma01uenI4RmZjcmxkYXN4S2hMWHArOVdpOUhoKzk0b2twUG4zeVhzRXNjZi9xT0tTQWVUdnlmVHZTOHV5bVJ3SXV5a21rS2ZQL1dtZDZMRnVvSEVIWjc0M0QydGgvK2pNckQ4NU9YMDZzZ2xxTktsYjN5bDk0RmZzcHBLV0NBMmJiSXZkU1VaemdrZjhvZ3VNUEV0SlA3VGxDNFBzZUUyWmNkMnIwdGZlQ2JlR1Zyam8vbWdXNHFZWjIvQURnKzFxY3A1Skh2TGxBd21XM0g4SkEzVWliQ1RiWnlob3JobnlKSHZMNDBSdGNXSGU0TVVWZU5hYXZaU3ZNWDRrOTA0aHZYczRoNTA4a0UzVE1hdnB6QXNxNlQ3ZFdoZ1c2ZE94ZHZFUHk3aVZOeHJvKzV6UTBjTVFZQ29LSS9YUGNNdFhJWlJhcmJQMDBnNnB3OW40ME5DYm5BUzdHVGJTbFNVcTlza1BvaDRORDc4VGxCNlRYeTEwbC9xTTQ3Rm1GeUxHeFkrOWlQdDRGTmgvT2NrY1RZWGRNL0YzNk1TaHBqRnNOaGhtSWhpZTdJUTZYMkxFVDJHKzM0c2o2RW5SL0VnK2Nad24xa2hXSUJSMnJhN2swZ2UyS1NJZjgxQ0piZ253RTY4Y1lyR2pHWExTREsvQUFlZ2tNN3RkUU0wZmhyQXFhWHBuSWs1ZEcrTFpSUTZIZG5sZnk0WGREdDZVOHlyQU9qNXdyS0NwZEJrN3g5N3hJQmRsalJhRUkvUWxGWWU5MU95M1ViM1lSU081QWtrZDR4VnhIM2VhYzd4MjRtM1RkTllLZkk5ZkVvcDY3SHVpSitRSEFOaEx4dkppZS9DUXVuUUxYUG9Ua1phU0VOWWFEcVRDN3BON2twMEE2Q2FyNmRRUk1NeXgrZUxGcit4dHl1eFBKK0NZMHVaZEhtYkVqb2Q3Rk5xMXRuQXdoT1FGVkJBbk1RNFhyZHpuYXM1Zmp2eDFtZ2FleGhudHFXSTVHU1Z0Tk1OZ2lXTlliZmc5SVd2d0Q2NGFpNWZwVUlPM1N2SzZXS3JhNlZ6UVhmUzhTeTZubjEzWVJHaDc2Yk9tazV0cWM2OEliZXVDVEZiZytMdWMzY09iRXd1NkM0NWMwTk00R1dtRk1tbldUSm9iUEhVOGR1SnQwYlRtSDI3S2V3aFdHZGlzME1DT0NwSkJaZ2tjZTgzUWd0R0xpTHdaSTBWRWwybk5TRVhkT2RkKzZzYW1yRVRBSXNkeVlHcHU4VkRDY084Z1hjMFpsTlZGOXBHSmV0ZnVwYmtNVTR1NkhhZEJVa2NLZFNZaXNnMTBnU1BKaUIyM0haaUxTV3lZMkl0NGd4TDFJMy9FSXVmaFNHcE8zM3BnVCtwQktGck1aTmJoaVdwREhDOHJEUE8wbnpJQlYzWHMyZ2RHSlVkVXcvdThPUzJwWFYyOXNCa2JoaDVoU0xPa0NacFN1VXJPcXBJeVJLc1BORDFGaVN4ZDExbDZscHU0RGhQMndFbGM5eDJZaTBsY2lYVlExSjJBU0t5SzE2OS96b2Nwa00zaEdzazZPSmd4dFFMRk5jVW5RdTYzUlIzTDNZZ3UwWWY3dGdZeFJUSWRSeFVNNmtiUkRaajQwOUQyNmhrM2Z1REY0YzgwSjEzcHdhMnhmR2FyVWpFdXZ4d3JNclBGeUIyM0hheUxiVlVJNDV0WWhRS3RxQlpYSGEyOUk3V2tMREkyZWNPeXd5NjZ5YlV4Y2FPUEdZZTZKWXM1cTMyY3hnVmFobllJbUNncDJpei9TZVoxWEIwRk5za3QyeWprdldOQWJvZDYxbUVmaEdoYmRpS1JEU25OdG1LMStJV0ErdVk3V1FieXFnV1RYdkdISWJFYVV2RmxFTUF2V3hvN3g2bVFyZnpmUVF1VzBZMFlnNmlaWnhCSHVpZWlsUE9hY1hTV0RHcWNSZURSdENkb29DRVNkdzRFa2JiMWJXMTB0cHVXaklHNk5hNWt4V1BRQ2pLRnBXVWthU2xDTG0wN09rV0hMT2RqQjM0SFFzRkRTUG5GNmVyekgxakRtLzIwUkNtUXJlN3dhQ0xGZjJBU2pmTXVVOGU2TTQ1K3pHdFE1eGdram9RQXNyV3dWQ3N5VVZ1R0wxdjV6ZzdiVTVXUHdib3R0eU5sMWg3ekt4QmZkMG81bFBuTEE4ZVpIT08xMDVKaThqVmMwekh1azNtditEWUxQamNhc00wNko3cmllZThXMW9TMkRKa0VOUU43dkpBMTMyWXJOV1ZZM2RoRVZDMmo5eTZyak55RzN2a0tmc1VIajZFSHo1N05ZOE8zVWsyUEVLNWlQaXRsYWQ2Njg3VVdkLzFHaEFjcjUzODFvZzAvT05CR3I4NGo1c2VVNXF0UG82dU1BMjZWeDduMEYzZ1Buc2wxZy9VOGtDM2tZYkRmVzloQVpSWjJMZlBhS2VoTnlLQlZkdEVPRGozTUJ1MmxKcEhoKzVwcWttcEYrY3NPMVRUM0JPd2twMDYvdEVZNUk3VlR0Uk9Ub3p0V0Jkb3RlY3BzSXUxQTY5T25PT1lJd1BHNzI1dzZBS3RHNVM1WkhDY0I3cDIrYVh5UWRCMGozM2t5NnFybEY5bWNUVXhieFFCNnh2L0QvdjFNeGxhTXpwMEY4eWVRZmZOZlh5MnZ3V2oyNmt6YTRmU21PSlk3V1FhNGR3N2NacWo0aUtsYjE3cy9mMTNPRWZTWC9BNE9HQXdEa1ErVnV4M21wTUczZWxlbTBOM25iY0pEVlRPSVFkMHNRaDZyUkxKbHJld29BVk1iRzVjc1g1S3pabXNGYnRvdzM1SnZKQ0MwYUZiOVZkWFdPSEE2QzlGbFdyTUlvcWxwMDBPM1kvVlR0UUtUcURGeXp5ZG9DZTc2R01jdjgzTG1QWmRCSkRGOW5zbzBmWks2R1NZNG5XdllOY0VpRzVaa1ZVcXZHQWVVT2FBN2d5elBpa1E3bVdYVXZLNGpVMHliTnFzczJGU040YkVyREk5eGRNdE8vVVR0WThPM1hVeXIxWU9zeEJBVHorSmgvZXg5VGFoYVpWdHlMSGF5VGFEVWV2Y0F6RStrUTEwVVZ4L1FSeEpuUEpQVHdBeHUyM0hhMUQ5WmtTWUF0M21wZ05kRks1UmJkQ3JkcnNFM2VlODZnMzMzUDlSQ0V6L2NYVHBpeFdTRkcvb3BJeSsyRXJ6a1JBbm1OdTJFTUpObXpoQzZzMFBKWldMZUxPaTJlZ25tL3ErYkU3b1R0eit0Zk5mdmxoRDZaKy8yUHZ3YjNJdG9iKzZSalpZQ2NwUEM5ZEJoa2djalVGUnRwMW1Mbk16ODdxUGhnNk5veXA5Sy9yNFlyS096NkpINnZxOGt6bHIzbGN3M0xLQm1HUkVmTTAzSXZJZWNseXFuQ25FQzh6cmlxZGZ5MVFHNXdFS2p3YTZBb3B5bXB5SzRzdDRiYnhHb25nSGxjMGV3eFpRdGVwa1JmeVlDUENwR05FanZLTVZWTTN6ZXpWVkU0SUU4blJsWityN0xja0ozUlZoR2pIdmZ6WHVSWEg4dDB4Tnd1d3RObURkVmZuK3JoRS9tMkxHYkRzMTdLNWhJaFN1NVdndnJLYmFVVFhpU3lrRFgwSUg0NGUvRERPNHJpczQ2d2NNVldjemhHS2I2UzBQRXpZTXBLVTZGRENJWTVzS0ZjWk9SbFhsUTNjaS9GZ2xtSGJlVksxYTQxSDVBQXJJblFodXd6djlpT005SzN4a0ZMcFhNOG9qRTJSaVdwSVo5eDM3R1ZGekx3amQ1L2ZnY1YvTHh3QkdyUmhsNm82Qk1BaWR3Z1JhZ0puYVdpSjVOSWFNTERzQlNrYWZlQmxZcXpxNkczcWtsdU5YOXI0VHpIQnZwT29FWHA0VUx1dlY2TmhoaGJWanhWK2FZWHF6V1laWXk0MHZXVUZZck1hU2dtenM0cU5EMEJYUGVSWkpCTWk3SmhNR3VoUG43NFhBRThGdFQ3YkJCM2VEWk5jTkpvZ0RBb3I1Q2lHYzloN1BiL1diWkZ4b1pMcHVnWUVXSENoOVMyeTBHeXowVE5hV0U3clB2VHRFOTJvVDBWdUZpcEJ0L09EZ1BhMU5PNFhuZ0RseDJxMnRYaktFVXlMTFRqakxwOWg1SlZHYm8yb3NDZlJJbW5FR0FDajlqck9ka2ZycnNRUUlRcDJJL0xQTWFQa1BNdW8rZExmVEd4Z21vRHNsWnpzUXRxVktpQWUxMm9oZ0FMb3FyRGJRQmUvNUdQSlNWQlBpbU91MkpWMGV4SXBjY2NHTWZKcFZHVnhrZnBNZGIwckdrWHgwZFMrZ0hFOWN0bFVkRFRiYXNJdm1xanozTXlkMHNRbUZucHJZOXVLQ1NTdVN3TWU4clYrelVMa0pydmRoZWJFNGFlbVVvekdVeWJJVDlwbmJXalZrRHcxNVpIZmdRUUttK1k5QmNBZDVBNnF1RlBlV2RVSUF5djVLNEh4aXZHRUoxK3Z1a0JhSENCUFFuYnN1QkN4MFJYQzZTR1ZnVWl4bnVCaDBFWGM5Y1VhdEZvNlZvdVRja3dHQ0ZoVmFSSGhwdWlUU0l2OUFFVWY2R2RuUUFQNXRROVVWMFhRVjYvRWc3NThidXVLa29CYXFIdG81SXB5cVdydHNKOWZ0bEk0cTByeG1PVXc1R2tPeExEdWhXNXRHZThUOHZlR04rdzdBckVIbi9HRmJ2R1JyUGI2dTV4UnphWS9DdUovWGZEd1dYRFdrdmpjZDZJYkphYURsa0ZOemk4cDRnVUVYRm1mUUJXTFZVc2VnaTNGK1lrVTNvTXFFQ1JPOGdoWnZ5aFJTR2pkR3BzNm5uR0dXYm45NXYydlJ5QlM1WTdMSkNTcktsRTNFSW9MNk5hMEZBbTRjby9uNmxoKzZDM0g4czlxYlFqOTVrNFVFbU9xSUJaWDJHUkZ3QzZ2dnFYVEswUmd5VXUya0NzalBKU292WHZlajNscUpmK2xuMFplL3pBcmxwNnBxOTkzY1ZhOFM3WGdsbmQrb2VpVTY5NmRLNEhYSkJhSEw3Q1NmbVIxNHVuUXk5S0U3cVhEYUlROGszdCszK09nRDNldVh0RDZVVzlVa0xHWklXemNpQ2hPSkJNSG5XbnpwVUVJcjNtTW15YjJDVW4wdXM4cmFLbkpRaU44SlJmdW1lMWdCNHZlOVExMzNncTcwVjFRSXV0L2VWb3JRZFdwczJaSzZGalJETytLeWlGSEZXcWVzTjUyKzJLZmFTZXNTTitxV2hCTDFsaVJLRVdyb2N5V0hqWXIxSmRibDdrR2VkQWxEYm5xQ0hhY1hEVWk4cDQzNDhuOTVnS21MZE5uZ1NPZ0tlNlJjb1EvZE9XWGVEaUVzQ2QyMjBNTzliaFFmbXQzc2duV2o4REo3UXRLNXhMYnN6aDhTMTNOZUpYNG01Z3RPTGhKTGFSNmlDc2srbDcvdyt2cFMwL0JwT3lhanFTTWcwU1BuTWdJcDkvelF4YnJkcW1rTjVGZkZqK3Y0Zm5DRnRxOU5nUnd4L0d1eVhOclJHREpTN1NRTHFBL3FsdlRnMUZ1U0VHdE12MnVYcFBJVG9YU2ZqUzJVY0RmMlNrWFY2YS80UlJUOHVNKzdJbnpXL0RxNlRyZ1JPaWt1aXh5MzdMcW9uTWU2QXJwdHlSTWZZbnhseW9WdXZDMHljV0dvVE1mUmcyWEZaSi9DbTlqcjhFNldwY2l5czR2VDJiT1JMZU5STnVCUHFPclBZSzFFWUtiUmoxbkhMMzRPNG1zcUJGM3lOMVNUOElrczRKZmFsOHorZDFMdUpjUmVaa05tMU5XQStFMUl0Uk1UWXBYeDNscUpkL0xPT3ZSaGN0aHNzWDZVbkplbkQ5c2l2eHYvdFMrMjR2cDkwVDExT1pDV3BVSUhyRzZLcTBWT2phZDF2TUJpWFFLckZLT1VCOTAxclFUYk9HTnFPSTZLNXRvYjhzM1YrOEFmdG0yR29SWmlFZW9kOFZVMnE3RjhFSzJYY1lDSEZ2U3EzVFNsTmFVUWRPbEFwUlhUZEZobnV4WlZBWm9rTVJ1Y2tRdVk4Rnk3SXFlVVlrVEJ6N0FUb2pYcURPdXRLSGtrRjV3NDJ0MVFQek03OVQrSk92WVBYTlpuMEQ5eEhWWmNQbEtoRDEwWDlTUVB1Um9sUU9oNFlTQjBGMFVCRDdyTFdnbWd1YTFKT0ZncHFaUHExa0Z6SFlhZldMRGo2MmVOTDcxdlp4VXdvby96d0tTRHZYVW4za3BVWEFpNjVGOWJka3ZTc0xHMlZrNkdFVWRqNm10UGtzRDdES2xYaHAxc3QyVFlXMG5WTVVZbS9OVFR3WXh5dW1scVYyUm5XTTV6SXlBaDd1MHhsaVpEeC9aSVBaMlVFUnprMUhoT2ZWdWxZRWxkbWZDeml5VFN6K3UydFFTRExnSkt3NlhpNGxoWHI4K1c1MUFaUStMSURwMW8ydm1EVmg0b1BXQnFTajdEMlI2Z3ZSQjB5ZklNdXMzRWVDekF6RzFSWlZRUm4rS0lZMXNRNlVkand1dVNDeGRpL21XN0pWOHo5YlBIbmdZdXRvM1RUVk4rcHVaenA5NFNIYjYzNG5PUjdnNEgzUW16UEhVSXVybTJhZVJKczZEYllBdFpTclBGa0J5bThzZktUQTBFVzlSbCtlTXpxd05xTEFSZE5oK29hK25RWFVTVjhtaE12VkMzSTFxUWZqU1dhU2NlMzdMZUR1alRhRm1ZZVJ1ZnZkb2VUWWtxUFNSMHo1akFyQ0IwVlppR3FobDBnZmxrVjRBUFdwVlQrM25XYlBoVGMvTXdKL29jV0w2RUNxY0hndkJ6YTFwRVJKb0NSK3h5anBZYlBWNkhKeW1XTW9yWEFTR0pRS0dKZWQxdXd1dENVTHFOam5MUzRoRHhBR1dteWJLc0xZTE1zRk01TFpyM1ZCUkkvakR2cjZWL29tMTBWT1A0YS9HbVNZMTA3enBlRjRBUmRraTVRamRncUc5cm1YN1FCVFNUanlSd09HWlVJOThNRmRZUXc2VzdHUkZpSklpTUlVbklKeG5vYlBxMWJHUlRBMEhnbVU1RXNOejZ5L0dWZEoyQ1Mvc2hvOStGN3JaaHQreXNEQlBqSVNJeDBVQjVOSVk3a21MSXhQc01xVmVHbmZiVG92bFVSWG1ZWXRSVEw0cmoxNUhkcjZsNWFtQXl6YUdnUy9FQzI2WmhHSmtIR2hHNjRsaDNselV6U2FLQ0pMTVFKOVhHZ3JscTFLUUdndGdqMHlvQkYzamRDT3Q3VldoSXZ4TEIrekRRRlhGWkRUR3U4YkpJaXAxMW42TXh1Yng1TFhTU0dIK1Q1cjAxdklMM2hmU09zMWtiUXVMdi9qdEQ3ZlFiN3ZybGRrS0cvWnVJekdzNEMzTXJwOWUxdncvVW9jQlBuTVJXcUw0Um9TdVVFWUpJS1NjeXZBa1g3VVAvTHVwSXV4NWVOQVdBVEpvL0ZBaGlWaG5ZaURjUGFIT2xDODFHYVRvbEwzRzBQQXgwaFlmWXc4R05jVjJvRHBGVnY2T3h6SUNCdXVVY3RSc0RGTDNQQUVCcFYrL2RScFBLdlZZejZiVDc2NFhRVTh0ZTFpUUZWenFqN2tOMzJ5dWhrNkVUTU96dkdDa0xYWEY2WERIczFEZkhjS3FmRmpDa3hib0MrVllaYVdVRSs1VW94aDB2V2Jieng0YTlpQ0xJZlRiTTg0QSs5UmJhcG0wYkpTeGdTTWE2WWxLdjRjVzZMUzBOc0dBMVB1MlBxOUdGV0pkc1RqeEwyRzdKbHpSV2JjN1JVRml5SHY5WCtJemVnSnBlakI3aThrVVMzd0haOTZGclRPSTFQZVRRTFZHd3h3SUdzV1dwVUNsZ1QwV0JpTTAyRFRjZHV2QWpiU05oN3BnUnRKQVpubnNmUENTdTdMQXBHS2VpeTZKMytzUWJVOVRzVVRFWGswM25sWTBNM2VRSmczanl1MkdPeGxCWFY4YU9aZC81VXlzRzI4bUw1aGVwMkJFUmFQMUJFTHdJNEdqM3E0RWVvQjNXSEpIVC9oU3NtcGZXcFJpR1l0T1JwMFRJb1d2akJRWmRFUU11a3p6V1d1VUlob1B1Q25OdHBOTWhNczRySGRsaEUwMDdmekMvZHBRYVdQKzZWb2d1OTNrUW9BV09BTHBpWkRlRFUrUmwwVVkwcDd2YXI0K0Q3WVJ1QVVycVltOHpHTmJZNzBEREZwUlcyWjhyK0hVMDBFRjFYVnZrZVdkb3JkUGNKV2ZEaHlKclhOelNJWWZ1eWlPVTBhRllWeHlPMTRpL1lIeFROblRUbnFZMVdHUlBPaDFpSWZhNzRtU1BKZUVHZ3B0S0o2QnI5c3NZK0Q0UEgzWDFJME8za2FoQWJXRDEwUmlxa1pZU1gvWHBjdzIya3h2TjAzem9vMnQwTm1DeEJpM0FTcis2eE9MOVp5K2JlRlVYZCtkSXB1eDdDZWd5UGdRcUlWN0RMZVVLZVU0VGN1NGxwaTQ0ZTFRU2V0VkdJaHU2d01JeWxkTkV5NGxqL0Z5UjdxUjJmcXp2NjNxQjRKNXFCdHlld1d1bjd5S2xSQXY4aEFnd3RLMEw0VnlYa0xoTzA4Umtpc1Z0aTQ3R2dtQmRlUDYrUjJQOTdHUzBsWjFvbmlIQkNBQm05bmpXbzE1bWhmSlNWVDNXRFg0YTVSUmUwa0d1ZU04eGZqZkxhcGlOcWVFQldSYmI0alRWY2RKR3luc1EzSVNjZXdub2h0WU04bzB5TmNEWjBJVWZxZG1LSkpWOXJCdWt2aEYxeFcwVlQ5bGVlblgxVDhJQkdQL0tYbXNGZEVWdnhRWFk5REdYeWg4ZHVpdUpRMUN4dU8zUTBaajhjYmVuQXZVK2c2N1V2YVhhaVVUMnJkdXcwVHpsQ3FJVWNTdTY5S29qbVNjQmk3V0YzQkozYzA3QmtQNGU3OXVvek5Zd0hmdmhQRndlYlRya0EzRkhqMDJFSEYvZmtIOGhLVDlhY2Z6UElEWWdpV2F0VVFHMDdVQW1zcUdMd2RpamNvcFFxNkxIZEpOVnZscVlyS3ByV3A0YUlyeElCb0tUZUdjZmJWTTl3MTRwSTlRZEhickp0MjJ4Rk1RSGREUW0zNW01aGwvQk1SWkkzRlB0UkZMTlJEVC9va1hLbElUdzh2MnVYVmMwUnlyVTV4MExDaXVsUC9ETFRER1RBbEJYSzBaZ3laNVRhaFlHd2tZZFNLaGpBU052N3lHSHJtVUhEWXAxeFJzem01U0R4SlpNWkVNWExuYU55aWxDbkFDdGVqd3ZtZnIyLzJ5RWd1bFg0bERWMDVlU3hDbkp0bUdyc0hjV2l4Wm0yb0hpd3YvdW1QejArOGl4Ym9jNUZsV0ZYSkRvYUV6dWVLNzJQeG9UWDArbGxTT2xqZXlac3c1N216VlA3SjNwOWdUM2NOa1R6VTZhZmEyRzdpbnJOblhaV1laUThhTDVVMjJWZ1RWaDBWTVBTMWkwWWl6NnJhdGhOblE3QnEyaWlyckJYalowRVNSdmVLMENhT0tLeC9PU2RZbzR2WXp4SmRHaFhhMU5oNzFuc1dqQllnZUtpOEZlSGx6YnlOQk5mamROYkNtKzE2cFF2VXVBVU5sZlN5azM0N3RwNkF1dFJtVTFZbEdiRlI0M0NSZXVJbFpVdGdmbDVrdTJ0cDZ6S3FCUURJUUU4Wk1WUVU5Mm1UZFdtU0pDcFQyQitLS1QyWUdZYkhNUHM2RUxrTzRZY2VHTkYyVWlCM1NkUDd5VWhRQ2FqR05kVktBQlJGV09uVml4eTRnT2U1ZTJVVWxrYXE2bm1OTnR4TWpRbldPT1JhdU80SXJzUW9tWVA0NjdhMjYxUERYUVRsaG1TZFcrbklpVC91a3AxelV5RFN5cVdWWlZzNzZUR01NbGFvK283TWZRdWNOZmVVbnBwMXZjTFpwbTFIWGdMTkp3ZGx1Rzc5M0RiT2pDWjl2WjN6STJ6d0hkTG9POHFoYWdJVy9nTmNRa3UzWXhONnh4M3hzMmtrRXZoSlhYTi9CaG5uREJaVDJTVWVYSTBKMW5qa1hYaFZGa2RoWUg2MGtaMWl4bXA2bDczc1l5QkFsZlJVczJSaGljR2Y4SXlpc3hXaEptM0pZYTloWHFrdHZMcWh2ZXJLTjM2anBzSjZwRzEydUd1YURjdUVpKzhMR0s0Y3A3eU1SNFJzT2lIVU5wenkvb3pDMEhkT3Q4S0tSeXRMaGY1R0lxanhKUmhza1oyNzFsSTVrVnRhS0VOU2czb1FwMmNjc1pkWTBNWGJpRHRsY0hSaUplc3p5TUdUTzc1UnVLMlFsV1pRV0ZBSHlWZ1NvY3NGaCsyUVpRQ0l6NVFtUFhwTXE2bW03ZFBiK0MvYWNkemtRVDNaUFgreDIrVEdEaWJScHVsUXdGazlGMGxMbGhOblN4aHBPM1IxQ2oyNUFEdWt1SlYzTmJtY2U2bUNjMTArd2p1cU1LRSt1S2JmMnVlSzliVkZYV3pWM0tuRjZqbnpCZ1Qxanh1dGQxdlN6UTBIZXBSRWxtSjR5SkQvS09YZDNLaWl5THhlWElycXFaN1hXNUtKY1M4ekt3Yjhlb1JreUdhRFd1TkUrR1VhSFdOa21pQ21uSHBZVFdJVHNkdzZ6WU1veXlEVkRoa1ZZVkczc1pFbUJHQjN2SGxGdnd6N2tFYUE1TWJ2b2RZN3FZbmpNMkx2eVFDVXJFdG5IRGZEUGhqR291RGp3M3Mrcks4THFSSEVDcEJBZ2tlMFRLSlVsKzB1eXd1RjNjcE9OTW9KczFpOWtKWTJMclV5SXJDQ1cxY0VzNTRQVk5WbmpzNUxwQnlJcjBjaW5SeVpKZi84U2IwZXo0WSsyMHRxd1RjSUNZYlMwQit4aVBvempvMldwYWFRaWFNdUkzQWZhMFRJZE1zbUFGQkNLTkRyQnBhWmlYL1RBNXVNUG5XNjJNejhoemJIZ1plNXdrMWlQVHh1Wjc1RXFuL2lCbk9wWngrTHk2RGF3eEE3b1dPQ0prUFRDcVVHL2IwTjNFL0dnd1h3QXByR3EwMXBsQzdNN3NKT2FmTjkraFMxYzFlN1V1MTlsb21SVWVPeG1hdWFPZWhYYVNod0xuMm9sS2YvejhYWDFlOEoyTGUxcWNCVzh0OUdtYkswRjZnNmNOSFRKdmdTZVlqMmgrazA0VDY5WkppTE1PZzMrd1RaUUZ5SXNvaTEwckVEU2FHSnVUc3dNSGpFc09UWXVoVmxIVC9PRy9TK2p1YjB0bG9aeUFqUVNva2pVTmhxNllvVFZkYU4ydWlZSk50bDYzemxoTDF0MFlBcStNa2c5SU5nQS83RVRBRmkrcGsvMlZxQmptTlVsMlB5U1BrQk52RnFhb0hJRmxESW9KSjZiL3FDNStJakpqVUtWNEFidG8xK3UrRk9ucjdXU2poWmwvUVB6YmpKMFFWa21NUHUvQ1Z5RVFmL3pDVzRQSkMvZEVJSHVQWFZnTU5Qc1RGMzVmYW9UMElxbiszUGwzZENFWHgxOTYrMitSWXNvbDRpeXRGY1FhTjlFUnJWaUcxcW5XK3hISGJ3VVQyaVV0aWM3NWY2MlRXdnNBNkU1b2U3ejlRanQ0b1RMVEp5N2NHUmoyWXhjcVVtTTFjVnk1YjR5c2FvUy9XVk5VNmllekV3NzQySndRMG1JWlZEN21GVmZicDRWSHZNM2Q0S2VxSEo2SjZFVi80WEJLZUN2eFh5U2pYVXZhdDBEeGh0RzBqejd0cVVUcFRSZmVKUUVZSDM3cDdYZHBwc3o2K3QzM2lyN0hWNzkwRjhZU0Z6U3NTV0pKdTlTcXpNZkg5OFR6VTMwdEIxVkQ2cUROT2gvNUpwVEpOUzJRS3IyUHBZRyt4aE1lTHJtQ0E5UDR5Y1hnVTEyc0QvT1lLbmZvZFdJSzlGU3JWOHRXT3dDNll0T2tya1h4SEZKZGp3ZVdyZFFuZi9GOXhlMzVhWC9KY2x2RjdkU040MmlUWjJOTXJ1SDNzWUxTNjhYSWQrTzl5WWdRd09YR1JXUHlIR2hkZGRSWUgzbWVURVlLc2l2c1VBRnpXWGgwY2NtcGFXenJCTUJONHBxZDJCMEtzakRKbWl4YjdWMSs4TDc3SHJ3Y0NlaGV2dlRBZmZkZnZBeEhSbXdOM2FieCt5aFVoeHpLM0k5Q2gyMnBKUFdqYnFwTXpSMExzeEhIMk4vMkxzYUh5N0JDRTM4allNYjFGZmdwK2ZpdE9Tb1pDRjFqRDBEWG1FbEExN0JyVWo5YjhIVjlWVzFiblp4eE5tMmFhVy9jVHFmQ0QzYTJiSlk4MWoxNGNSeGZpdVR2MkQ2S2Z3T2dJSTZMalkzR3ZEUW14SExkNmxWRzFvdzIvMklRdkNidVlZak05YTJycTVvc3hRSis4cnIvWXJSckJIQnZ3dUlQQUptQTQ1WmlZNEFmV2d5bXcvaWZtRmcyV1UwRWRKbGw0Q0l5WlVZVUVIL0RQUEhycmQ1N0swTFI1RnQ2WHlDRjMyMTlPUG0vWHBScmlRSFF0VUlES2JteU9oTGxReWM1Yld6dmNDbmgyV2xCRDVUS1J6Uy9HL3pJVitLSDFUK3Z2REQ4eERJVlBCTGl6UjhrdGYvV3V2cHJsQmllK0Jsc2RYRWlzenE4QmxOeUNvdlN4VGgreUtUejNjL1NwaTZmdkZ3SzJubGxoNVREYXBOMm1GaEkyK2pRRFNJWmJyTmE1OXlmbUN0ZFdtU1pQb2xPdERtdnMrdWsvRzBiejN5RzBEOTZiL1R3RjhjeTR5YSsrVmU5RDd5eFlMZG40cWNLbGppbGcrbUN4WXFJSStvWi9DTW1PWlNOQWJyckxKaktVYU1uNHR0cGFZTUxJTWF1OFBRdHVyQUY0QnNLbHBrYkhWWlpOZUpZOXlCTEppdC9ETkR0ak5RSzMwN21SK1ZWd3hITlovWGdWbjZHQlpwMHZwa2hhTExMZ3lNOEl6YktYUWFDb3loQTJYMDNMaDFHMit6Z2JWaUdTdDlPRFdkcEZkSDhyV3MwQy9nV3p0VFc4Q1BBekJLRkJUcGpDQVNyT0NvZDhab3dENkNHMHVQYktlSmF4aEhOYzMwM0pYMjY0UHBmdWdIdW9qcUdRUERNUjBjZnpzWUk4YWh2cDBsbkt1R3NhdVJvZnZUK1BjTTErQ2JPNnM3TURiRDUrdUN6L3F3bWppMi80NXlsRjFQcjIrbjBkVjRlRCtaM2VQb1dQWXdGMW91NWxzNUkyKzU4RFF3TEgzdmswMXRVeW9kZmtmSytuYTQ0RzArOHViTlpSTnN0MlRRTHpCVXo0cnA3V3BtbWNXUWV2U3cvc3FZUkZiU0tuaHphK253N05kWnNudmpWNktOL3JzUHJlM2JTVTRVZVNremdKWUtqdmhBSUpsL0pPK3BLVS9WWGg5NlMrbmFhY045M1FUUy9tRnJqTFdZUkN6UjZCYVRQSFAzUm1IajUrSVFFZ3FlSGJvaHZwelB1akQ4cDBYeUJrVCtKb25QMFlrYU8xdTI3M2lOSGllSWlKeWdRYkEzN1VveHZwOGF1WTRlVEVzMDdqWHJtSlNZS25CbVVDa1VYUStIVTJCOEFBQUVPU1VSQlZOcmlCQVdDNVdKN1dPcXdiNmR6M293L01kRTh0ZmlaU2F3Y3R2TTJmTjU3MXo5dnVVSnlKeWdRbkk3VlArUVZhaitFZlR0VjNWUGNreFBORiszWUNaTS9sVDkrYlF5N2dCYnBjdjJFSE91S050ZWRKd201ZStIYjZUWHVwZ3l2eko2UWFENTNqMDZvNEhyZU02QlRJNXpSNSsvN3l1aXZQT2F2TEVOeXB0alJvZGFXWlNlOEdyZWFVZkd0N0Z3V21ISGYvdTlmWmlVdnh2dXJ5SkZ6K25Bdmg5UU5FbGwzZnhRalg2MlpkbXA4SkoraVcxSlpGcWk3UnpmOXhDZUxuRVgwVS9JTTQ1OGE0dG5CeldpbjR4clc2WHdiNmM3STMxMDRyZzZPVU8rS3U4UEtvK21tdEZNZXd4eUZ6UFBjYlVTZktoN05KZFduOERPVlBYRm40WmJmbEhZcWJLVitCZjRmcmVQYVZuSjFpN2NBQUFBQVNVVk9SSzVDWUlJPSIKfQo="/>
    </extobj>
    <extobj name="334E55B0-647D-440b-865C-3EC943EB4CBC-4">
      <extobjdata type="334E55B0-647D-440b-865C-3EC943EB4CBC" data="ewoJIkltZ1NldHRpbmdKc29uIiA6ICJ7XCJkcGlcIjpcIjYwMFwiLFwiZm9ybWF0XCI6XCJQTkdcIixcInRyYW5zcGFyZW50XCI6dHJ1ZSxcImF1dG9cIjpmYWxzZX0iLAoJIkxhdGV4IiA6ICJYRnNnWEcxMVBWeGtabkpoWTN0Y2JHNWNiR1ZtZENoY1pHWnlZV043VjMxN1VIMWNjbWxuYUhRcGZYdGNjR2w5UFZ4a1puSmhZM3RyZlh0Y2NHbDlYR0Z3Y0hKdmVEQXVNRFUySUZ4ZCIsCgkiTGF0ZXhJbWdCYXNlNjQiIDogImlWQk9SdzBLR2dvQUFBQU5TVWhFVWdBQUE4d0FBQUVoQkFNQUFBQllRelFvQUFBQU1GQk1WRVgvLy84QUFBQUFBQUFBQUFBQUFBQUFBQUFBQUFBQUFBQUFBQUFBQUFBQUFBQUFBQUFBQUFBQUFBQUFBQUFBQUFBdjNhQjdBQUFBRDNSU1RsTUFpZTkybVRJaXpWUVF1OTJyWmtRN3V0UStBQUFBQ1hCSVdYTUFBQTdFQUFBT3hBR1ZLdzRiQUFBZ0FFbEVRVlI0QWUxZEQ0eHNWMW0vNzczZGZXOWYzOXRkYTFFanh0aytsQW9GWmpGaUFCTm5pYlhGcGpKTE5URUtNZ3NKRWtKMFYxQmYyaEpuYkV3QXhjejZnZ0cwZFZhb0V0UTRtNGRTNFFrek5zUXFVZWRSQ0tTQk9FTTF4SmpBcm1QaHRXL2JYbi9mdWZmOHVYZnUzN24zenB6ZE9UZWJ2ZWZQZDc3em5lODdmNzd2TytlZXNTeGRuOGNPeDZlczh5UGpselVsSjhtQkUvYjE4YXRyMjJ2akZ6WWxKOGlCa3IwOWZtMm43ZjhkdjdBcE9Ua09uTEN2WmFoc3NXT3ZaeWh1aWs2S0ExWDduaXhWWGJLZnpGTGNsSjBNQitic3c1MHNOUzJVN1c2VzhxYnNSRGhRdFYrWXJaNmFHYzdaR0RpSjBxZHNlMFBXczlBWjN2cnd4WXRYTGwrdzl5ajFDZnZDbFlzWDc3dHlnU3ZqVHNLVnNqSlJMOW4yaXNSZ1FscHlvR2svcGRCMTNoYlBBU1ZYUmRRMXJYbUNxclUxN1djVkZDYW9JUWN3Rk5jVXNoWi83UE5sSnRtSC8zRkF5YSsvNnlNc2V2alFLeHlvMXp2eEYzK1BFMlgvVDloMlE0bWFvSDRjMkxLZjhSRTFCN2tPWHlVVDI0aS9URWF0TnlCK3V4SkhzRzEveDV0Z1lucHhZTEhzck1FS1ZRc1FvenFQTnhFZktQbFcyZjZrR2tYNFVrWmwzWWZPUlBQbXdGbVBBdVpnaDFpZlZ1cXBJYTVFc1Y0UGR6eHh5NXEzN1YxZmtvbnF4SUZTZ1BhRXhWbWRnN2N3aDN0SWJuL2JFNlZJMzNnOFIzaWlVUUlVc080SU9SM2JWZ1haOG8zbVJmdnFTQkZNQ29PUlJKT2dDd2V3cUk2U1VyZnQ1NVRVWlloWm5hWG5WRnZLaGNONi9pS2xpQW5xeFlHNlI2QXViVzJ2Q25ZU1l0NVV5TjVTWjNTZTN1ZnVFNTVnM3Zwd0FCNnc3aWcxUGR2K1B5WDFCb2g1UTRtMzE1VUlEMkxXSHAzS2VhWjVUNWNEVy9hSTBneUNTclpIb1dwQnpBTko1MUpRRVF1R1dkQWdsOFZNYUhvY3FBZm8yWlpWc1QxN0VWV0l1U0ZwdkVFZDZUSzVuMm5UV3VJeG9kdzVnRGw3T3dCcDMxWTlZK1F0VVNmay9sNUFFY3ZDMUc1bTdVRE9URDF4eTZ0YmNYcWF0cXBQblIxQ3pDczh6N0xLQXhsV1FqRE5WSitLa21PQ1UrWkEzYk1HQzJMMmJYVUMzcjhaWWw0WG1TZkNUZ2UyMVNsQWdKdkExRGx3eHJaWGc0aW9lZHhlblQrQW1Mc0NMdENjb2x4TURRTUJaUUw2Y0FBR2NlQnkyb0pjQlpYbnI2RTNLQjdyM3JySThnYXdzUlc4YW52QlRHelNIQ2o1Zk5XOC9tVlZ6SmUralZWWGFtcnpIb2NZTDBGdm1GVG1jSUhLRUUzQ2kzYUlYRWpNTzV6STZqcTJuK1RrZmpyWW5DTG9Ta2l2NFpqTWV5b2NPS2RJejBPQTZ0MWNzSGZRSGV3RERoQmlUbEUyaXExd01QUFdoZ08xa0tXWlRHQ2hUWjNGNkZYRlhHNkUwZzhyM0poVW9keVpXa1k3YkpJOURibHlhZTZ2TWpGeitZV2FVOVNLc2pHcGlBMTZQVmh5UTlaWnpPWkNCZTgwU0h6Q1g5MktjbHlYZ3IwdGVqVjcxcWpCbnRKcWNKdnB6TithazNXZTlwWTc4cGhCcURsRjRDM1ZqZUtVTi8rbnpZR2FrS1dmRXB6SDVjclVTVHBHVWhmN3orSG1GT0ZBOStDVHV4K2xpVStMQXozRkIrS2xBYm9VOTI2V3VzZ0NwR3NSUjVoVGdNTW1oL0l0aGhlbmlVMkhBeEV5b1M4dmRobFZNS2Z3cm9wVnZMa1hTV3hic2JjakFVM21wRGlBR1ZZOTE2ZFdTOTdOYlpad2ppbHBKWEhNSU1LY0l2ajkwSFZBUlcvQ0UrVEFjcmdMbXR4ZXpyQ3RyUkpGRlQ0Wm53bzQ3S2VTRElPYkZWRFRUSGlxSE9pSGp6ek01NjY0NmcyaUVhRE83bU1yYlB5N0xjR2kvcFFiTkM4OU9OQUpYMGVGZDVPWlU1YlY1UHZQMWZWbzJsRXdacnhIbHplNWVYTUEyMDVoNXdPazI0dVpVNVpWczUzVDNOSG1GRkVJSFd3amIwb052Z3djZ0hQa3VkRGltTFNadDR1WlUrekFBUHU2SnRxY0lteVkzdGREc1pxTXlYT2d4WmZmb0tyTGpoYSs2RzVIQXBZZE0yaXVCZ0dyYWREclltRlVlQk11bUFNWWR5dWhWZFNkb2U2WVU1WUY0VEV4azM4NytvRTMzT2hnMFN5YWJDNGtHYjZLWW9rbGFkVldIWnBJekp1V0ZXZE9BVGh5eFhlUW1mOFQ1QUJzSnUvSHJKNjZlNDUzMHpHbjJIa0I2aE54NWhTaEtJZnI3NTRhVEdRaUhNRHVSSVQ3dWNyY1htZTRjZVFlTTZoMjQwbER5YXZ4VUFaaVFoeUE1Q0lXMFJMckJLNDVaVm5ReXUwR05pWjI0b2xyY2pkcFBLaUJLSjREVzhyeHJ0SGFLdXpybWtyWHpYR09HZEJ4b2RobjJleEZ4dkpvZ2dBUTVHNTRkUmlUMXkxdVRyRjlaQnd6b09OQ3NRL09GNWxUdkxGY21oaEFQWElOM1NlbkpUZW5MSXVPR2F4YjhlWVVxSWRYTzl5NU5ySFdtWW9jRHBEWGVqT2NHVFhTdzdrNXhXUm5kMTMvZG5naGxrT2JXekVnSm50aUhNREJnY09JeXJCeTJ4WTNweXlMSFRPNEZMTTc1YUlyeTBPaEVSV1lySWx3QUxwejFKWDJMWWhabUZQTTZXRnZKekduUUh2UGVMVW5Jc0ZFbFN4SGJWdzQzczEzeU5GTE0vRW5rNWhUcUx2UFR5UWtvc01BRmNxQldyVGRRMS9YOUxxQ0FqcG1jRDFxOUF0SWRvalhuTzVVK0RIVllDVjZ6SkhiU3htOXBMQWwzWG1LOXJ0TXRkR3pWM2xkL1RCOXRQbjBkWTA2ZWtuTWpWR3dvQlM0VWlLOHFFRWxURnBoSElEWW9selA1TjFjVlNwSGxQdTNsZFRBSUF6bktCMCtzSXhKTElZRDlHRTZ0cHhDSC9KdU5wVGNUdmhoWHdXS0JVbGRTK0Q3OWhjejhRSTRRRzZ0S0xRNHcrMFp2ZlhvT2Q2RENxZ2JuZ1FUbVJZSE1DbDd4T2luQXpPdk5LZVEyVTR4UWp2R2NQYXpjMXB4R0V5cWhqVkNCdHhlWFRXeEZ3MnVncEovWk0rVFlDTDVjT0N0Ly8zeXUrNTdTUnBjVzVHN3paYUZyMnM4NjJ2Vm81QkYxOVNQTnNtakM1dmNVQTZRUHVXNWZURVVVbVEwNVhmcElrME5MUGxHYnluRmNsdUxkckNwMVpod0NnNk1JZVpTNUtFQytvTFZPKzgySTFkeUw2M0w0dk5KYjdxSlplUEF3azEzcEIzTjliajE4OHFHaDZaTG4vUkVJeU53Z3huL1NDU0h4czU4SU9Xa2pXN1JIYnV5bUlKeFdueE1jWk1kemdFNG5mMi9HUllPalB2NElPYVZLSUFzZVhFMmVSYmNzMTQyM1ZWTnRKbzNpbUlablVId3FPbEZWVFNEZUR1cFJqTkp3cnY0NXNneTZrT0RIUEVaVkpJRDlWUmloaTh6MHRjcDhZNFJvczNwdFRIS21TTHhIRWduWnV3elJueFpFMTliTkFURXZCNE5ZWExINUVBNk1jUFhtY0lRVGt0U3gzeDRrWlpsU2VIVGlSa2VqRFNLZVZJaVhMaTJkNjg2WldrREhzR0JkR0xlaXRtNWlLZ29RVmJWT0xVVGNHa3NrSFJpcmhYcWo2ejRkakhIYXBBcEZNU0JkR0p1eG14UUJkV1FQSzFZN01ucE9JYVE2Y1JjN0hqYk4xL0xGZFhEMG9tNUZMTVBtWTNLclVKWC9teTBIZkhTNmNUY2k5bUh6TWFNbHRtaXlzYkE4TkxweEZ3djFPUlpOdCsraGdzcVcwNDZNWGZpdHBzekVRTXhGK2g4eVVUYVVTK2NUc3gyb1g0cW5Dc28wSlY2MUNXVmlYNHU1b1UzZmZHbWoxMXVBTmZ2WGg1KytubkJPR203ZVRjNEs0OVUrakluRHp3R3h3Z0h1SmliWURIYlMvNVJlMWkyN2I4ZkFhUUUya1BxQnVia2traGY1cGdONTF4WTZVZmlGL1BiaGhqSnZ4OGlUZG9SWHZkanlDOU9YK1pzNW9mT1lKSWM0R0orODExMU1MbXhVUDRaeXFzSEg3NmozemhZa1dYekR0RnU5aUJ2cEFZZmNZQ0xHVE15NU55NDVGenQxZ28rSkVLSFJ3cmMrTWVYT2NVZFFacHRjVXN4MHgzbmpmcUFzUVBUNTE0QVgwak1Wd1BTYzBveVlzNkprYU5vRkRIRGJIMnZleDhmRnVHZzMvb3JXQTRGOTZMUnhzOU9pbGZNajdsakdKWlQwQVdNSk9aQmNid3hZaTZNdDRxWWNRS28wM0FyQ3ZZdTAwbnFRV0drc0Z2RUNsejZpeU5jZjh4ZU1SOXlnc3VCTnl1U21EYzRTUDV2VXVTTm1QUG5LekI2eFN5K1hlNEVlcGZKNGlsWXpDdUZ0SExta1hyRi9Cem5SOGNXQTVzbjRWMndtTW43WXNTczhEdS9vRmZNNHY2MVlER1RtNnJBMFZ5d2t5MC9waDA5VEY0eEgvQUdoSXQ1azRQay96Wml6cCtuTGthdm1GZDVQY0ZpcHIyRlRRN2lmY1BvVHY2STN1VEZRVmRHZGIxSkpwWVBCN3hpM3VOSU80RTd2MGJNbkQ5SDdaMUt6TFFodkJuY3dyeEc4MjR3ZXBPYWpRT3B4R3hHY3pabVQ2OTBYbUxPb3dWbWJjNkRpNEU0VW9tNVlJT0t4THdlU0tWSnpNZ0JuY1JzREtxTXdnd3Zua3JNeGdzV3praTljMUtMZVZCY2U0eXpzekRlcGhKendSdVJab2RLSHpFM0NpT0Y3blV0OGd4U2NZVHJqem4xYUM1UXpPYjBTR0g5SlpXWUozQVdyTUJlVkJnUGp3RGkxR0srV2x5akN1NUZ4Ukd1UCtaVVlpNTRWaTFZdzlOZkdNVlJtRXJNNXF1TDRnUlJMT1pVWWk3WUcybStvU3BNMW1WNXRnOTdpYXU4bm5MZ2ZyUDVJcEx6NTZpOWJYbTJyNlZjTEFJTGRpZWdLVWplRFVqT0tjbDgzNXdUSTBmUXFNcHRTWDVxUWNuckk4Q1doV1J4d0NRZ08yTVNiaXNJT2srYUVldk1GMSs0N2M0eUJEZjgzRzA3MXMvZjloRUU3UmZmZHJ2Rmt4KzZiY1BQb280eXIvdnpzc2NMdWZoMThVMWYvSUdQbGRlelUzZGtNZEJXZ2ZOc1drMGVmTTZTeVExLzArckt2TzdQeXg2SGNwRC94YTg5MXJCdWR1cU9MSVlsKzhLdEQxKzg3L0lGSFBCcURpOWN1WGp4eW9VeWlaa25OL3hOQTg4Ty9HbjV4VnRGWFA5V1ptSyttaCtWTTRDcG12U09YTFlDTUFhemY3Zit4dnNTY0tjbWxZTUUwQWxCL3ZPN0hnRUptd21oRFJoeG9KTHdqbHk2Y3NqM2ZDYWVnODJDTG40TnRnN2o2WmxaaUg3UzMvZjd3bDEveVdiTGgyNmo1MUVLdnpTV2E4RHUrYm5ZMkFJSkFkTDlPazlDcE1jWmJEL0ZIYmwwb3VoRkxqTVd2b0xJeCtNNFV3cStJeUd1V0Z3K3BwWm40MkJNdnNxQnJSUktFdG5lYTZMdy9iQ0pkMFFzT05BclJzR0RKNzZRU1NLNEVjY2hkVG5GNWFsZUQvVkMyYlkvRmNPQ2RqRml4clN5R2xPenlmWndBTzdJeEg0cU9EdlVHemlid2ZkY3FPZzd4ZHdJQ3VmYXJscU5DY2R4Z0Vab0hBelAzL0k2TzhoaHZjSHpndCtBNkFiblpFcHRxWXRISmt5elVwalcyN2dWbHZPaTc5VjhxR2lYNXdXK2kvcFZPY3dqTWYwcmtKd1pUaVEvYUZLVzlieDZNeDFKT0loa0hVRTBJaUhHeTZ3bW40SEdxK0RZbGFJQjEwallxckpYODZFakNlSnFrMEFVTk40M0EzT3lKWFlDYjBYS2h2T1lsNFlrVnBJMWtYckVyZ0pLRTBHMCtacG00VmNReHdWRHJyS0xLemJUK1oyNEJWWndoNDRIcm9tWXhjN2FCOTBjS0VIU3FQR3lWR3pJbU0yeExCb0J3SUs3UFpJWW1FQmpjMFBKb1NrNVdzekw4U2FYZ2k5eEVHYnpRV0pnQThnNFVFbk1NNWpOSHR1THhPN2M0aHpHeWxiY3JCNVdNRHJkbU0zUi9BbkszVS9zT056eU9jeEk3RUczK3NwYWt1T1daUktFMEh0V0VvQVpFSVVEeVVkYzN6ZEhRK3d4NThncWlXY0toYUQ0SUhyUElCN0tRS2djd0F6NHBCb1BEL2Q4NHg1aTk2aGtveVZSSXVHNlAxbzJJcVhrWFR3aUlFMFc1d0QwbVlTL0NOYnhqYzA2eE15eEJML0x3YWRKZzRHVHA5WTV4WXRmS2I5a00zbTVXWVlrVDFXaTl0UDVrVjBGa3N4b2NiK3ZraTZEVk9LcWpPWVZBbHEzM3FwOWE0d1NtRmVkUng0UHlXSWpTU3VvUDZ3cGdIVElZRStKandhcHhNNW9jdFlVdUdVYzU5c1R3OGV0RTRXNDJiS1NxR0g1VHNJaFIySWRLUFMzRU45VTRxTkJmQStaZUpOenRIUm9DdEFlVU9ZSmZGK3crTDJlR1NhMGpNbW9KbHhBb2F0NVpuZVVpM1oxV25DQ0pkVHVVa2tCYUxlcFFPK0hMZXR1bjc2UUN0Rk1BVGZqNWw2WEd4aTlxcTVHTS9MVmFFWXR4N2xQb291SDVZS1FGZVNkcFNOSzVhVG5qOE9RelV3NnVQWjBrc2FpTzZnYTEzNjhER3NKTVNlcFhZRkJ6UU5FZTdzVys4bVVWWVRORThzQlRNWXhrNitEb3NvMUh4YkZBamtjeE9EdUo1d25ZdEQ0czB0TXNUdEhVd3ZkaHREMTU1dDRFQWVnV2owVGxPNVA2NmpMNEJKaTYzNElmN3hYakZPeXpoUzdLcTNQdEdtMjZhL1d4SU00Z0VWV1BjZ1hCRUpwWkhnUlo5bnpJS1Q4V1I0SmZhUEVJRFJ6L0F5bTJNM1J5bXhaYmZ2dnhrYzBXeVVoalkzNEZwUEtkZnV2MFBQV2I5NkI4Ti9FRm9GOW02VC94T0x4QVFEdFU1WlYvUlJMWHZvUFg2NkpobkdnN1hWN2hJQ1IyU3lmdzl0RHdKVGtwS3VCVWlSSkVPdngwOVlKWnpBbmdUY3dEZ2Y2eW13Y3poTXltOTFuZU85cjJZd1pEc3h5VUFMREx2Y0hadk1lSDh5NUl6L0dDRnVxYmhYYVRrQjV2Q09oZ0NKanF4aDdhaG5LM3dldkplbG5naElUQUFjd1BLSVBhREl1TlgySEN1SlpWL0Z1ZGNRWFNBYXhiOXRmTkZaVU1sNnBVTEJLRXZna3E3NURCU3FHNEhBOStkSGdZQVRCcVNWTUswVXNCc0cxSFo5VW1Fb0pOT0tPNzFCQmJQdkpBb3NGR2dPZ0RyeC8rK1V4Q3M1NmtWNkNZVWRDTzBqRktGaGdpZHd1cVpBQ0dJVGd1ZDVJVzI3bTRiSHNkdU9ZUUdiemJoeVFKeDgvY1pWZ3lmY1VTUktoM2VZL2ZUNG1vTFVrMEFaR2NnQkhOSitXc2VBUW1jM3BHTnV5N2RWZ1hKbFNuZDNtTjJLN3pDamI2UmdKRWNadVhwRFp2SkVLYmFVWWo3YTcyd3g5Mi9HRHBhSnBwb0Z4cWt2ZFNRN2tCY1ptU29XcVU4Z0pJV3ZaNlQzNFRxK1FsVCt3OGNja3NSMi96NFAxKzNxcTFoWWxCd3pqQVJGU2phYzVGYjB6QUF3WnhxMjc0R3IwOTFKK05tRWxLRUlEczBydUpGR0xQYnppcDJqbTQ5REI5bUtZZ0NrNDNlVTl5L0U0WTZvTXpuWjJteTArZVMrK0xoak1wSTV5QU44MnhveTg5R1p6djZEUnhsMTI2RVlyYU1rcDllRFNhTXRNaXNJQkNERm00VTF2TnRlVHVOWVVHaElHbmQxbUFHODUzZWgwVFA5TWlIWTJ3TERnUlZ0THFjMW1hTy9wMXZLRWpHYTd6UVM3NzZoaXJZT0VCUTJZWmJYaS9HQ3B6V1o4L0x4YUJHZlpiak1oeHFLd1E2L3RJbW81cGpneFdLUDlZT2dINmN4bXpLa3JSVERMWFpMcDZtQzIzOUsrV2tRdHh4UW5GdWZvdmNobTdPcnQ0MHl2R09jSW42dEp6T1RTV1N6aUl5MWZVNDVSdEJvamxWTEtwUlpMY3pFcU1BaHgyTjVrWHJBVDBiM3pHRWtvbDZaZ1VsNkxRdFJKYVRiSHJnSlJsVVhsMWJsZnRzWEUzSXErRlNNSzB5em13WEplaldoM2FyTTVydHRFMUJXZEpXYUowOHdHTEhXandVMnVsd1BseUVtVzdvYmE4eGFJamxVTCtlVFZzdUFwZDUxeFM2U0NuUm51Uk5OaGNyMGM2RWN1enREQXhMMzQzbkxCTVl6K1l0d1dPTGQyNEZaWndkYzlsV0pxQ1c3VWNVaUZZZHdOYnNlRE4vMXJHMUsyN2IvKzNIY25IVHRZbW5lRHNXVk1oUk5zM1VXQkdhWXozTWlJYjlhS3k5blEzM0lvNGVLNTZzOE1pVzhWdGt0NDR5ZEVsWC9ZdWZZcUVUR0JaQnlvY2hYV0QxN0JiNVhoZDh2dXd3K1hKZjZpcFIxamh2dnIwQ0MrK0tXL0d0NzdpZ2hDSHJ5emM4dEgxZGxqWG9GK2NNMVQ4dldQbG05OXJTZEZsOGlsQk1jN2s5S0tqWTY5cExDYXdNMWpZZXJZOW1kQ3lma2xYS1NDUDJVK203TS9zK09DdjkvVDNzV2ZZTlBmemFHNHBwaVJwMmpRWlFaVGJNb1lWUy8yU0dZZnF0dS9HVkw0QWZ2d2NXdnhQZmExRFFFQUJlVHdaNyt4cy9qVzMwRVhHWWhrY3RBZHZ1N3R2L1o4K3g0bFRadGdPNzh0cGVxUm03UGY0alQrVERua1BoWDhUTThhU2VwKzVYQWt4Q3dlMWVYM052dXdRYkNQRlhHTkVpSE85R0FJYm1aQ0lBcERuZHNUa1NNUm1DKzdQeEhnaW51RTZMdHQ1M3NlTG00Q1VNVzhJa3ZBNWx0bnNYbGhGTWpNNlljd2EyL25Rd1dNczBFK21DYUY1UktmeWRCREd3R1ZMcnFEMmJKcXJyd0JwSWo1V2FWTW4rUDZ1ZmJUU3JJMndTcW5MeXRGbFVpUFdsYnNSWlN2aXg1ZTRWNDJUelduaFJrQ2EzM0R6WkppVmhac3VnN2xLZ1BBVnllcTlEMzRwaG5CSU56TW8zNk1pSnltaFR5b1NZSURzaHU0Y0NlRlFOV0NGZW5VSzR2R0NURjd2dlBwOC9OV0ZVMVBrdWUxcE41Z0h6VlA4MG5wZ1lmRUc2cUFuWEJaS2hzVk1XdlAyV1dtZ2wxelJxOERpUjFZOTlkU29YN0hmdVF3V3RNRVV2cjVUTFk5MmZVblFIUWVWWlRrY2dVeHJZNmd4QUcwTlo2NEpZNHl6ZzBYdnZUb2xYZC8zdzdQb2plbXhJWVRoNWhqemxFNmNCUC9qMWxva0wxU0xFNkNKOW14VFFSRFdWbVFPd0dkRk9mWU56Z2hVcitjQy9vcXZDUjZRVW5zbWZLaXVyenJNYjlka1lqT21xYWRPSng0N0ljY2lOd3FPNjRnb2l5d3o0K3NJSWF4MEhWeWc4U01oWThmYUlXQnluL3Myb0hYNXY4bHVVYU5UMU5INkNqajQ1aHNTWnhDM1JZMVFuTVNZUjdvS2Fzc0ZtKzNUd1NKR2VvMXQ2SVdIdEgxNW43MHhTNXYycmp2czNiaURZNXhxOGk3M0xMYTdDWTNpSlJhVkowWjdnWFhUZ29TODVhS1NzR2dWM0JmVERsajAxVzFYemgyMlNrVmhHVFhSZFcxVVVGQnN2SmtJWWFDKzhWdGtKaXJBWjFFb05ZbWdBWTFzaEdqdUEreUljcWg5T0xYTGcvLzRmRVJSQ1BYVUVKWldoRlFyVkZWRzRxMjlGbmpZSXlyZWdXSW1jN01iUXBVK2diNkFYcG1LbXFiV1JHa3FpMFNtUFlXOGZ5N0QraU1PeGhsY2wyMURaYmw2c29oOEtVSDE2dVFCSlE3TENkQXpPamtveXM3UjZQUk8rdGdoTkxhMEtVNW1FRFo4OXRlZ2s0ZGV1Tk1jSkpvaU5sL3dBeEp6c1lGS3dpY0F4WUlFRE02UkxDdGZPTUxXQkZ0L3ZXekxhMjFFUjVOcldVZmRLVnMyMy9ob1lIZHQ2Nm13Q09pK0F0Z0k4c1oyZ0hiOGtpK3pLZjRBREdqUS9nTE14U3d3alo0bFc4Yk5uaHdldS96OW5Cei9OcWhud3pHTDUxcnljVU9wSGZMeHlBVWRVcEdGU2Y5a3pabUlDa0VjbVA1QWZiRnFXR2lzTU4xdEFBeEExSVo5N0k5TFdXU0szT0RUR1pQSWRUTU1wenYxbWN3WS81OGNnRCt2UjlDUEJSRENRbE4vM2lEMjA3Um15Qm0vN3piOS96a2FjZDJUNjB5TVgvOTgvZisxQ2F3T2srSmpmdjU1NWNmL21lZXhONFZ2cDZ6WDcwKzhPUk5KN0tVeFVWUzF1ZEViY1YrMHRHVXptTkFxNUx0dU9mNUJYdEpiOW9VTVlqWnYzaERTTW8zUEIxK2FBSmlYcWlpckgxdGpaZXUwN2hmYUZQaU14SWxYZUl2Y01JWHM4ZkJwL2wrNDBQajEzN25QNDFmTnQrU2kvWnc0R0lrTVg1V1lEODdzalZCRzRxYkloOWk5dnVxSVV1dm1GY1pOTVJjSGI3MjdRdGZ0UThIYm5GZytvNzF4T0dYcmFVUzcyVXNwMncvNDBKWVdQdlhlZGk4czNMZ2xMSWI4UUM0TDlTdzlzakdDc2FYSW1aTTluNmJxT2NSYzUxN08rZUc3emhzRUozaTZCc3BjMDh2TUZ0anNhNHNmbEJaeEFtRHJTQUh5aDk5Syt6NVJsWkc2RkMrdU9hZFZzL3VQUUgydS9QTS9YTDY1QXlBSHpwYXpKaUVsZEVzeFd5WHV3d0hwZ3NuUU1yY3daL2d4Kzd3b0xzTVdBRC9zUG9MQkgyMU1oY0FaNUJDSDdFZ2NHUkg3MTFnODFwaU1TUzJWTUhGZDJHcFh2eXFSMmwyT0RZcVprQ3F6NGlZbmQySk9iSGs5OXc1R1U1RSs2QTNZR1hSTnFFRVlMNVk1UWg3STJ1Q1pWSDNDSHQyZWNHait5NndlZnRpbGlUMnpIZUlpNS8rUEkyYWhwOWZKR1lwV0pxMFpZekJRc3lPWUZtc3ptTnp3a1hhY2lkaTB0bS96ZDNmZlhtSUJ1dnhMcSsxUEtMSUkrY1JGQXgreExMUHl4L0ZkM0hOYTRwWmt2R0YxRERuOFlpZjVYa0Y2NDB4Z0RvWHJEZDJRcHdCZ3RPYlZVZTF2SmozQ0VXMlc5SjB4L0t0T0U0WlF2TnZmQTcwRDd4bFArQksyV05DT3lCZXdWSnMwMXQyUk14T0YxcDhuSU5CeFdJaWg3aWxIbzBJZDVYMHBmOEZBMTdNNWJ5NGVZL05nZWEycitpYmFjSzJoMWQ5eVloNkJlc1ZPb091S3hxVVpTSEdCNnpBQmR3YmlEQXhVNEFlTG5zRWUxSjV4eko5d0xMTnZ6dzRjTHJoeDdKMFIvbncxN2tNMU14eFZUQUZCK1M0aXloTjJ0TG9SbVRnd0NqcnNUS1ZPM25tLzRRNGtJT1lLODRJSnhYc0dVRTFodmd1aTZqcjhaWmNwZ1ZnMnNBeXF0SDN5VHhaaFRjdkxhTTg4RjR4d3d2bWQ0KzBQWk4ySjJEYTdUditEektvcElKVjU0RHFlZ3pJb0JuRlExQmNKSndQcUgvcWo2NWk5bnJCQXNUY2l4VnoweG5GWkNCeXRZc2MyYTYycGE3SHdCVW54ZGo4NWFtTE1vcUF5WXY1ek10Zjg1TTdJMXg3bnkrRmZOcHloQVdJdWNybHhRcDIrQ0JWME93N2F6SzBMa1dQYnZNdEUzVTlWcFpwcFh5Nm9CR3poMSsvUjUzdW1ZRW5EUnF3WEQyZEhGS2NQR0wyT05BQVUxR0ZaM1VDdHBocVFBRkE4bWxMZTczSEYrb3R1UjZyeTdTUExoTWRqd08vQUtiajhYeklCa3puL1ZJa3hja2padUgyY092dCs4Vzg3U2VvQmhRN3prK1pTMk1MWXI3T0FGR2U0MGRkc2gvNHNaajRHQndRamk5bkcwbGdtUE9MbVZiVWdjakdET3NmN3Z2K1EwSmRndjdBQlhsRUZPT1YrVlR3a2xLczhtL2xJRytPWHZWdTh6VHp6c0lCY05sOXJtK3FlRTQ3UTB3bTBZcmFFTkZsdnFLS0ZLdW1LbFowc25PRjhqcktqaUlnMklCdCs4VHM5Q2hsUFVZbjZrckVKcFNaQXpRVi85czNGcjRKeml0R0R0QnU4YjBGVVFVZ3Jvb0l4Q3lWWlNjVlNZb25ITkFOcEpQSGE5WEpwenNNblAyT2tqcTlWOTNScks3SFcycFZ2RFQwaGJEdDVtOGRpLzNtQXB0WGN4ZGwybnUwZjB0eTFLcjZwVWp1eXpVQjBGSUhwSk1LLzZlMGh2bUplM0tLQ3UvMFBpSUUyMVRTeU1YSkpnNTB1T2M0K3Y2SXc1eHlDdHlRNVJWUDgxMWs4K3IyeDkybVBRWVpTREdlR2ZWSWwvaVJYQ3BRRzdXWE1IRGxZVEthNGdtT0RDOGhQWWlYT1RtM2xEUVNNNXM0dkdZendjMjdaeHdJRHowRmJzZzZGVXozZjRITlcxSStlNElZNWUwZ05kY0RxYlFjUXVxS0tDTGJJdUlFNE55U1doa2lUQk9uMFN5MDZyNExzYXhPNzIxM0VrQ0gyT01ZbldYNm5IOUNlUVRJZ3AvREFTOTZoTi9GTmUrY0lzMzVEcVN3NDdBSk0raW1uMkV0VmJJVmRlZzdrSmlucFkwRkJaN040T1E3VytHWVNxNTRrU2pIUGNUTVpuV2czM1VCM1dYNnBPZ2ZISUY1ajhlQmsrb1JFRktYbnR3Z1JQaXVha1FEbzUzSVZWRkxOYUFmMUpWOUovak1tTTBFbkM4VmhTQlJKamxNVDNMYzExMjBUVGxadU10MFRZeHVnY0VFeHVKQVRiSWI1ZDhBT1IrKzhoY1h2OTVSQnk1SGpBRXFoMWRIR2JrY29LS2NHOElVdkUzcDgvYUhlYlpsbFRuYXNsSWFkYTRUQ0RvT0gvYm9VQWRJS2JGMHlqTlBOZzdzQy9XSTRTbUI1ODV6dURPQ0dKT3lYQ3psNmpwLzUwKzdvQzNGc0Y3bUpsRzVJUkNSazNQQVlpWFpJVWdsMzZERWpqeFJnb0c5aXBSNkEvL01rd01IK25KOEVyYUZIcGpPbm5zQ2tDdjNqV0RhNVNVclloUmlvdTd5WXZ0Y2tLVnRua1EyTkRPZDJFOGFOdHhrNkdvc2tjUzk2NlJSZDBCd1FUakZYRkR6R3BjRC9WVnZ5Zms2V0l4SEdzQksvcGJIRzdubTVKQVo0RTRKRU04QkIrOXhGQzA1QThDMzVaclFFUGk2QzRsdGJKWkltOUI3VGhvWlljZys0VmxRWEhEekdvY0R0YTZ2MU1LTjRMRjk4NDR2bVVVaG5LdHVlc3QySEpTV1JhcTBPMGF0a3Yyc200K3g2Y3BzVHFyc0ZhbWRkOFJrZ0w2elFvVm9uOU9kSUhydllta252UXVLaTltOHh1REErVkY1L3ZKTnIvbHlDS2FPdU50SjNsMUhRNCtMWEY1Y0NPRVBYQ1NkVDdrQmVFekUrTndYWGFQdGFtT0V4N0d5emg1K21JbTU3M2FVRUdKTWNsRWNlQXVYRTJicU5iY1NPanZFUnpQdVYrNDZ5Y29sUEZ0Y20zc0wxN01CZ29uQlFRRGJ5YmtXckFVOHJHc3NkZTZCMXIxdExaUUhEaTd6ZjhJY3dIaGNZVlhXcEZrTk9ZbXBHaTVRWjBBQ2NKM1R0bVMvakFWeEdiY1l6R1ErT2ZONzAzWjdRZE8yWWF4dldoOXF3MkkvaTl5N1J5MTNqdEs4aStYQTNZNTRvUzQ1NHFiYWVrd3RkdXFGS05jcDFGUzhYUGhaMGo5SDBtS1ZEMkFDb0tYNFgvREM4WC9YcDQ1czZIL0R5L2JoQU1BOSs0THNLQVJ2bmdseUFPeC93YVoxcHU0T1VGYnorZnE3SkFVUDJNTWZ0NnozMkdTWVg1SUFBQVBiU1VSQlZNT0JUTVAzNmovMHlpKzBsYTlxS2U5KzIvN29lMTh0ZldRZFRQMExyKzRNblRQaTgzY001V2tFaWNxRUpzT0JKVWpyc20ySFgvanpQMURJeXI0VFIrZ1c5UGpreGxSNm0vOXVEVlR6UUNOdU1zMHl0Zmc0c1BDMWR3N3YvVUZmb2hyOTFVZkx0L3paUUUyQm8rUDdMeCsrKzMzZU5NdjZyL3VHbjM0ZVQ4UTY0TnJVUE1XOGp5RUhzRllmSE1ObW1TWjVPUUN6ZWRlYlltTEhrQU10ang1K0RCdG9ta1FjMkplSHRBMURqaThIU3NxUmhPUGJ5cGx2V1YxMWtjMDhONDR0QXhTUDZiRnRvMmtZOWtMWTBUSERpV1BOQWV4WXJSN3JCcHJHRVFkd3lLOXJPSEhzT2JBc0Q2WWMrN2JPY0FOaE5tL09jUE5ucGVrVll6YlBncWliWmh0eUZzUThkM2gxRnBwcDJtZzRZRGhnT0dBNFlEaGdPSkFEQjk3OFRuYVVUZjc3YkE1STgwS2hOWEY1TlhJU2VPaVhYcnlQdkQxNEV2VkgxcUUxY1pHVWE1YUpMMGxHSG0xSTFKbzRiYmlVaEJENDUveVB2RkFqQ1lJaVliUW1yc2lHNTQwYm53blp0ejU4c1hQdEloNzdGdnIvN2tiZWxZeUxUMnZpeG0zVVZNcGRzcS9UOTZIOWJhcTlycGtQUjJ2aXBpS3VjU3V0MHlkZHVQUjdoZjZMcTJNcG9zR2pOWEVhOENjeENhZmMwK1Bzazl4NXpXN0owSnE0eEN6V0FYREwrWFI3aVFuNHZFYVdGREZIYStKMGtGNWlHdHA3REhTTzNXdDNqbit1bjdoNHNZQmFFMWRzMC9QRnZ1UWVkampKYktnYjlMR2txSmxhRTVldkhBckd4bThOclQxSEZTMDdGeXdVWEdkaTlGb1RsN2dWT2dBdWJqcFVsQTdvdmYrVUU5UGt2OWJFYWNLamRHU1V0d20rd3NaMHVwSVRnTmFhdUFtMFA3Y3FscHlyVm5wYWZtaXZOWEc1aVdBU2lPYVkyV3gxdFB3d1JHdmlKaUdkM09wWVptYnpJcitGTURlOHVTRFNtcmhjV2pncEpFMW1OaS9wZVcyRzFzUk5Ta0s1MU5ObUJ2TXBQY1dzTlhHNXNIOUNTQmFkSzRibnRCU3oxc1JOU0VENVZIUENrZTlaTGNXc05YSDU4SDlDV0U0NnYrZHdnNVlxbU5iRVRVaEErVlRUZDh6bVpTMHZxTk9hdUh6NFB5RXNkY2RzWG5hVzZBbFZtclFhcllsTDJnZ2Q0SERpaXBIUjB2RnpQcTJKMDBGNmlXazQ1MTRMMzlMeHNpT3RpVXZNWWgwQStTamVVbjQ4U3dlNkdBMWFFNmNObDVJUVVuSlZyNWI4NFo0a3hTWURvelZ4azJGQlRyV1UzVXVPSU9aQlRpanpRNk0xY2ZrMXMzaE0rREdQTHF0bFdma0JqK0tyVFZhRDFzUWxhNEltVUxnQ3VzRklRV0JWRTVvRUdWb1RKNmc4Q2dGOHA3VEQ2T1MvZjZjVDBWb1RweE9qWW1uaHY0ZEd2NTJsM1c4bWFVMWNMR3MxQXNBUFg3b0hPbkd2S1AvNVBGM28wNW80WFppVWlBNG9PZXhZSjREbHorY2xLamtCSUsySm0wRDc4NnRDK1ozRXFuWk9iYTJKeTA4R2s4QjA0eWQ0TFg5OGJjQ0R1cnkxSm02RVNmOFBUbXcwNTloK3RFSUFBQUFBU1VWT1JLNUNZSUk9Igp9Cg=="/>
    </extobj>
    <extobj name="334E55B0-647D-440b-865C-3EC943EB4CBC-5">
      <extobjdata type="334E55B0-647D-440b-865C-3EC943EB4CBC" data="ewoJIkltZ1NldHRpbmdKc29uIiA6ICJ7XCJkcGlcIjpcIjYwMFwiLFwiZm9ybWF0XCI6XCJQTkdcIixcInRyYW5zcGFyZW50XCI6dHJ1ZSxcImF1dG9cIjpmYWxzZX0iLAoJIkxhdGV4IiA6ICJYRnRjWW1WbmFXNTdaMkYwYUdWeVpXUjlJRzA5WEhOeGNuUjdiVjh4YlY4eWZWeGNDbHhrWm5KaFkzdGNaR1ZzZEdFZ2JYMTdiWDA5WEhOeGNuUjdYR3hsWm5Rb1hHUm1jbUZqZXpGOWV6SjlYR1JtY21GamUxeGtaV3gwWVNCdFh6RjllMjFmTVgxY2NtbG5hSFFwWGpJclhHeGxablFvWEdSbWNtRmplekY5ZXpKOVhHUm1jbUZqZTF4a1pXeDBZU0J0WHpKOWUyMWZNbjFjY21sbmFIUXBYako5UFZ4emNYSjBlMXhzWldaMEtGeGtabkpoWTNzeGZYc3lmVnhrWm5KaFkzc3lMalY5ZXpFeU55NDBOMzFjY21sbmFIUXBYaklyWEd4bFpuUW9YR1JtY21GamV6Rjlleko5WEdSbWNtRmplekl1TlgxN016QTNMalEzZlZ4eWFXZG9kQ2xlTW4wOU1DNHdNVEEyWEZ3S1hHUmxiSFJoSUcxY1lYQndjbTk0TWk0eFhIUmxlSFI3WjMwc2JUMG9NVGs0WEhCdE1pbG5JRnhsYm1SN1oyRjBhR1Z5WldSOVhGMD0iLAoJIkxhdGV4SW1nQmFzZTY0IiA6ICJpVkJPUncwS0dnb0FBQUFOU1VoRVVnQUFDdG9BQUFIa0JBTUFBQUJJbTNRRkFBQUFNRkJNVkVYLy8vOEFBQUFBQUFBQUFBQUFBQUFBQUFBQUFBQUFBQUFBQUFBQUFBQUFBQUFBQUFBQUFBQUFBQUFBQUFBQUFBQXYzYUI3QUFBQUQzUlNUbE1BVkx2dnpaa3lFTjJyWm5hSlJDSUdYR0wwQUFBQUNYQklXWE1BQUE3RUFBQU94QUdWS3c0YkFBQWdBRWxFUVZSNEFleTlDNUJzeVZrZWVQbyt1dTd0ZS9zaEFWYkFibXgxTUdDSmg2bHJyaDRER3FZNk5CSklpNE82RnBJQ1laYXFsWUlnQ0dPcUZTTlpzc0N1dG1aV2pFUkF0WkFVV29UWmFwQUdMY0s3MVY1dHdIclhwaG9JRnEyTnFMWVV4RUtzVU5VeW1JZGlSVittWjBZOW81bkovZk9jazY5ek1zL0o4ejVWOVZkMGRPWEo1LzkvK2VlZmYvNlpKOHR4OElNSUxDZ0MyNlRVejRLaWhHUWpBb2dBSXBBUmdVYW5WR1ZMTXBLTHhSRUJSQUFSV0ZBRXJwZXJiRkhiTHFpY0lObUlBQ0tRRllFK2F0dXNFR0o1UkFBUlFBUXNFQmlSZll0Y21BVVJRQVFRQVVRZ0V3SmI1TWxNNWJFd0lvQUlJQUtJZ0EwQzE4bVhiYkpoSGtRQUVVQUVFSUZNQ0p5Uk81bktZMkZFQUJGQUJCQUJHd1M2Wkc2VERmTWdBb2dBSW9BSVpFR2dRWjdPVWh6TElnS0lBQ0tBQ0ZnaGNKVThiNVVQTXlFQ2lBQWlnQWhrUVdCQURyTVV4N0tJQUNLQUNDQUNWZ2hNU2M4cUgyWkNCQkFCUkFBUnlJQkFnenllb1RRV1JRUVFBVVFBRWJCRDRDWjV5aTRqNWtJRUVBRkVBQkhJZ01CbHNwdWhOQlpGQkJBQlJBQVJzRU5nUWs3dE1tSXVSQUFSUUFRUWdRd0l0Si9JVUJpTElnS0lBQ0tBQ05naHNFR2VzOHVJdVJBQlJBQVJRQVF5SUhDWjdHVW9qVVVSQVVRQUVVQUU3QkFZa3gyN2pKZ0xFVUFFRUFGRUlBTUN3NHNNaGJFb0lvQUlJQUtJZ0IwQ2ErUnY3VEppTGtRQUVVQUVFSUVNQ0Z3akJ4bEtZMUZFQUJGQUJCWVJnUmZlZmszUHBmdHRiMmhmZk5UbjROR0h6dC8zaWVLNGFaSWp2L0sxZTE3NkpqZlkrSm9IeVB2ODJJMGZhTi83MFgwL2gvWXJaVEZ0WFJpSkNDQUNpRUFaQ0Z3bHQ3MmJadDlCeUFVaFg2RnROcnFFREFrNUxxejl6am1ydW52ZWRpOERrNXVVS0dIWmd0OHBpd1dyd1dkRUFCRkFCRXBEb1B0ZVowcmZvcjFCWHRaek50dnVDN1ZqOHFaOTU2dUt1emRta3p6ajgzZjFvbmZUYldkeURpYnU1OXpnQm5ueVI1MDFqeElERENtTEdXckRhRVFBRVVBRWlrZGc3WHpmdVV3dDJwRnIxWjdSSDhLOTZscTFXNlN3SHc2N1FtNzVuRFZmNFRodGFPNjYxR1JYVUdMaVAyVXhVM1VZandnZ0FvaEE0UWhjZzhNQmx3aHhMajB4cDIxZEovQnJZYTN2YzV0dEZmYnJDalB1cEJqQ3Nkc1d1Y3VhSEVHVFBpVkFsRXVSUzByd1g4cGl3V3J3R1JGQUJCQ0IwaEJvSGxCYmxoeDFkdDBtMThDZ3ZlVGZQTnVrZG00aG54WnoyNjdSWTdkZDhzd1ZxY25XcnRzbXBjVFVlTXBpcHVvd0hoRkFCQkNCNGhIb3dGWVlHTFJ2OXRYZE9pRUgzVjJ2MlQ1aFNsRWlvL0ZQL3RUMG1VdlpJb1ByMUhQaGZxN1F3SWc4T2RyMW52dms0cXFnaExrYnZEVHBmOHBpVWcwWVJBUVFBVVNnWEFTMnlMN2pYQ0dFWFZ2UUlPUVo5cHJYR2FHSmdjK0RrTmZ3WVNvMFVDTDhlQWxjQjk3bjdNdnczU0dFWFFnMklHUjg0Q1dCMjVnbWFqOHBpMm5yd2toRUFCRkFCTXBBNEFhMUpDK0QrcHg3cllHTzQ5N2FQbytWS0psQkJzUEhOMHFseklaZ241ejRLWk5kQ0xSRms2RGdHU1ZnWlQvdjV3cDlwU3dXcWdjakVBRkVBQkVvQzRFcjlDZ1c2RGgySW1zVDFOMngzM2hUWjl0ZUI5MW8rUHlzTGRFamJqTjNqaHlIS25qNGNqOHovOEF2UElEZjFtamJwaXptTjRKZmlBQWlnQWlVajhBMnRSK2IzSkhnYk1BckRveUtDUnhWS09LelJaNWwxVkpERnRRcWN5UTRZM0FiKzJrM0NQYzNzTno4TzJVeFhoNERpQUFpZ0FpVWpjRHNGclRZSmZ6WHh1RjRBcjh2WmlRVWI2NWtYZWRHNnliZGhvTW0rUTlDQWlVN2ZsdXdkWGNnTi90MmNmMjRkYkZOZUJmNUg1ekt0V0FZRVVBRUVJRnFFSmllUUx0RFlWeGVJL3pGQTRpMjlzUW1JdjZNSCsyNlNZMWNhSEtQbFIrS1l4QVF2Y3VpNFh0ektEYmhiSXR0dEFsOHpuOWZxZ2FEaUFBaWdBaFVnOEJuNTNBckFoRkwrNEU0NVNwSDUwcGNsN3R0Tjc4TktvWW1UL3o2b1VsK3hGZUtodFMxRmo4MUJwclhydGpXOE9MZi84M25oOElyN0xlQ1g0Z0FJb0FJVklNQU9FNzVLbjBtbHZKeWRKNkVOWVJHZGF0dEV2N3p1N0JIeC8wWVVuVGpTNCsyeGZhWlQ0dVViaWpXditoQlh2RC9QdTBYd1M5RUFCRkFCQ3BGQUJ5bmR4a0JVM0VPUVk1bXlYbDhYdzJjN09xS3piaWIwamtFS1hvRVczY2p5YloxcVpEUzljVzIyaTkyTS9hSmU4bFlIcVJqSFlnQUlvQUlaRUZBZHB4MnhNNFluTUxkelZLdHFld2dvUHdrcnpHOFpuSEFpcldGMS9pRDkvNWlyeC9VdHJIRnJ2Z25IY0R5WmVmYldOMzRqUWdnQW9oQUZRZ01oT1BVa1J5blorTGtiUmFxR3V5UUFhdGt5dDVmOENKazkvQzI4QnJES1Z5eExRWTVnOW8ydmxpVEhkY0YwM2lmTlk3ZmlBQWlnQWhVaDBCVDd6Z0ZwMEl2QjZMR0FjT3lFWENqeXU3aG1mQWFnM2VBbnd1alZBUzFiWHl4MWgyZitweW1qUnl3d0NvUUFVUmd0UkhvQ3NjcGJDa3hpeEFPZ1BIM0hETGdjMTJjNmZKcXVhbHFVWHJjbG51Tko4SUtCZmZHZ2R4c1VOdkdGbXVROHhPdkF0ay9JVmVKWVVRQUVVQUV5a1ZBOG9EQ3BiSUhmdU53VHdGLzVTczlQVnZENEFHc3l3RnZzT3cxYmdrRjM1ZmNHN1Q1b0xhTkxRYjArNjRJZVJNdFBTZFlFaEZBQkJDQmpBZ1lQS0NnbytoYnZSay9ZeUwwdDFmVkpPQ2ZHRWhxVmZJYVQ0bnEzZzFxMjloaXNEbm1iNVBCMjhnNWNKSVJDQ3lPQ0NBQ2lJRHNBUVdMOHNoSEJJNGtIT2pBU1hTLzdWWDZZNUw4TUs5YlhUdndnbHBUZUkzQkhPVk8zcll3YzkxaVFXMGJXd3kyMmZ5V1pBWjFIR0VjSW9BSUlBS2xJQkR3Z003OVJrSHhIbXZhVDNTLzdkYnc1VkNOb2w1dkJOeTJUbGZ4R2pNalZQZ0JPRG0rWDhCL2ppODJaRzlLZ0cycmJMaHB1TUlvUkFBUlFBU0tSd0Eya2ZaWUt5Mnhwd1hxYkE3UmZ4STRQRFVqeG8raVZkMGFaNC92USsySzYrQ3lhTXhydE1NVy9PN3ZvOTN5SXVuZUdWVzhteC94bjBOKzIvaGlmM1p4NUJXR3JUK214Rmx0K0kwSUlBS0lRUGtJREJUSEtYL0x0ZTFwd1dGUHBlaDYyNmh0dy9mYkRvL3BmWXJLMnd4ai9wcXVWMi9BYTN6b3R3WitqRDBJWHVOR2FjQ1RZRnVNVmdkYmYweUowMGY4SUFLSUFDSlFEUUl6cmVNVU5wbm8wbjFMODlOazltVCtLR1FGeDYxc1dRNzVYYlplTmRET2M2eEM4RG9jK1dFZzZoaUNaMXhOQnJTdGJURmEzYlo0WjhLdkhiOFFBVVFBRWFnQWdhazQ1Q3F0dVdFcFQwL2UzdVMyYmxyS3h0SkJBM3AxT05ldFhvWHk4YXlKT0lmUTlZaWFNbHMzNkVtd0xVWWJrYXBOeXdTV1F3UVFBVVFnT3dMUzFRalNtdHUvSmVGYVFEa21idzRxa2w2Y3ZSWTg2Q0MvZWlCNWpmMWJFb2Fuck1HQWJXdGJqQlp2Qnk0ZFkxWGlOeUtBQ0NBQ3BTSWcyWjZ3NW1iRzVKbTNxbmQvMnlFVE9XQ0ZTb2NibXZ5M0dmeEtvY2s3ckg1eE55SWMzNkpud2R3ZmFmQlNBOXJXdGhnVWhpTUp0MWdMK0kwSUlBS0lRR1VJZ0FlVTN5bmJWeHluKzBBVC9iM0ZiQi9ZejVLMDNURDROdkJNWEkwZ0hiY0ZvcWdmdy8yTlNxLzVnTGExTFFhRno4ajUzS3NEL3lNQ2lBQWlVQ0VDQmcvb3pEMExKaG1YcVVuc1N1OHNiQXJON3RjM0ZYNEd5V3NNMnBiYW81SmxIZEMydHNXZ2tnNmV0azNkZDFnUUVVQUVja1RBNEFIdHV3ZkFybkd6TjMyTFo5TFArRjRKdW0xQkYzSnJWL0lhZzVtN0J5ME9kM2l6QVcxclc4ejlrY2xUWGdzR0VBRkVBQkdvRElGdHlYSGFGcmNoWG5hRDNkM3NkTUdQNS9JenRqTit4SXZWSzNtTllUL3RrRVczYWZDcTlMNUVRTnZhRnFNbkVsN09Lc1Z2UkFBUlFBUXFSS0F2ZEtHL04rVVNjNU8rY0h2ellqODdaV0Nua2wyL21rN3crQzRrOGxNUFlBUWZzZWFtdE1qMHA5bGo4QTR3NjJLd1I1WUhENElPRENFQ2lBQWlrQktCc1hDY3dudGYvSFpiZUN1aHQ5NTZSY3BLbFdJZGZrL0J1bnZTUUU2RUF3Tzh5YWFnQkg3Mi9Dbm5MZWVTcmxkdFcrdGl6cGhyZXJsWkRDTUNpQUFpVURvQ00zR05MVmlNZDNqN2J5Y1g1R2xKM2ZHRXhBSFFvdjQ3RXBlazB3bGVOYkFkZHNJcTdFdm5ZaHNkdUQzc0l5d0Z2bFZ0YTExc1EzQW5WWVpCUkFBUlFBVEtSK0RtN1JQZTZLZGV4b09PODhMMmQ1eEtqK21EY1BHMy8zNURYenA1NjlmM3UvZnhpbS9jRnJyZVdidm4vSmQ0Q2dSVWJldllGZ3RleXlCWGlXRkVBQkZBQkpZTEFWajIrd2JzS09pMnRXYzBvRzB0QzI2UW43UE1pZGtRQVVRQUVWaDhCTnIrVDQ5dHNkK3VTY0ZTT20wN2VkejFoV3o4Y0lvV3NRZ2lnQWdnQW91R3dNVC9pYkRyWWtjc01RdXB0TzBOLzBqWnRlY1R0NGNGRUFGRUFCRllQQVFHeEx1ay9FenNpQ1ZtSXBXMm5maS9ZN2w5TjNGN1dBQVJRQVFRZ2NWREFHNXZkQytqNlVxWGdTWGxJbzIydmNITzcvYjNramFIK1JFQlJBQVJXRUFFNEswSitzWnVRenJobFppTE5OcDJ3bDZjRU5ma0ptNFhDeUFDaUFBaXNFQUlqTnczeHE1bWNOc0dUNERaTUgrRDNmMzF6OE1IejJ6S1l4NUVBQkZBQkJZTkFYZzdHTjRESGtqdlRpVG1ZSmI4UE1PRTNLYWZObGpXK1J3Y1RrdzBGa0FFRUFGRW9Gd0U0SjR4K0FIZnFmc2p2aWxibnJEMzBhekwwMnZNMldkdVhRb3pJZ0tJQUNLd3dBakFpN2Jrc0pGWVh6S09HKy84aTg5RERSLzRpWGU2cDJkWmRNejNsS2xhK0k3SmlzbUlBQ0tBQ0N3SkFrTzRmT2FtOHR1N1NSaWJjYjFKZndiWThrT3ZIbU1mZm9XdVpWbk1oZ2dnQW9qQWdpSXdKdVRaYmY5VmcrUXN6TWp0ZXg5NTlTTVAzVTdpdTRVTHpmakh2eFFuZWN0WUFoRkFCQkNCeFVLQS92QnVKcmZ0WXJHTDFDSUNpQUFpVUJFQzhKTmo3ckdFaXBySFpoRUJSQUFSV0JFRTZBL3Y0bzh4cmtobkk1dUlBQ0pRSlFMMGdNQnVsUVJnMjRnQUlvQUlyQVFDQTlDMnZaWGdGSmxFQkJBQlJLQktCT0NIZDUrb3NuMXNHeEZBQkJDQjFVQkEvcEhjMWVBWXVVUUVFQUZFb0JJRVdtU3ZrbmF4VVVRQUVVQUVWZ3VCUHJwdFY2dkRrVnRFQUJHb0NJRWIzMXhSdzlnc0lvQUlJQUtJQUNLQUNDQUNpQUFpZ0FnZ0FvZ0FJb0FJSUFLSUFDS0FDQ0FDaUFBaWdBZ2dBb2dBSW9BSUlBS0lBQ0tBQ0NBQ2lBQWlnQWdnQW9nQUlvQUlJQUtJQUNLQUNDQUNpQUFpZ0FnZ0FvZ0FJb0FJSUFLSUFDS0FDQ0FDaUFBaWdBZ2dBb2dBSW9BSUlBS0lBQ0tBQ0NBQ2lBQWlnQWdnQW9nQUlvQUlJQUtJQUNLQUNDQUNpQUFpZ0FnZ0FvZ0FJb0FJSUFLSUFDS0FDQ0FDaUFBaWdBZ2dBb2dBSW9BSUlBS0lBQ0tBQ0NBQ2lBQWlnQWdnQW9nQUlvQUlJQUtJQUNLQUNDQUNpQUFpZ0FnZ0FvZ0FJb0FJSUFLSUFDS0FDQ0FDaUFBaWdBZ2dBb2dBSW9BSUlBS0lBQ0tBQ0NBQ2lBQWlnQWdnQW9nQUlvQUlJQUtJQUNLQUNDQUNpQUFpZ0FnZ0FvZ0FJb0FJSUFLSUFDS0FDQ0FDaUFBaWdBZ2dBb2dBSW9BSUlBS0lBQ0tBQ0NBQ2lBQWlnQWdnQW9nQUlvQUlJQUtJQUNLQUNDQUNpQUFpZ0FoVWhNQTJ3YzlpSW5DM2FJbFpURmlRNnZ3UktGelVpaGJsbXRTLzNzNi9iN0RHVWhBb2VnaTh0UlF1c0pFRlFLQm9VYXVKTWl5Y2pLc0wwTmRJb2hhQm9vZEFWOXNxUnE0Z0FrV0xXdUZxcmlZTlhGNUIyVmtTbG9zZUF1MGx3UW5aeUl4QTBhSldFMlZZT0JrRDBpdThEV3hnRVJGb2tLY1drV3lrR1JHb0xRSXpVbHZTa0xCS0VkZ2thTkZVMmdIWStOSWhNTGxZT3BhUW9Wd1F1RUVPY3FrSEswRUVFQUVQZ2RIVGlBUWlvRVBnT2puVVJXTWNJb0FJcEVSZytKV1VCYkhZa2lOd2pSd3ZPWWZJSGlKUUxnTGt1WExidzlZV0JZRnRjcm9vcENLZGlNQWlJTEJPdnJ3SVpDS041U1BRSi92bE40b3RJZ0xMaThBR3ViVzh6Q0ZuV1JBWW4yY3BqV1VSQVVRZ2dNQlZzaHVJd1VkRXdFV2cremdDZ1FnZ0Fqa2ljSVdjNUZnYlZyVkVDSFNlWFNKbWtCVkVvSG9FdHNsTzlVUWdCWFZFZ1B4dEhhbENtaENCaFVYZ2pNd1hsbllrdkVnRXRzanpSVmFQZFNNQ0s0ZEFFMS9jWGJrK3QyTjREVi9jdFFNS2N5RUNsZ2hNbjdETWlObFdESUdiWkcvRk9FWjJFWUZpRVdnOVdXejlXUHVpSW5DSjNGbFUwcEZ1UktDV0NMU2ZxU1ZaU0ZUbENGd21SNVhUZ0FRZ0FrdUVBTjVodWtTZG1TOHJlUEZ4dm5oaWJTdVBBTjVodXZJaVlBSUFMejQySVlQeGlFQXFCUEFPMDFTd3JVSWh2UGg0RlhvWmVTd1JnY1c5dy9TUEhpQVBmNlpFcE9yUlZJbGNMLzNGeDV0dmFGLzhnOU42OUdzTnFTaFIxR3JJZlNFa0xld2RwaDl6ZjlqdXZ2MUNVS2x0cFdWeXZld1hIMiswcVFpZC8zNXRPN3Rhd3NvVXRXbzVMYS8xUmIzRDlLL0l6M3poUzU4bVpMVk9WSlRLOVpKZmZMdzF2UGozZi9QNUljR1RGMXB0VTZxb2FTbFl3c2dGdmNOMG5ieVhkc2FFck5TUHVaVEs5YkpmZk55LzZJRUUzU0FFZnltS0RxWEFwMVJSQzdTOXZJOExlb2ZwWTQrN0xvVDExUm9ycFhLOTVCY2ZiN1ZmN0k3cS9tcE4yTGFhckZSUnN5VnE0Zk10NkIybW5UMFArZGxLTFFSTDVYckpMejYrNHIreHZybHEzaWc3bFZXcXFObVJ0QVM1RnZNTzB6WDJHeTdYeVFyOTBFKzVYQy81eGNkTjlnTlJJOEtFYVFtR2MxNHNsQ3RxZVZGZCszb1c4dzdUUyt4eWh5MUNWdWNuZzh2bGVza3ZQbTZ4U3lET0NQNjBjRWhObFN0cW9lYVhOR0pCN3pBZGtQdjhEdW1RaXlYdG1qQmI1WEs5M0JjZk44ajVpWWZ3RlVJT3dsaXZlRXk1b3JZcVlDL29IYWF3dFhIc2RkRjBoZGFCNVhLOTNCY2Z3LzZxdnlpNnVVck9LRnU5VnE2bzJWSzE2UGtXOUE1VDJCemI4NkFmazlYNTdZbHl1Vjd1aTQ5aGM4emZKdHNnK0JzVklUVldycWlGbWwvU2lBVzl3L1NNc0Y4S2JoSnl1cVI5RTJLclhLNlgrK0pqY1BqN3Z5aThScGI4Tlk2UUhGbEVsQ3RxRmdRdFJaWUZ2Y1AwR21HL1hRbTJiVzhwZXNLQ2lYSzVYdktMajRkc2Z4aHMyNmNzd0YrdExPV0sycXBndTZCM21HNjEzdS8zMEdTRlBBbWxjcjNzRngvLzJjV1JKMEx3TmhuKzJtVlEzNVVxYXNIR2wvWjU0ZTh3YlpIenBlMGNNMk1sY0wweUZ4OWZJdVNXR2VtVlR5bEIxRllHNDRXL3c1UVFkdlIyWmZvTUdDMkI2NVc1K0hpYjRPK3ZSWXlkRWtRdG92WGxTbHIwTzB4WGN4bFlCdGVMZS9GeHdoRzZTcjZvaE5CQTlqSkVMVGxWQzFwaTBlOHd2YnlTaGtrWlhDL3N4Y2RKUjJKN0pWZEh0aWlWSVdxMnRDeDh2a1UvL0RKZVNiZHRHVnd2NnNYSFNZY2tIRWxBdDYwWnRESkV6ZHo2Y3FYRTNXRzYwVDZvaHVIaDM3ZHFGMDVOM20rVk1WR215cmkrZHI1alEyZ3hYQWRhanJ2NCtHTjFmMlBhVW9UT3lQazh3SG9PajVXSmtDM3RkUkkxVzVvWFBWL2NIYVpUOWhKQjJZeTIySnU1MFEzRE8rNjk2QnhwVWl2aitoSjdtelNhNm1LNERyUVpjL0h4VGZaeVFLQllmUjR0UmFoVHlHbmJ5a1RJRnY4Nmlab3R6WXVlTCtZTzA1dnM3Y2JTK2J4Q25yVnBzMXVFSjZRNnJwME9PYkZndXhDdWcrM0dYSHc4WmE5T0I4dlY1dGxPaEs0VzhpNWloU0praTMrTlJNMlc1RVhQRjNPSGFYVkRxakcwT1paemc1ejM4dStDNnJoMjNtV3pZMU1NMTBFY295OCtYZ0IxWWlkQ0UvTHlJT2M1UEZjb1FyYlUxMGpVYkVsZTlIelJkNWhlSlUvc1Y4WGhnelo2WjB4K09uLzZxdVM2MGJhWVpBcmhPb1FqZTdFMWxPQkdkTW4zNkJOcUZHc2pRaHZrb2dBUnIxS0ViRHVnUnFKbVMzTGlmSTEvK3hENTl0L3VKUzVYVUlIb08weTdLWlRaVC83MzdmTnYvVHZaeWQxcXgvKys0MFlodnNNMFhPZldyWS9GL3laaE1Wd0hleXo2NHVPcmhTaXBJQTBabjIxRWFGekl4a1FhRWNySWJQTGl0UkcxNUtUYmxwZ1M5L1BOQlV5b3RpVEkrU0x2TUwyYVlyY1dMZ3VsbjhjL0liZVNLdHlQTjI3SFZsN09oSzJuNGRySnJWdmgydFU3TVFRWHduV296ZWlMajd0RkhBVUowWkExSWw2RU51eTJCeElTa2txRUVyYVJQWHR0UkMwN0s0WWFycEQzM09PcW93TE9MUm1hakl5T3ZNTjBrbUszdG5QeDlXM0tZUFpUTlhBQjZVa2s3YzVHRVZ0azhLUHB5VytFeXJGYlozSGp2eGl1UTBoSFhud01MeGoxUWlYcUZ4RXZRdU5DcnV0TUkwSVZvRmNYVVN1TTlkSDNPYzZQVVczMFRHRk5KS280Nmc1VHVQZHpKMUZsa1BuNkUzTm5mVVFaUEVwYU5KUy9HUWZTK0dJZUtwUTVJZzNYVG83ZEN1MGZSVEpSQ05maEZpTXZQbTVHTzNYRHRWVVVFeWRDRytUbkNxQXNsUWdWUUVkY2xYVVJ0VGc2MDZhdnV5ZkMveGlVMFhOcHE4aTNYRHRDNjgvMGh6L1hiOC9OTlBRUElHMXpDQXllbWpOWnBvQlRJbExiM3lBdmRtdDZkRzVab1ZXMk5Gem4ycTNUYUUxV0ROZGhhS0l1UGdhYjhUaGN3bkhlbW5yRjF2aTFCODRmL3NDK3JsS0krOGM5bnRENGRSNjBDTVNKME9SeHQ4bU5IN2FveXo1TEdoR0tydjNkSDJyZis3b1hHZktzLzRaSWVMZTJYMFM2R3FxSnFLbEU1ZmQwM1ZOdUh5TTFPYXdZZFljcHZMQjBxT044RnFVRFIwZTB5RVk3bDNPNnJlaDdSeWRQZStRTjU5NTNMdjlUY1oxcnQ4SUZnRkVNRmNLMUJycEJoSy9nVEwrVnR4azlUMmdhWVZHYkxib2NJdXpHV1JiTnZyc1hiQnRnYlpUc0RiWm9FYnJoUy9pMTUxbExlWHluRXFISWhqL3Jva1BZbGM2QnZGZkorOWswOWJYSmZzK3lKcUlXNENlM3g4dWVTN0R4NlpmbFZtV21pcUx1TUgyUWFBWDdIWkVXWjd2bjB2TlREOTNKUkpkWEdDaGdZcVNwN1FaejZ4Sk5ZdXFvVkZ6bjJxMk5kdFJKa0dLNDFzQVZjZkV4VUhpZ0tkSG9wdFcyV3lQeXhJZS9BVlRLK2JHbVhzZnBFdkxmL1U5LzZmeUwvL1oza2k0S28wVm80cjlCczMxWDIyekt5RlFpRk5YV1h4UHl1dGQzQUo1WGFuUEIreGtYUC9pRi9jWmYvSmN3WjUxcXN4Z2lheUpxQnVveVIyL1h4SUhBR0ltNnc3U2wzUzM2eVhha3RrM1cyNHdNd3pkc211NGFraUI2NGp0QjF2MGY4elBuVEpLU2l1dDh1N1VmZGE2dEdLNDFDRVZjZkF3bVVTOWNvdkVwa2xiYnZ0VTEyelpBb1hncisyRGxvRzM1NXlTWUdQa2NLVUkzeUpGWHVMOFhXVW5DeEZRaUZOSEdldHUxK1Q4T0VIaXVzMEJlMExiODQwOGZnUnpHeDNxSW1wRzhqQW1EaEdoa2JDNjJlTVFkcHVEeU9ncVYzL29WMnE4N29YZ1cwV0QySm92STlqMG1acnh1TU1WKzAzY29aR3ZLTDUyS2F5ZmZib1ZMcVU1TXpCVER0YTYxa1JuV0tmRW5Pcm5jRjZrejRHL2xHT3Z3bWw4Zm5IVFF2OWpWaFFUL1l4WUlmWE5SSWpSaHRzLzBVRjg0Vld3NkVZcG9xdWtQeEFuWS9qMU5QbG5ibm1qU0k2THFJV29SQkdaSzJxN1pyN3BFM0dFNkMvbm0xdDc0RWsva3pkcld5ZmZ5T2pDaVRrMTRUL3dkbWNic0s2WXNLZUxUY1oxenQ3WUlVd01oRG9yaE90UU1SSmd2UG9ZOXNxQjIrcHJYRDEzUlNLZHQrMHlKekF3bkI3dWUzTkgvUnpwYUkrSWlST2dHTzZYNHovVjdmaEcxUmlXbEV5RnpqZXRzQmdMY3RhZWNKVzJybVFYTkZkT1VXb2hhTklucFV5TzBXL3BLTTVRMDMyR3E4YzNSWGozL1ExanVSV2hiOHhoTlF5WHNON3pDVUE3dUNyaE5QMENUVVRVWmlrWkVwK1E2NTI2Rk93RDM5VVFXdzdXMkxUT3NHcjlrRjdyaHZqOVBhZHMyMnY3RTZheEJOYm9PcDlWN24rL1cwaG9SR1NGQ0UrSktVQnRxUG8yb0lXRlNTaEV5dC9JZ214U2NKb3cvaldBSWJmdEV6MXlOUHFVV29xWW5MWHZzSmEwd1phODNiUTNtTzB5dmhFWHc2cjBQLzJBUGJxbUswcll0blRpa3BjNXh4a1lYNXRRYmZmUi9qaHZLS2JuT3VWdGhmYmVyeDZ3WXJuVnRSVng4M0FrcjR1OS81RFcvNmdCNHFXemI2MExaalVob1JVV0o2OUp1cGgvOU5wR09maDVuRkNGWThmUFBuR2ZQSEVncFF1WjJSOXlhdUE3MEhvWXpjbTFyMkdNTWx4QXhkUkExUVUzT29ac1Jqc2ljbTdLcXpueUg2VVFyOWxCcHRMYWRtbDJPVmdRRk1zRTY4Q2dRNVQzS1ErV3VOa2VxeUpSYzU5MnRMZCtSR2VTaElLNkR6ZEJuODhYSDRGM1ZESGtva2xiYjlzWFBlQTVBbjV5R3llbWVlM3J4dnc0bnhjWVlSVWlhdWZJODFaSlNoSXg4cklzM3VSdUFBbGU5b3NCVjBuYmhlZUpJeEZtSGFpQnExclFtelFqcm1ublNNa1htTjk1aGFsNkFSV3Zic3p3dFRjZUJaWm5lY3UxN3c4LzlmNUFiUW1tNXpydGJIelNJU1RGY2ErRXpYM3hzWEh5bTFiYXRMM01LcUptMng1OTRvSHZyaTI5KzdjUC82a1U4SWtIQUpFSndXb0YvdEVjZEU3UWhaVTByUWxJVmF2QVMyZWNSWGFJN3gzNzFmT3ZSRHozeXV0OFcrWGlCK0VBTlJDMmV5TFE1aHRxVGltbHJ5MXpPZUljcGpKd2pmZTNSMnZhYS9wQ3V2aXFMMkxGT3ZLQmNrNDhVazZWbFVYa29TMXF1blp5N0ZkWjNleUhpSUtJWXJuVXRnYUY2b28ybml4dkRYa3hhYlN1WnlsUUZhcWJYN2kwRExUYlJCaEdpUG1MMk1SKy9zR2xBeVpOYWhKUmFwSWR0aVRnNjI4NmxOQzk0TmN2V2V3MUVMY1JRYmhIVGVya1NqSTYyaVVITHhYa1NZSzE3a2h0WVVORTFvOWJQc3hWV1YxcXU0UXF3cENlVFdKUDY3NkZKbyttekZ4QnJ2UGdZSEFsNyt2WlNhbHRRZTkvTEsyd1QzZXZpbWJUdGdvZ1FoeUFRYUpJbmpsa1UvUDZ0NXZoRUptMExob0poOG1TTkx2RDNRT3VYcW9vaDR4Mm1zQjdTbUJndW1kRzJMYmlXTko2bDlQekJxUmV4emt4ZmpWM0oxRnc3ZVhmcmpFanJSenZpYzg1bHZQajRUR2RldVkybjFMYUs5NkNsWFN0bjByWUxJa0ttL3V0S2lJQVBXalBWWmRPMjFZdWFpZlBzOFNCYXI4aGVTMTQxR084d2hZRnpZbWdrV3RzNlhlMGhGVU5kRnRFdDAyNmRSZG1rV2RKem5YZTN3ckE2VEVwOXZ2bU5GeDkzakdaOFNtMUxWUWczcjZid0VHWWtrN2FGTTZYU1lqeGNlYTR4NlVYSVJBYk1QOXlwUjNkSjc0WXladE8yMVl0YWlLSGNJc0I4eXZWRjAyeUVHZTh3YlJLakx5aEcyNTdwWnQ4TVZFSjlweG1LSnlxYW51dTh1eFhxeTNXSmtBZ0dON1BwNG1OWTk5OHkxSlpTMjBJeGNjNXZEQS83b2ZxemFkdkZFS0VRMDM1RUJ4RFo5Y1BnWk5VczliSnAyK3BGemNSNUR2R2orTHY1YzJqRnNncmpIYVp0WVcwRXE0TGUzd25HU2M5d0psQWM2SkhpMHdiQmFqeElXelpwdWZSY08zbDNhemZuM2Nha1VEaW1pNC9CZFhoa3FDeUR0dVVXU0JQMHlUeFVmelp0dXlBaUZPTGFpNkRhZHM5UG96dDdZUTlmTm0wTHE5RWNqMlFZbUtncUdpYmFWRWZBQzZIWGRJY3ByRmhNQmt6TWVWc0hwc3BJYlp5VWowYUVDa3hhVjB6K0RGdzdlWGNySE13NWlpRzMyT1EyWDl5cjdVek5xNTZVMnBhZTJlZEwvU1k4OU5RVzRTbWJ0bDBRRVFweDdVV01BSkZEUDQxcTIvQVBpMlRVdHBXTG1vSHhQS0xCVFpMdjYxWlppQnBvSkp2V040Z1k2ekcyTFhqSjh2Vk1UOHpET3d2cm1ySlp1TTY3VzJIbjN6amZhVWpQUGNwMDhUSHNnaHJVY09xM0cranIvOXh0TW9hSC9SQTMyYlN0c3hnaUZPTGFpNWdCSXFkK1doR2VCS2RxVVRQd25VczBuWjcyZUUwdnZQMmFudnZ3dGplMEx6N3FSei82MFBuNzJPM0pQR2NoQWRNZHBxTUlEUmVuYlp1eVozcnRucGUreWFXODhUVVBrUGNkZVV4cy9FRDczbytHaDVTQlExaTZuaGlTY283T3duWHUzZG8yYmtibHpMVytPdFBGeDJDSUdtZUJsTFl0TEdYRnNhWXBESTh3UlJtMTdXS0lVSmh0TndiOElQemFwU0oyeVJ5bllsRXo4SjFIOUx0QldRbjBycExiM2lJS3J1aSs4T01iSUh4RFNmN3lhTlZVeDBUdnNZRXo1a1lESnNhVDBQZzQ4Q2NHVC9lODdTNkRaS1lrWGsxMHlmRXc5Wlp6Qml3RDEwNyszVHJSMlhneUxtTHhuV2dBQUNBQVNVUkJWTVdHVFJjZjl5TldQV20xN2Zydi9DRm5wa1YwRTMxR2Jic1FJc1FoQ0FaKy9Gdm5MQXBXVUpySkxxTW5BVXgvelhLQ05ibkkzNkJwUUo0NGM5MzN3cm40WFFlTStaZjFuTTIydS9jNEptL2FkNzVLN05JV3llNkkrOHVVVnFCVGpRWk10TFlGcmZvNDhNZlU0OVdMM2syWGs4azVtTGlmYzRNYjVNa2ZkZFk4WHBWV1RROXQ0ZFV6WmNrbFBqM1hUZ0hkQ3ZiWVlTNXNwYXZFZFBGeFM2Y00vU2JTYWx1WndyWjJrNVZxMjgzLzZ4dSs4YmZrckFuQ0N5QkNWdHlBVUloYkUzZ0pWOXQrL3VkZjlZL21QQ3BSb0dKUlMwUnJrc3d3eWY2bWRKSFBHbmh3TDFOTGQrU3VGYzdvYnY1VjF6Q0V2YVk3U1NwT21kZHdQeUlZTU1mR0dqdFJ1MkFUOHBYOWtkajBhTUxaNGpiVWRWMWlxaXQ0TmJhaEpFeDF1OVJLam53ZTBuTmRSTGZDb2pHOCs1d1BvemExR082UUJQdWZMMnREMWVTZ2JhRiszU1l5YU52L0RDbnlTMmVoMXFNaTZpOUNVZFNMTkJCUnpSWTBhTnV0TGtWSHZIUW1pbGlFS2hZMUN3cFRaZGtha28rNG0vYitPTG9HcHhQQW9uSXV3YytDd3dmMDhOeHB3VStnd3lmNjErdmNMTm4vTmNUdWhGSlpsQUVUYWR2K0ZYbDZuMjdQczBNOHd4M0t5VjNHMUFnVWlNOHJzRDFYMmpRL0RNcVplWUJRNHhuajZQZVZDK2xXMkk3SzlTU2RHVjl0eW9EdnpDakprZlovRHRxV09pYkJqZzErdXJldWtwZjlWL3RmSEpLZkRTWlpQZGRlaEt5NGNHQWhySk5SMExiZDgzLzRsMXYvSTdrNHRheEl5VmF4cUNtMDVQandPZGNkMmlWc0E2UjVRRzFaY3RUWmRSdUJuWlk3bHg3MzJtdVdNZFlNZDVoR0dqQlIyaFo4SVVjdVIvNisxaHAxQzNmSk0xY2twbHE3TG9PVVZ6Y1EvdzhRWXA2SitNenBjNlRtR2p3azFNdWRkN2RDZmZ2cHVjbGEwbkR4TVJoWHg4YXFjOUMyZEtsOEZHNmdlLy93WDlKWUVBVmJxVkVxcWIwSUtkU2FIOXJhRFpXcjUzOTFzVU1MZFZNcWpXcEZ6Y3h1cGhRNHYzRUtGWUR0NXh0UkhaQmNNR2pmN0NzakdPOEgzVjJ2aVQ3TGs2bkZtTUtHTzB5QnBMdm1raDNkWXNiTFBuWnRaWHJpOXBZYmNZV3VPa2ZreWRHdWw5NG5GMWNGcjE0ZUx5WHFQOVJYaHBXWG11dUN1aFhFNUU0VUxNV21HUzQrSHVsT0REQktjdEMyVGRndFp0VkozOTF6ZjROaGtzNkhYM2NSa2xpTkN0S0RMd2ZoREhDLzdhRWJDeDR0THhET0V4bFRyYWhGa3BZK3NlbmFRTlIzNEMzVHRxanhBaUxLVG9UUnM0eE0xZ0FBU0N6NFk3akROQnI4amxIYmdqQWNVWXBiN1B6a0diVkpJVDk3VTJoQXlQaUE1bkNvUDhYYVlJWDZpc2VDVG9KM1BOcDAvNEdMSFYwOHhCWFVyU0FtMWdnWktNc1EzZlZuUmJXS2FLMlZnN1lkNms3dlU2UHR4Q01FcHNSRGxTUzdwNXFMa0IwVDlFSTgzUUg1cTJ5dERKYU5mdHM3cHY1cVJTMkd1SlRKY0lyYmxSUzZFK0NPNnh0VW91bmFhZTdWQ0xMTWQwYjZQRFpsYXpiRnJqRWhWak4zdFgzSzhwajF6c3p2YTZEZE0wWW51MUNvTFpnNkU3d0NDTDd6bXRWci9wNUZMVi9OeFJLbXBPVzZxRzZGZXMwYlVnbDVTNTU5K0t5dURLekl3Njh5OFl6WnRTMDl2WC9NNnhPQkxxT0dHaVFpMmo1VWJ4R3k1V09zRjRtcmZCZ1B0SDZZMk9xckZiVlk4bEpsT0dPTHBMWnZ6VjZoZ2dNYWlNa1BNTTFsclZtR1BXZTR3MVMvbW1NOGQweFdIa3dXQjI0bW1FQThhN1p6NUJxeG5zVUxTVE1oTFdBSFcxdHVNS1hmY2lzdTlGOUtycUVEL2ZWSTN0MDZMTU9aWklKVWR6TEFjYlpaRjJ1TFpkZTI4QktwMWppYjdyRUdwK21za0hxTEVHTXU1cnNCRXViYWE0RjhOOW5hMFVsN3VxQlNVUXR3azlOamg5a0ZYZDh2dWsydHV5WjNKTUJQUWJHQjZ6aVRLQWRaVGdRNWZXWlZLeFVDR1ZGR2xWSGJ3bURydVJXQkJlUzlEMFNyQjdYS2hXRXNCaXU0bU83S3JiNmR2N3NweDNwaHlGdjgxUkpwdVFaUGlXL3VKZTdXUDNxQVBQeVpNTHNzQmtSZ2g0WEwvbDdYcnp5Z0E0L05wR1RYdGlNeEdKUm0zcjNQSHZ1R0hDemQ4RjF2RVRJUUhZd0dOd29mU25KYWc3OTRDaXRHYlE0NXR5NWNwYWpwNk1rZUoxellUVi9Uekc1QnJWMm1vOXdkVjY1VlJrTHhabS9hVk1OWTg1S2srM01KVVdhblVkdnlIUXhRc0c3Rm0zUXpVRjU4QXE5TWY0RGtIRWhrYlJwTy9ycFpZUG1ZU29hayt1T0RZUDJrNGpwOXQzNE1ZSUxmQmVlS0pFampJSjFpQ1ZhVDZubERuUXRaSGNQSUZWZG1iUXVMdXdzakhCNE5zRzZLOEdVd09rUGZ0UmFoRUxXR2lCa2hQMjFJWXRGdG9VMVlsTTEzbGFKbVExL3lQR2Q4RGJUdEQrenBDZFF5RkpwRVh1NE15M2lackt0Vll0Q3B1eEhzbWJRdE9CS1lKNVo0Zy9JbTliWUJVM3VzTm1uQkF0RzdMQm9NNEZha09kMUtKME9pZm90UVNxNnBKMmp1Vlord1cvK0svTXdYdnZScDRVY0swUWg3RjJrVVM2aWVOQkZYUmFkSnhVRWJhamZQL0N5WnRlMjc0dFVKek5KUkpFakVxc0U2aTVCS3FmR3BNWXlkaTV5Uk1xeU1WUVVUcWhTMUlDMzVQSXNiNUdGK2R2WFNaK2Z3bzdMODhLMTc4OVlkdnkwNU9wL21kYlYwdENlclFEQlBkYm45dUk0d1VKVmMwR09IZmtUYjAwQ2Izd2JQQThKOStNQVViMUNPL3RLalVDREtlVEdPUEM2Z1VKSDZJU1hYY0FDRGVScVRkZXM2ZVMrbGRTSlFDNUlPdmcwT1Z6Q3Q2T2NyMnZNWjBNVVJEaDk2dklhdnpWSVIyQ0pQeEppMjlNS3FWQWRVNml4Q2xsZ0IrdDhUbHhYRUtXcUZaaXBlcGFpWmFNb1VENllmczFSQUtqa2tzT3JtQWp3VGVreU96dFJzWkdHK1B5Zm5BcDBZOFU2VithMnFNMkdBZHFRUjBSUzZHMHdqUGhxbDZCR3NIMGVSMm5hNytHMnl0RnluN3RiSEhuY1ZDM2phbUxhV084RU54M1JFS0grT0VkdDhaMU91ZEJEZEQxbTFMZXp4eEtvVDBBdGEwbVF5ZGVFYWk1Q09YRjNjTkg0dWNzWVJheVZkblN5dVFsRmpKT1Q2TFRrcVlaSzZ5K29HdHlZUFQ0V1NrcU5aMXR5L3Q3aitsNnNHZVdibmJlUm9IdTZJT1lISDBZRGthVzVKVzN4ZEVZYlJ4R2NaS2ZxRDkvNWlyeCtwYlFFN3JxYVZOdk43U010MTZtN3Q3SG5Fejh6YVkyUkFPait1alRXZCtSdWVhZ1lZeXlkcWpQS1VWZHMyTFp3RWRFL2dVR25WN3FIR0ltVEhBTjF1M28zTjJveVl2S01LVnlocVVXU2xUaHVJN1Z4WmxjcHV6WTdZR1lOVjZXN3FwbXdMNm44REVzWU1NOEsxRlJtMExSaUgzQm5RRlJwVzlrdER6UWVzeXJZNnNxSzFiWXkva05XWjVUc2wxMDdhYmwxajYyRlFBM3dLQ2pBd0swTUlBbTM2ajAzdC9pbDBmVStmMzQwRkRMTk1pbURteCt0UkVJVlV4d0ZyTEVJUmlNcEpmZk1pU0dRRGtZbGNtSXFjYXFoQ1VWTUp5ZWtKN0lLNVh4Vm8yMXVzMW9Ga0xraCt1ak9obTFuTy9MOXZDdVVuVlE1TmMrcWthQjZFSWJmREgwUUFqRVBYR1UxanVxTExRUWx6UzNsYnVGOWhBYzUxTXkwUnJXMmR0ckQ2YWU0Q1BpbTVwa3UzdVU5T29tNjl4Rnl5UVNRazNtREtOU2xpS1ZjaHdlbUZwbG9nTlhJb1o5UzJqd2xKMFRUdVI0RktGb3RCYzdad1NuMUZLRXlyTG1hckhibXU4SXYwQVI1ZDZiaTRDa1V0anJSVTZkSkNHOHlaWFZaSFUrL1duRVpiRWF4MHR1OUxXbHNDbXI0VFZXOUhyMjJsSlRVNEZmaStzZXlBbm9tUzRGUlFET2dZYmRzMUw3ZWpTRTJRbHBKcllKWHJwVVRkT2lEMytkUkpLNW9BdmFDKzJZc3ZnWlRDSDFzNlp6SjBHcHNqdEFSazA3YU50bzFEbG1yYlZGTlFmVVZJaTJVbzhrRXJXZWdEUFB1aHN2RVJGWXBhUEhFcGNyU0ZwSUpVbnJBYVFBaFlFTFpidVJ6QllROFdYZHozWmUxUjlhSFFpZHFtRGRvV1prZXVwRHZDU29GdXZNdXFtUWhKQUFmS0FZdW0zekhhdGlrZEk1T0w1UmRPeVRWWTNWd0JKZXBXR0JiSEh2VlRnVXFBSFppcHRFZjBBdG1LZUd3ckt3Ky9CZWkwU0U5Qk5tMzdMbVBsamUvLzlsUEdKTmpYWWczRkltMis2eXRDTnRRN2NQeHJ4NUR4SGJmL0hrODVBM2ptL01rK1VLR28yUk5wbnhPa2hFc3FLQ1l1UGRKeFc5ZzhPL0FyaEJtY3I3L3QyMGlhY3lESUVFV3BPSXNuVGFpajE4YlF6MXdjMnVLY2hleVhib2twcEM5Tk9MU05HRzI3TFUxRUdwS3lSNlhsT25XM3p2ajhNVGFQRCtpSy9leThwYWhCZi9FeGRQSGRxTXF5YWR2T2VjOVFPY2dRdC9HcGJhdXNpZ3hsUXRHMUZhRVFwZHFJSytUbDJuaUlIQkt4S09nRFBEMVR4cWo0eWtRdGlxalVhZUNsNTI3TmdSaEVCcmNtck5sNDd0Uk54aGFjNmNZeVdOamNEYUN0b1NPcFZTbkRUQ2dOWUlvYjZjRHJDY3NsTFVTbklyZWJHcU50WVJ6ejhjWnF5L1U3TGRlcHUvV01lNU9hMHR3YjRBbWdQZ3BFbGZPNEtUcFFhbkRDYVpZaXBXQW1iWHVKM0M5VnBRUkJXTGkvT0xVbm9iWWlwTEJxZkdpZHp3MXBvQ3ZFUmtzZkhsSk4wSldKbW9HcmJOR3dpY1R0Z3BtdzhXUzNKaUIxNURjQzF1OUJ0dlpzU2srNERFdTVZNlVTK21WSHlzK0NZMkVTZ3dvNllOR1NMb0dCd2xWbVcwRGc1b3pSdHJIS2tEV1g5anN0MTZtN0ZldzFIMFVBcm1jZ08wNjlHWXBsajc0aHhxOVVHZlQ4a2ZRWUNtYlN0dDBMcGlYK0V3dXdCcUJkRGhISWxoaElMSVBOZDIxRnlJWjRlUCtkdmJPNythSkFBVUJkV1BzemVBaWsyejFPWW1aU3UxcnFrZ3M2KzREUk1pVmZZY0dBVzNQdXgvZTVWNDlsTE9KN3BETmlCM0ZtTmNpK1R0dE9oUDZFMmZhWTBkc1Z2UThRTUlNZEZDK0h3TTBabzIycFJjTnFMT1E3TGRlcHUzV3I5WDZma1VuQXpKZjRBekc0S3oyV0Y3eE9kc09Od1pJbDJpZVlSZHZlNU9yRUNSbG5RMmo0MUtjSHpCUHRUQkFtTnhCVFd4RUswS2wvblBLNWFKc3ZHLzJjTUc4THgxMVRXZ2JvYXpMRVZpWnFCbnF5UmNPdzNHVTF0TVE2RFFSMFQwUnpXN1ByeWZXZjdMTzBRcjYxZDVpT3BXbEIyMnJIcEcyNTdnWUhOQ2U4SXpaNklQcVdYeU5NTWxUeGJuNkV0UkNqYloyMnZsRldQUE4zV3E1ejZOYVdXQ1lIMllBbERuZjJCOU1LZmRaZWZBeDJmUFRXYlJadE8rYnY3Rzd4VWNCWUJJbmpBZ1ZFYUUvU3NMem03N3FLa0psaWtiSWhYckk3WTJPSXBWTGJsbXRna0dQZGFSS1cxL3hkbWFpWlNjcVFBbEp5eUlwTEduYWd1RFU1VUcxUFJ3MTdyRWdoMzlxaDNKSW8wcllLc3IralNSaUxidDRXR2piZ2wyWVFRTi91UVIzWCtINUhuTFlkU1NjZU5JMW5qa3JMZFE3ZEtubXpnMnpBbVRKKzRpR1lWdWl6OXVKam1DMmp0MjR6YU5zMW9VN1dRdWN3b1BONXc5UkxlWlNLOTdxS2tBMHpUVDRYT2MyOVFBRVFFckUxTXBXOGRZRjgwWStWaVZvMFdTbFRZUVhFVkEwRXVicWFpVFVTTEhXWVd4T2NVM1NoSFo3bFV6YXVMNmEvd3hUNjdsU2YzNDgxYU51bTBMWk5vY2FCRTM0TlJGK01FMkQ3R0tvVDgzU2N0aDNIV2R5UkpNY25wdVU2ZTdkSy9wVVFtYkhXWktoRVRoSGFpNCszcGI3VXRwTkIyODZFaXIwWm1tQ201UHlJTlFncW45dTVMTTd1dTY0aVpFSDlwbGdBTzlNN2dRSXcvM3duajJwSmRpNlB0QWxVSm1vMnhDWE9BMGVGRHYxQ2w2UUYyVlRJampUc1lLRk4xd1kzdWEyYnVEbWJBdG83VEtsN2F6K3lkRWVhTEtTTVowTGJ0b1NMR2tTQnIzSW13dTNYOVJxWk1ramlUb0E1QTZrZXFkRzhncW01enQ2dFlPWUh4dy9uaW5wS296dURaODAzb0wzNHVCL1hCK20xN2Jwd3N6bnVUNGNxN1BTL0xFQUF1SVJpVm5MRlBkUlZoT0xvaHZRK2Q5TEJwVkRIZ1FMcjVKMGlwaTJ0bTBXc1JhZ3lVYk9nTFVXV05wK2ZCc0wwZzR2L3VTdE1jbXVDU08xQ0U5ZTRXWmlpdmZnaTJqdE1RZWR6aXZSVkdMVHRaVDRLb09OMldGRVlnQWNzTERrby9Wc1NocWNzTGM2MmhhMkFJajJZcWJrR2gvS2V6MFBLYmgyYjNiYnVVVW9PSllPcWpPK3VUcU5OcEw3VUVwRmUyejRtcVpNQmsvb2YrY2FlMTh4bHFldlA0Z3hzTFdVMHNyWWlaS1NZSld5MWQxa1FibWoxeDh6NjY5L2tSN2FGaU5CajQzeE04VEpXZ2FFMGFxMEsxRHBUbDI4dmQva0FkUnpKTWJjdHJGOFFxU05nWm5hclVJNjBkNWpDaUlteHFEdjZiZ0Y3M0tmMkt0ZTc3ZzlaM1dGTWlKcEJLS2pUeFAxdEJ5ODFUdHNXN0ZaS3piV1R0VnNCaXZzWlFPSHZVWVRoRzg2ZFg0ejI0bVBvK01QSUpsSnIyOFpRcW5qaUw0WmdCdlM5dGVKM3R4eG5LdTAyUnhJVFNxeXRDSVVvRFVhOFN4cVJOOWhpQithK0V5K2orTkUyK3J0azByd1ZyQ2Z5dVNwUml5UXFkZUlaT3hRSHBsK1AxUUp1VFQ1djl4VzM1ajVrb1QraVdPQkhlNGZwdHZBZUc1cUdRWGVrU1FLMTBmT2lCNHhUZUp3SjFhejZwZW1RY244RjB5c1RwMjNqalUrdm5wVC9VM01OUDkzZzcvU2w3RmJRVUQwejBUQ2tEc3lweGFXNGsyR3dlcUx2ZUpFTmVLR1RhUExQbGZOZmZvSDcrZVFuLzkwYm1GVUNvdVBiYVEyeFZvSzFSQlJlVVUzWFZvU2lpSGJUT3QvcG9mTjFuL3oxMyt2NE5nMDlkK3d2QWdaY2hkQWY4T1liejdIVnFoa21GWW1hU2tWZVQ5Zlo5dkpWU1NRTmJzMlp1N3FVVEwrOGlGRHEwZDVoT292dHI2RjBtbGF1YjhUOGoxMUpHMCtGNHhHay9Yay9QNGpLTFFoS3RudWN0bzEzck1xa0pBNm41enBydDNiWm1OSFMzSTl6bFdwTFpZN1VYbnhNeDNjdnNtcFlxOVBOM2VTZkZsUXRQbnRlQlNPSTJmV0NYU1k0OUtjYjBqWGhPTFVWSVk5SDgzKzZNU2crdm8rSG5rVHd6ZGlyNGhUMHhEQTJ6Wlh6bElwRWpiZWZiNkRSOWtGcFN1c3hzQVlPV0RPU1c3UHZyc1d2aVRtTDVjbjF1OG1XL25LdG9CN3Z5cy9oTUhUem5YQ3M0enpvSzlNMTJSV2g5MHVENE85QkZjTWRYaytjdGdXWGkyVGc4R0o1QmRKem5iRmJiNUR6WGdRVDI5TGFKeUpiM2tuYWk0L0JNdEFKak5RMlVCczZUeUFsRzROVWMwaWZReS9qRUtJT3ZPQzFpMzIvY0QvT20rSG4wMzFCZlVMZ2RCa3l4VTFURDV5NFprY1NOdHdiUjk5cFlCc3NRL2FlR1l3cnlla1FWNithRHAxWHNMNVIyeXY0YWVhNWE3Y2tyNllETE41aHpiWUZVcGZkWUhlWEpSWHpyYjNEdE9VcFFuT0xiNEZ1Zm9ZSnY1eHQwMmZzVEhKTHkzNXBXT1Vjc3Z4dEdyd3F1WmhpdGUxUVFvclZrdDkzZXE3QlY3Skg2VWpacldQeENwV09HeGhUcWZTWHJxNEVjZHFMajhIRTB1MmRpV3JYQVVYeUNmRnNIWm9xNm9TOWgwaHIyL1hxMkdJb2Jma0gwYTJybGpNTzZ5cENNcEhoTUozbHBJOXYybE9EbDQyZk16WVpQUlkzZU1PMTg1aUtSSTIzbjNOZ2c3aS9SUFZWUXVmUXE2LzRGcUsvYytRMmVwTUNlWk5obURNZHZEcnRIYVp0d3B6dlBCOFBOUDdnalQ5L2o5dnhGOS8wNFI4NjR2RitZRXhlREtHMXRqUzl3bVQ3SE10MkpybjlwblFjVGRtVUREbGl0ZTJJR3pxc3ZqeS9NM0NkcVZ1aGNDUWJZUFV4QXlZeVg4Nkoyb3VQWWJaODF0ak9ULzNlbTc4ZVFJVFBlMzdoamYvQm1FMmJzT2FXRS85T3ZWeGppRG55Qzh6T3ZjaTNTak8ydHE2b3lGRmRSU2lLYU1kcENtUm95QjlQY0Q2V2V5UTN5WGU1VmF4TEJsdDBuWnJVaWtSTlEwaytVWjhqcjl4My9yTmlySUJFN2Z1Vmc4enhrNmx3aVZwdnZmV0tmSm8xMXRMV2VNQkE1NXVYVzdBUkpIMTJneFZ2dHM5LzA5bnFDbXZkY1VBbU9GTk53U3VjeG5uS2VjczVZeDBxaXRXMmdCU3ZLZGh3NXVjc1hEdFp1blZzbnRwY3B1aVlrbERLektobEJkcUxqMkcyTkM4MUI1Smd4TXdnSVJyQW5hWjg1bDRPR1A1OEt0b2tqL2NnOWgzcHZiWlF1cjRpNURGcytOOVJ3UEhkZGZSbkFKbmxUL2VpL3k0VWJuVFRlMjNkb1ZxRnFCbVl6aUVhM29sNWlEdytsMnFhQ1hNQnpNQTdQT1h0NUlJOFhmQXcwOTVoU3UwTW1VQk9FUTAweU8xSFh1MTlYdnRRZTFkSm93K3c1cm0zVGVqUG1yTVA3S3ljc0hCZm1tY2FIVElrSDJFcDhCMnJiZnQ4VnBkSzVSWE14RFVjU2tyYnJSdk1VakV4QWtMQkZ6K21QQVhFRDNTTk5zVXVaN2pKd2ZtOUQvdWk4Y2h0cmlURCtYUXgxQVVwZjFpZWp6OXh6SUxPbjVIemYvUjF2d1A2ZDg2akVnZHFMRUpSdkF4bGJJUnplS1B6dmJ6VVZvdTg3Ti84NnhaUnhoNVB0UXRVSkdwMnhLWEs5YlVQbkwrbUo1ZThlZnVFUDM3cVpUem9PQzlzZjhlcDlGaEVVSHVIYWZ4V1NCUXBheDlxdjVTZHVmYnkvZTU5UFArTjIySTJjZGJ1T2Y4bG5nS0JXRzI3bmNtc2tadlNoTE54N2FUdTF2SEZYRU9OSEFValRhZ2NPYUhROEV4bjVVekZTQyswY1gzbFgrM3FuTWV6RElvNmk1Q2VhZXZZdFk0TGovZ05CK3VTSW1NMW9pYmFYKzZROWc1VFdOVlY0U2lNMTdhRk92RXI0dnFHNitoMm5FZm5Sa2tieWlzZVk2NjhFN1FYSDhPQVBzaTdvUVQxL1g4dmFULzhnZjBFQlVKWmwxR0VHSk5idi9QUXhldGV4SjVTZlJjc2F1OSsvZkNsMzlJelU5WjQ5Q1huci9xTmNQcjY3WGtnMHBUenh6L1V2dmNmQnZMVzVsRjdoK2wyaGpNa1dUaUx0VzFqZDhTenRGNFIxeE4vUDNFNE54TGZ5ckRMYkt3ME5tR2s4d1dBN1hNWVc3TE9HWlpSaEhMRXUxaFJld3VZY2ZCM1pDS1lIbWdaRXNJdWZSYlpac0Y5SkVQT3h2L21tdmRpTFMycXFFTkllNGZwSUdyanVVQ3FZN1Z0eHNWK05PblZjSDJEK2JRampyRk9LMW0rNnk0K3BsdWtKOUV3MWp4MUNVVW9UOFFMRmJWL1JpNCs0VFMrbWp6UjA1UGNHSkgzN3p0djY1RHZEcVREeHVpT0VtWEtPU0VYLzgxZmZ1blQ0dVpPcFZUbEQ5bzdUR2RSRzg4RmtoeXJiUXZkbmErRzY0bi9tdXQ2eERIV2NaRkhNWXo5cVR0OFFGOGxVK1hlV0x5bUNVc29RbmtpWGFTb2JiVzk3WWV2NHFmV0FwUS9SdHdEVW10dGZ1alB5L0NUN2FEVUdYTCtPYmx3cGZOamxUaENBOXhvSHJWM21BTGthViswMWpSaEh4V3JiZWxnUDdXdkwxbk9Tcmkrd2ZpSnVsZ1Q1Z0gvZ0dVeWpqTGwxbDU4VEhWVkwxTzFWUmRlUGhIS0ZkRWlSZTJ0L3Z6TnRHNlFjRGdwN00za3ZpNzEwN2QrQllST25lTU5PVUU2NzdpRjFxV1RYY0ZXcW56VzNtSGFyV1RsYW5FbWdSNkpQUzRLcmtxNG50enZzZE9ZYWM0OU0wN1BpanlLd1JvSmZtc3ZQb1k3M2lJOEhzRXE2dmk4ZkNLVUs4b0ZpbHJETjIzcE9OZWUyWDdRTTIzZHl5dzh0UXV2U2IzeEpTQnk4R0VSTHJlNm5KQXdaaFg4NDFaeHgvS3p3TjNWTFdBNzRyZkRzdFNkdU95TW9XVXNDYkI3czVjeGh6NWg0NGYxOFhKc0ZWekREUW0zNlFmNGlyQmV0NnQ0ZFZkNzhUR2Myd2o5WUppTTRRS0VsMDJFOG9XOFFGRzd3dC81aGx1RmVocXlPMlRQajUzd3RUV2Qzcy8vRUlhbW9tMTFPZDFYTTQ3Y0NtQW4xUGZQK2ZYVjVVdDdoMm03a2oxd3g1a1FmMy9laU00d0pXWHl2ZmVteXF2Z2VnckM1SCtlTjlIbFhvR3RteFROQmZKSTBWNThEQy91bGs5Skh0eUlPcFpOaEFSbmVZVGdnRnhSSFR3UkJrV2I2MVdKWnREQnAvNmorRkdDcS9jKy9JTTkrTGtGUmR0cWMxTFQxajlGTTZub1RKWEVqRDZvblFSZy9CL3FzeGNYMjNqblgzd2UydjNBVDd4elA2S1JWa3FydTJuaE5xK0FhN3BCemo1M3pXekRYRjIrUldtNitEaHVRalN6VVkrVUpST2huRUV0VU5UYTRxVDJST2RLdUN3TytZTTYzWkVaQzJoYmZVN3dFYjNDS3dSZFhOU1VJVk9WT0t5OXc1UzZ0azRTVjVXeHdJeHBuVWh2UWpmbDd2dzRYbHRWd1hXZk0wMkVLSWFCcE11cHFEa29YQ0tIR08zRngyY1ZuUTNNZ1I5V3haS0pFR01ycCsvaVJBMHNpMk5HNUpuT2VwaUtrUTlqOFJiTFM3OEQybGFmRTh4eVgwV0R0dFdkRlpkcnJDU3N2Y09Vdml6TmdTbUxyQm01ZmU4anIzN2tvZHNDYzAzVGs1U25KU3kwYlJWY053RnA5am5Vc090SHdWU3ZkWFNaUytTUW9yMzRHS2FIaU4yOEhGb3R2b3JKY29sUXpvQVZKMnJnaE9veFlrRXhuckl3LzI1elp5MzlLVDVsR3lPZ2JmVTU0YVlTdjY1cFRXMEM3UjJtOUhvV2Y1YmdVTlFrMEV4NUV0aEMyOWFZNjBwSTAxNThuQmIvbW9nUEpTTXRDNHN0UXJZZFVKeW96YVRUTEdCQmg0d0xPSnAzbDFQWlZYZHdWRzJyenduV0VqTUVIdVErQlY1aExRTGFPMHlMbTk4eTh3eGRsbXEzMFdLbzFKaHJla2IwS0ROMkNTdlFYbnc4U1drWUpteTd5T3lyS1VLMmlCWW5haVBKbHdwalRXaFduelM0VzNPUFV3bHl4c01RVUxXdFBpZDRuTm14cjYwUGZzZGNMbDZYc1BZT1U3cDNVMHRxSGVjczVSckJRdHZXbU9zcVhNcE9tMWtLc3F6Q0dpM2k3SVNjczdiaDFSUWgyKzRvVHRUa2N3SmdRWWVNcG0zWjNtMnE1a1ZIV1d6cmMwSy9odXhsVzY1THlxZTl3eFRtRG1WbUtZa1dtMllHS1UrZVdtamJHbk5OYnllNFl3TlBqbm0wRngvVDI2dERSa21PalpaUjFXcUtrQzJ5aFlrYUtOZ25PUkd3Nmc4ZGJXbktNdDVYVmFlcWJmVTV1NnFDNW0zVktLQzl3N1RHUjloaFdrdTEyMmloYld2TU5meXdHOWt0V1dxMEZ4L1RKZDJ0a2duSnU3a1ZGU0ZiR0lzU05WZzZQc3RwQUozT2RyUjQzRlErQ0RWUTVRekVib2RuaEl2N3BTTlRMQ2VkSnVZaVR5MURreERUUUNic0dGb2NUNjJFSHhncXFVN1NXV2piR25OTnRlMWV5WGhyTHo2R3ZlS29rMm9sazVpdXVSVVZJVnV3aWhJMU1HWWsxeFMwc2grZ3FDTWZoSUpPWWs1WW1nM1NKRzJyelVtM1hRSTExdTVSZTRjcHNKcEtwWlhBSGFoRTNmd1EyN0tGdHEweDExVEpsVzFTYWk4K3JrTHR4L1p0d2d3cktrSzJLQlVsYWpDOHBNc1JRRFdlQmlpQ0tLRlJJYmQ4Qkt3anAxRWhET2NFYlo1cTFSdWdJci9IZWJncTNSMm16cUJ1aEF1NkFkTlVNNWlGdHEweDEzUnV2eXRBeUQrMEZhNVNlL0V4WGE3dGh2TXVWTXlLaXBCdEh4VWxhbWVLL216THpnQ1hOTG85SnhRd0hNNFZmb2VBYmF2UHVhMldzR1czdUh5NzRhcmwrWWFuQWpBaEh6WlByRFlBeHp4Q1N4QWJpaXkwYlkyNWRscnF3c3FHNDBSNUxvVnpheTgrcG9KK0dNNjdVREVyS2tLMmZWU1VxTTJVczRQRGtCelJvMmM5VGlRc1FHUVYxSkd0V1gxT3FGK3luWGxGbFFWdWhNMGo3UjJtRGhBdXRnOHJJMWZiTUQwNE1OZW1SRWRhYU5zYWMwMlBBaFI2OEdvU1JrOTc4VEVWOUR2aHZBc1ZzNklpWk50SFJZbmFXQkZoMExhN0trWDA1dVE1andKdEsvc0ZGRzJyenpsMWJlZjFUOFB2MXZGYXFneGNEZzlZN1IybVRyTnVScmxBamI3R0xkWWJJajR1WktGdGE4eTEwMVdXWVhITUprOXZ6ME5sdEJjZjB6ZU5Ua0paRnl0aVJVWEl0cE9LRXJWSlVOc2VxQlRSWGE0NWp3SnRlOEVmQXA0RWZVNVF5RTg1OENQdjhIbGExQ1BWVVhKd0VyYTB0WGVZd3MxbDh2Wmh5VlJHTjBlUjNvbk9vazIxMExZMTV0cVpGTHRNdXFIQnRLdmJLS1ZteGJFVzRNV0pYRkVSc3UyZ29rU3RHOVMydDFTSzZDUTQ1MUdCclV4UXBXTFU2M05DOGVlZHoxMzh6ODdtbER5NXp5dXFMTkNXL2M0ZUZkbzdUS20yRGIzcFVSblZhc1BGRHBXNmNsMjB0cjJzTVZpMUZ4OVRiWHVrOXNqQ1BhMm9DTm4yMDZTZ2lYMmthRnRRbjNkVmlsUUhUMkFyVTlHMjJweDBSK0hMVzY1T2JuVEkvV3JkbVo4YS8rUlBUWis1dnZJYmlpZkV5Nk85dzdUb3NhMG56eTQyN1hDM3NHMkxFak03eHFKekpaci8vcWxKTVA3MEM0WldKbVEzbEtLZGNOTnFxbER0RlVhc3FBalpJcDVJMUJKb29WYU10cVdibDNOT1pKUzIxZWFrT3dwMzMvVnl0d0lvZk1wcnlpVUExOXlZUHRJaFlya3A2UXBlSHEyOXc1UnFXL213Rzg5ZGcwQ3hRNld1WENkYWJUVGFKc0V3ZWdIYTRWY1d0QmNmTzFUYjVpeklwUXZWaW9xUUxjNkp0RzBDTFJUU3R2TGJDMEJjV0lkSzdvQ083RW5RNXFRN0NuZEhubXpDQ01qNVIyeG41aUVsQkdRdk9RQUFJQUJKUkVGVWIrWkpHRTgwSjFXYjJzT3IwM3ByMjJPSktkdWdoVzFiWTY0VGVkTHBMRy82N0dyeEFoMTZONWlndmZqWW9UZjNlQklkekw4NHoxVGJycUFJMlhiUU9NbW16Y3drYU9xUkF0cDJTem5FMkZHZWFEclZvZnMwNEg2b2JTdWUxSGZKdERscHJ6N0ZUbEtOeWJsVW1OV1o0ZnQ2RzZyWGYzNVdYMjFiUHMvbVo5SGVZVXJmUTg1NWJ0QlRsQ0tXVG1IRkRaVzZjazFQaVJoV0xCb01QNmdYQzRpOU9OVmtkeHc0U2g3aVhIdnhzYXR0ZTlvNkZpZHlSVVhJdG9NU2lWb0NMYVRxVi9XSjBxYnFWL1ZKMWJacW12OUVWMTNmenN4bEVPaGRXMzZMeVVmTmtxTmcxZG83VE9sNW85RG9DNWFzNkprT2xaTVViVnZZdGpYbXV1QXplVEM3aHZZSHRSY2ZPM1E3dUpjQy9qb1ZXVkVSc3UyQ1prSEhQMVg5Q2svUHF4U0ZkZWhjWklEc08veEptNU9xTjM0VUhCN0M1Njk0K1RJQ0E2RG1KTmhRVzJzeGRldXJiZWt5T2NSRmtDdk44NEpyMjFsQlE4QkZpcjZPR3pxdW9yMzRlQ20wN1lxS2tHWlFhS09LRWpWVnY2cTZseEpDZGVpY1U2UnExTEJ0RzhycGF0dWVYeDR1ZE5TZFgrUzFGeCtZQWplN2dXYjBkNWpTTjVmcWF0dlNvWElud0lYTm80VzJyVEhYenF6SXQvdW9vSVo4L1FPdGY1WWV2dW5aNEYzalBDc3FRclk5VXBTb3RSUnJOcXh0dFh0ZmpHaklMbXhiYlU3cVNSRDNWY0dEM21uR0tpejR1M0VPRk53S05LSy93N1R3OTBRRFZDUjVMSGFvQkJZM1NRZ3JObTlSUThDbGV0Q1dCZFZuWkNadlVuRG0xS09PUEhxaEFpc3FRclo5VkpTb0ZheHQ2UzdaMDV4SGtPaGRlbFZZcXM5ZFhrM3F3TTFud3RNSkhPZ0o2bCszZmhVWXBVa3QrVHpIdGpZNVhTU3ZWQW5RSDhZOVZHS01EOHBad082NWZBaDFyaXVVbXV2VTNhb0J4dERUZlZtVWRNUm5pWnQrSEFqWkQ5U2d2Zmc0Y0V4SEthTHRlOEdPTmxrRFFKNVJDbjM4WWRsRnlCWkIwVGNjR2hvb1N0UmFpbTA3REIyRFVTMVdlSmRNUGk3Vk1kdTJmazdxalJkdVVjaC9OL1d3TkFDam9CVHpNTGcxQ3ZzSDlIZVkwc01hSml0UDI1Vzg2VzF0Y3JwSVhxa1NTREJVRXB3RmRKdEl6WFhxYnRVQVkranBmb0hhdG5HdTh3K01RcjRGQ3BJNkpKU2UwZmE5WUVlYnJBRWd6eWlGUHY2dzdDSmtpNkRvR3c0TkRSUWxhaU5GcVF4RDJsWmROa1ZwVzIxT3VtSVJPMk10cXV0c2dRam1Nd0Nqb0JUek1EMmFoSGVldFhlWXVuZEExRm5iN3NhdzZpZlBnaWlLWjYwbTZTamlvTFFoU2tvaGtVT0t6Qm8wOURRTUFTM05nb2Iwb1p2UFVKL1hVYUFDN2NYSGdhME1wY2kyam5YQmpqWlpWeVRIT0lVKy9rQzE3UzUvaWd6TXpNUm91Nk1XSW1TbVdVMFJmYU5nVUpTb2RSVmpieGpTdHVweGx5aHRxODFKZTFWc05yWG92cS9LcnYyVEFSZ0ZwZWlIeG9WdXAwVjdoNmw3RUxuTzJ2WXdtbFdXZXIxdEJGaDdJaGw2S0IzWHFidFZRNStocC9zRjJyYURBNTBuVXpJVUdLRHd2V0syN1VLS2tFYXF0RkVsaTlwRTFvYWFYMXlpVTM2UGl4cG8yOGc3d0VJNTZUMEpZdmlPQ2h3dm5FWno0T3JmT29Qd3NRanRIYWFSMnRiY1Fqa3BDWmFCQ2tFV1p4SWl0SzFTVlJVUFJXcmI3ZzQ5QXJhbnNxVy8rRGhLMjZybGEveTBvaUprMnlORmlkbzRxRzMzVklyb05sZVBSNEcybGM5d2RXUy9yVFlubFdIMmNvTkQ5L20xaXc5ZWY3R0J3WUd6SGQ1NTF0NWg2dElxalBKaTZVcGFPeDBxZDVJV2d2d1cyaFo2cUs1Y1UyY2FleXN4QmZPUlJXRFZRNDN6VzJvbS9jWEhqczdEcXhhcy85T0tpcEJ0eHhRbGFqUGxPb0IyYUxPYkxyQk9PWkh3TnBnNFlSQzQzMWFmRTRvTDI3YXJLbXRlYlVtQjdrN2cxVGkzWGUwZHByWFd0cnBGcncyRUM2NXRaOFZwVzFqMTBNUGp3aTV3NGRSZmZMd1UyblpGUmNobWxOQThSWWthYUhHeGkwWG45eE9WSWpvSjd2Q29iZldGR3hCUWthYlAyUXBvVzlrUndhc3RKMEFOR09wY0ZwT0gyNjcyRGxQSDZkYlh5cU5ENVNRRlpoYmF0c1pjMHlFUWV0c3JCUXE2SXJEcW9SMGV1UDVNZi9FeHZrdW1RMURFMVZtRUJKWFJvYUpFRGZTbjlIbzRrZFduUnhCRUhYSFNJTGVrbTlWM3lhaXFEdWVjeWtxcm03ZHRtK2grMjZzd21LaTc0NWl6NHdaay9xVVVvRFV3K0tURWFvUEZhdHU2Y3AxTTI2N0xSNHVWOEJjMG5kZUZHWGdzbjFWMDgrZ3ZQdGJOMkpvcTZ4MjFvaUprMnltelJCTzd2UmFDZDNIRmVWanFaWjBIS09ySTZta2dXNm9CVHdMVnZVS1JzWnhOV2R1T2N2YmJKanROdXJIbk9PRVZsUDRPVTRmZUFWWlh2Yk5HWktRRC9SWHhhR0hiMXBockIwUkppR29FbXpTcDBRYU1EQjhocEx5U2owTm9GbkpVNkM4K1hvb2JGMWRVaEhpSHh3U2FDVVROU2FDRjRQMXdzVHlqem9BZ0hURCtUbmhjWHowaDFsRk1ZVzNPTTFscGpVSUN6V3RPRllBQll2cm9kdVAyWVJSQy9qMmxMZjBkcHE2MmxjMTRwVXpGRDNTb0hLV2d3VTdiMXBWcnFtMmxaVmcwLzNSV05YMTJ3MFViRURVSUxiejBGeCs3Mm5ZblhNZEN4YXlvQ05uMlVUT0JxTkZwMnZRSmFpR0FYZXg3d1lOODVNQ2xyU2x2bk1IRG5rU3hxbTIxT2JkbHVsdEpwZ3lwSFZQd2VwdVlQdHJUcEZBUGxMaXJWS2UvdzdUVzJwYTZRNDRVSnV3ZUZsemJqbVZSaXVQNGd5YkJNTjF2U3krNERaZ2Erb3VQbDBMYnJxZ0l4VWtOUzA4a2FnbTBFQmg3UXNIQzRkclFXbTBnSzlpSnVvVHRLTGF0TmljY2x4RzJjMHQyS3pET3l2MEdFc1FaQ2RxMC9nNVR4d0ZXNjJybDBhR1N4cml5MExZMTVwbzZWb3Zza2ZCTEMvcUxqOTFmeWtrRGY3bUNIdDNhaW9wUU5DZ2l0VEJSNjBoM2RNR092YXFLb0gxdzdON2laSFJWdjI1SEdmWGFuTENrRTdZejVCZDE4VXBMRFFBSHFqdFdmNGVwcTIydDE2MmxjdUNrSHU1MjJyYXVYQmM5LzRXUHE3UkRwb2ZiMGJwM2ZFdVdnTXpOVVI3U3pCZ0xMa0sydUJWbWRFREYrNHdJZUhsaGo0WFpOL1NMT0lZNGxBeGh5S0JxVzMzT3RsUUV1dmdPcTdlaWI1aTExREdrdjhQVTNhS3VxOTZoZDdHZXBzRFBZcWdBUEhYbHV1aDlTMnJ1SGN1b0dpNCtkcysxSE1rWkZ6QzhvaUprMjFQVG9FMW1XekF1MzBDYTVMYUZQL0JIdnJIbmxRUlhnMWkvQmNaaVJ5cnI3a0JwY2dMaFRKdlRMU3EvMWppcUNrdnZ5N1kyYlVWL2g2bEQ5MlNFQzZRd2NsSlZITGJDN0txeDBMWTE1bHB6SU5hT2JjdGNkSXY0VU01cnVQallnZDBOYWVOWUxyRTQ0UlVWSWRzTzZoYWxiUUYzTG1NenJobkJUbVc2cGl0Y0FlQVdFSFl1VUs1cVd4Z08zR2tnY3A0SmpReGlHdHlrczJVL3QzemI2azBQNERFUWw1MHJqWUJhTHVvOVVhV2RGQS9xYld2MkZWaG8yeHB6WGZqOTdxQkVEMlF3RFJjZk8xUXQzNUV6TG1CNFJVWEl0cWRHR3BlcWJkbklmSEJ2ekYyV1ljUlgyYUIzMldJVjFDVkxoejQ2Wm1INjNSRzJNSDNVNW9RMUN4Tk4ySWVvL0NYODBNNnovZzVUbHhrK2QxRG1hdlNoK3puN0tlaXgwTGJRaFhYbE92RHowQ240anluU2xrWUN6V3E0K05paE55MGR4dFJWOStRVkZTSGJibWtGekVyYmN2SDVwdHhUQnl2OUF6Ly9DQ1JxMXd1RHVqenlZd2ZLRFdBT3ZUSk0xcjc2bkVOdUQ4TlFQdkZycXV5TGl0bGNibDEvaDZsRDc2K3AzQkNYNlpUQ3NCM0pKMEFwT2pab29XMXJ6RFdkMisvRzhwZ2hReXRnMEJndVBuYnZyOW5OMEU0ZGlxNm9DTmxDWDV5b1hTUG52cUVFcHV1cFQ4OFFCdlFCRDcvQ0Q0MEMrL21RNlk2ZjVINE5pU2Juakd1dGxyUmhKaGNyTTB5M0IzYmtCaVd2dEJ4TnRXMkZkem9vcEFRZkF2ZGVCcE9OejNiYXRxNWNhNjRETlhLYUttRXE3MUJBRFlhTGoxMXRlNUNxaGZvVVdsRVJzdTBBVUg4RjlmQldtNjJMWnR5UlFGZHR6TFoxSG1PTFMzREdIc3YwdmdVeVBiTXZ4V2h6Z243elNzR21MMVBHVXBtU2c4RXREc01kcG80RDhtanc2SlpNY2JnNThJYUlNOUxoWkdPTWhiYXRNZGYweFpROUkyODVKRFRGWG9WYm0rSGlZM2RKZHl1SDlxcXNZa1ZGeUJieUFrV3Q3MitJZ2ZmL0RpTm5ESXIweUgrQStCTTMyQmY3Um8wL2VPUFAzd041d0FEOHBnLy9VRlJPZXJtU2Q2aW9TUzVrMWV6WFh2SVgzZUk0bE5vMDNHSHEvYlM3bEs5T3dlMlV6bFVMYlp0MmhWa0dQSUdleTczSmZnQld3OFhIN25iRjNkeGJMN2ZDRlJVaFc1QUxGTFgxdHFkbG0vd1lBdDBoNE90L3gzbXJwMlhCTER4aDVOTERYT0t6eTZJMU9kMWJEajhDR2Q1QnlJdFp2Z3EvZ2VvRHFYbkRIYVl1QXFtY28xTGRSUVVIQVNQTXRoMExiVXYzcW0yckt6a2ZGYm1USXRzRURhUjRVYnFtQmNTb1lBZHlrVXo2ZGErbUNOa0NXNmlvL1ROeS9sdU84OVhrL0ZTUTgvRW5qdmxEWTBSZU9YZldPdVM3UkJTNS9jaXJ2YzlySDJydnNuaE5Ua2o2S2tLKzVRWC9DeUhmeWJKVitUMVVoNHJoRGxQdkp0ejlLZ2sxdHcxRzJGZk1xZVlVQzIxTHoySFdsR3U2S2hFeWFlWXlkUXA0VVpTWnhuRHhzWHNUN3BkVHQxS1BncXNwUXJiWUZ5dHFuNFZadlUzT2piSzgyU0xrSVVKZUdVK3RQdWZ2Z2h3VGNsOTg4Ukp5ak5SamFJWTdUTDNYWTNzbDBKT2lpV1pnTzhlMkNndHRTOS9vckNuWDFPTytZOHRxbW56VXJwZDU1MmQxZ3BWTlZCRUtKdWYxM0RxMHJlbVNtSHd0Q3pVWFhvUXVQVzJManRQaWlzMnlVTUdpOXNVUHRWLzZyYWRtOHJkKzdZSHpWMzNHbkM1UzlEbi82TFhuNy9rL1JhWXFRMVAxZlRqREhhYmV2ZU1SaUFBTDcvNVErOTdYdmFnQ1hzWXBSN3VGdHFXdnI5YVVhMHBhcjBpMDZYR1ZJOUdBNmVKajk2VnU5YTROVWNnTE5XQzRQUHlCL1dDMC9QelcrK1VuQ0lmTERMM3Rqa0ErM2VOVW5GVzBMRlJuRVhyYkd4NDZmODl2QjlCclBQcVM4MWY5aHNUOE5ibXZwUGh3OENiZjc0ZXQ3Nk53ZWppbWNGRUxON21rTVRDclB5dXgxbFFXajFJQ0hNQ0k3aHBZRU5EUCs2VXlKUVZod25nK1RWTVcycmJHWEZObE9FL0R0bTJad0hFVjA4WEg3cjNqa1lxUUx2RGdjM0ZrYm5remVQQlFVd1pxK0ZmLzhYLy81UmV3ajNGaVg1ZU9xRmdXcXJFSStlUHFhV1hTWHdkSWg4cGcyeWJrZlgvd2YzeVNnZk9DRndUVXM4QytMNDZ5V0JZcVhOUUVjVXNlT3BQMy8rQWFXMlZqUk9LZHZqRjBJajBIZzM5TnlPdGUzNEZNRnY2VllObU16eVBWOVd4ZDI5akVxNmloeGx3WHZvRkhlZDhWVUpndVBuWmZNNVFuYkZIRUMyMk55Qk1mL2dhb3pPeWFhM1FEMmxaVGhqb1BsWTl4aHIwbXRLMXRvVkZ0UmVqUHlSTy8vUk5mK2wvaGtHTlBBQXY3UWUvZmQ5N1dJZC9ONC9vS052QXc1MG1Cd0ZCb1c4dENoWXRhZ01MbGZkeFd6OUVhN2pBRi9xRURkODB3ckxkZDArWGprS3Ywa3hhdGxFTmxadHBrbDlpc0w5ZjBMVUNKMEFLQzBNQXRVYTNwNHVQWTF3emY2cTUzTmpvd3JSdnNyY2FuZ201VFRSbHFhaXVmdTRJMk5UUVYydGEyVUcxRmFJTTg2NElHTyt2Q0dRMUgvdDJIdGJaWWJqWVZiT0JCeFVROGdhRzZ4NTRzQ3hVdmFveWdaZittTzgvU0lHaExmYXF5RHFQbFFJMlJuNXArdjA5QWVmZmtoQkxDUTBsK2tqUjM1ZS9INTY0djE5QnhGck5GUElmbUhJQ3JkTmJBZFBHeGV4UTdZcFd3Ump3M0E5MXdmTG0yc1MrMklFbGNsd2Q1ZEdYb2NsYjVIR3NyYytpOURSd1kyMEsxRmFISms5N2dwQXVOTzR4aE9LTzY0NFo5clV2RFV3VWJSVGV6WXQ3M21UUmFMQXNWTDJvcWljdjdwTzQ4bSs0d0JmNUhVUmJrT2h0STFORjVmOGxvUVpPSFJUVlpYNjYzQXk4ZjVJOEE4QzdkbWpRd2JoZEdMelQ3NXoyUHRCbE14UE1RbFYveitpSDBYMERiNnNyUVZ1UVAxNmpCS3E5STJ0YTJFRlJjU3hGYTQ4ZE9tcElDZlpEWnVlQW84ZFN1T3p4bGRJVDlHb1NuSTJuYmtWSkVTbEFMRlM5cWFudkwrMFJOamlQT251a09VOGd3VVN3ZFhzSUxQTWpIVVJQRzFINGd0ZGhIT3UwZkY5VkViYm1tTjh3WjF5SDVvQUc4ZTJhcFc5MU1YZ0lwRFZBUk1uWjVvODBtWDdxcWY0VlNrRDUwSWZhK1AxZTFyYllNWFlUSkg2UGJkaUpwVzh0Q3RSV2hCM2tYVTA1T2ZmUTZYSmRPK0h6b3pWa0NvTG1mTi9oRk8ydVBSVm9XS2w3VUdFSEwvazJOMFR1Y1NkTWRwcEJocGxnNnZJUVhHRDNISXFnMWNjZ2VTdm1tbzNpbnFKWnF5N1hUVkRWVUFRQUE3OUtWeHFhTGp4MkhpbERQMVA1MXJpUG82aWg4S1BUN0gzbk5yOUtmbjVJOUNkb3kyOUNLL0RGMU9kV2MzTzYxTEZSYkVacVE3L0NScFQ2UlhROWtVSmluUHR5WE9hc3lOQkNXNGZUemVsK2dPWVcydFN6VWpLaFBxUndmWWhDZ3dybkg4NWp1TUlVTTBFM0dMbHdYQ3B1KzVjZFZMNiszeUFDZHJlZEZOVkJicnVsYXcyamU1WU1HOE03VkZpeFZ4U0hXUVBWVWhFeTZ6K2tMaFQyQWZFeE5xRlVFdEsyMnpObkYzL2xMVVdvVzF0dCs0cFduSmJJdEM5VldoSVo4TU5IVEZYNS9YeFp2VkFQaEh2SmI1Ri8reEQ2SFo5TnM4SFJHWXJ6YkZwcndwbmtMR0VpSEFQVGlMVjdTZUllcHUvTnNQT2R6U1ZwSmRpVmg1L1VXR1loMkcyWnNlVnM5anF6VVZpblgwWDUwaGM2MEQ4QzdkTzJiNmVKanFCMUU2TVRVU0V0c3ROSFhvUGUwK1FMYVZsdG1Kcy9oamJhUTJVQ040NStUQk5DeVVGMUZpSm91L2dZa0RmcCtuYWx3SWNGRTV3R3hxY3hqRDByOXBzS3pjUUZ6S09zRTIwS2pxQzBidFg1OGlrYWdJL3RqalhlWXVsY3VHdTJKYlNtbEQySXhqMjR5MzFRWXFoRmI0aG5iQW5lWnhKdGFXYVZjMDh2RUQxUjY4bjRDWUtWWjFMeXlvVGZ0SHBvYWwxSWs4eXlRTzZCdHRXVW1zbjY5Ym5SZE5NaVBTdHJXc2xCZFJjZzlMcnp2Z1FXZDRWczdiZTZzcGJkZGVwUFFEVVcvanFUZFRSWHF3Vk1Eb1cxdEN4VXZhaXFSUy96VTVZc1ZZTko0aDZsN0NaaTBybFFCYVJKeGFjOWxFSXRqTmJuWXAyM0Z2Wmh6VzJEMTFKTnJhbERleVpuWlFIWFVGajFsY2NhTGp5SERTQXhnbHAxOWcwZjBlMW5ZYVpzMjlsUnRxeTh6a3JrZG01ZFpUNElWeUx2TXNsQmRSU2lnYlQybkRMako3M0pJdTc0eGNGMDRiT2hiOWljOFF5RFF1ak1RbldWYkNPUkFCajlRSlQ0bVFHQWlEd0hqSGFiZXRUU21hcnVTZ05PajBIdW1qRVhFRC9nU3E0RGFxVWZQVkcybFhOT1Y1WkdKc256aUtlL0hyQ3JqeGNlUVlTS1BmMWJBKzFhOEJ5MUpUSlJzcXJiVmwrbnNpQ0piWmdrYjM1SzFyV1doUVYxRkNIckFOMXBwZjN0VERCZ0FleHdLZ040Tlg1SDNWTTc0Yk1QeitZR05jd2Q0M2ZPZkxBdVZJR3BCT3BmMmVTYWJobDFqUDBYdVBNTXc0a09mYnA2S3ViY0UySUFCNDhJcGMvTlIrKzJWY2gxRldHYXV2UXBvRTl5bU1WNThESGtqZW9ET3ZiNjcwVHVCcjZWTjFiYjZNcko3Nm9yOG9OVFlhSi9LMmxiT1p5NFV4WUJTZTZxSHFKNktFNkV1TjRXb21lc0J1UzM3YlpyK3dOdVdkMHc3OG9OQzg0UFB5ZHJXc2xBVUEwcnQrQkNMd0VBMk9JeDNtTUtsVE5EZFI0YmFPcEMyNjZmUkM0UEV6b2loUUo3Umt5SzFlMjI1ampLNmMwS1g4cjdINmpKZWZBd1pCa3dSc016aUcvU291SWQvREEvN0lrMkVWRzJyTGRPUWx4aFRyc0JGSFY3bzBwTlVVSm5OWUZrb3lqZ1BOcEQ4T1lzSWdSMTc0clZJVlo1blZEU2xPUkJjZjU2VGV5QVpPRGVONDlScDNhR2R0ZWN6WVZtb0JGSHpDVnIrTCtwbjVWd0tPNFJIOGNCUTdtVWU2d2FvdHQzem84RHJ4bzZxcUptS2VocUp0Z3Rvb3E1Y1J6bVU4NEtoTGMxanhvdVBvVEhZU3BUZGhuTHpWSE15M2VjMDRXRXVwN0p3V051R3ltenlHTWRabDdiUldCWCtkL01Wc3JhMUxCVGxlQTdVbitZeGl3ajl2LyszM3lKVmViZmM4SlJyWUhnYytMR3pQVDhmZlBXTis3cHI4T0lSbEdCNTdRclJINjZSd0JmdFlDZzVBblE4elAxaTVqdE1JVU5YZEZPd2xSSFVjZWhIVW0xYjNNbysyREk4dDgyemdDWjMwcWh1VGJtR1NkS2s0Wkt5YU13UGt5aGZreG92UG9iUzRHZzFEVWNZcWVKUVJ4TWVlcnJXVkcyckx5TVp4ZGVNYnlzMjJqdXl0bldzQ2kyRUNGSDN5b21MSGZUS01RZHgyMTlJTm5nTW5GTUl2N0hucHo0STN0MkJFR2k3UWs0Wm9pYVJ2OVJCdWlkeDZuTm92c01VTWpRbFN5ZUF5RXlxbzJ4UFF0UkNMVUJtbXNlYWNrMEhqWEU1bllaUFhabXVkRnlsS1JaQW9heDBnZzFGZWhGMEFmd2NTeHZEZzZUL1dMUjdyNDIweXhOYlpzUnJGRlY0b2V0ZzFvRkE2SFMvdVJBdFlWNThCNXRJL3R6TVkrQ0FXdld4ZzhBT0p3S2lnMkJJYitMeGJINWdkS2hvV3lrNW9sQXBvaWFSVW1Md2hiZGYwM09iZTlzYjJoY2Y5UnQrOUtIejkzMmlLQ0tvZGp6Mkt6ZmZZUW9aQm1hYkZUUTJmNkU3ZXBkczdaNlh2c2x0clBFMUQ1RDNIWG50YnZ4QSs5NlBhb2VobHg3NW53NzF0R1VqSy9ZU2MrSGF5YjlibXlWNHgwRTc4bTQxWG53TU1GRnQxVE5nMlJYUzVkNVRwYzEyUlgxUE1hYk1Hdk5saHV1YWdWbW4xN1lSaGVES3NmcUxVSk1kU2FCdjdwMXl6c0h1REI2R2F3WWplT1pOdWlZWUVMTEhZM2pBWE1oeG9PbFNOMkk0VVVVSHJwTGIzc0lMZnBIM3dwZjFSdGU5cC8yNG9MYnBadWVoWDdmNURsUElBTjQ1b3pYMTQ5ODZaK1RSSmM4dDloRDY3cDYzM2Raa3BpUmVRL25qSTBDN1g4VG5TcDBqRjY0TDZOWnA0UzgzME5QWHdndGd2dmdZb0IyYWJjUDEzL2xEam4yTG4yZmlVVjRnb0cxanlqeG83bTl3SkJpMGJVUWhaeEZFQ0NEZWM4RlNUd2lFMzc1cHRBODhVTVAvTDlNRnhJQlZKS2RIRkhLUGtoekltWmNtM0gwdkdBQzc5SERyeTNyT1p0dmQ2QitUTiszRDcvUWFYMVBQeUR3MVRBNzhPc3gzbUVJR01HQnRQSVV3MjRwelEwSGFybDcwYnJxY1RNN0J4UDJjRzl3Z1QvNm9zK2J4R3N4djhRd2oxWVlzaTVxMFdmTGcyaW1nV3pzUktHc1pTUkVKQTVNcnRqYTNjalVWZGUySWFadTZLcUJ0NVJZMFpWcmNtU3hucE9HcmRKRG9iVnR6SWRlUlVYY1JBaDE3UHFjc3dxc0xZcC9GTllFQ2l1RVMzNFZ4czh2L3VydndOTkJwMjRoQ0RuMXI4WTVjemJLRTZaN2haYnA2RzdteWZVYjF5RlYzblEvcmg2STRCbm0rNndNNGtOWW9JVXhodmNYSFhpaFJSUFJCR3NEQzBIOWd5eGgydFk1aG0vTVlNbmhNZFFXditrTFJzZHZxS2pRNmMvTFVQTGd1b2x1alVFN09wYjRFblRqOWxJaUxqeUZIazVBRGZSVnlMRjFGU2U1WktjbXNiVFZsTnN3allVWlh2RnB0RzFISXZRSkVUNWRFWW9aZ0hpTDBHTDgybWg1T21ITnF3TFlORE1xeGNlTFlkRDF1QTUyMk5SZUNscUJCNDREbWhDeGc0QnAwT3F6RW5VdFB6Q24xc0RrN2QxcmY1ekxTRXR2RDduTisvMXBpNTNrVzVRRUZLWTVLWmdSTlRjdEZtbUVJM2RZQzVlNHpOUUttZkY2QjdUbXJJdEUzYVBjaXZVcDVjRjFBdDFJdHRKOElweFNacVZObzdwV0x1UGdZTWd5cytvQjY5RzlweVRCclcwMlpnWm54NFJGVXI5VzJFWVZjajBuZFJXaElMdVllZEhSWDJ3OUNCR2hiNVlZRTRON0l5alhYRVFoOXRlZlZKUDVIRktMbjdVb1FOVUZMZWFIbWdidGdQK3JzdW0zQ3BIam5rcjlRYUJhMlhnYjF5R1oyOHgybWxKNmgyVHZua3V2OWEwZTRkOWN1SUUrWFBITkZZcXExNjVhanZIb1ZKUHcvdHJLckVsWXFaYy9PdFZOQXQ4SjZrbUpaN0llcU9wZ2U2U2ZpNG1OSWpYSnV1OFhkZjlSVVBoS1BVc2lzYlRWbHZIV2ZWSm9IWFVlQ1h0dWFDMEhwK292UUg0dlJRYy9IelRuTGdCeGJmbmh4M3FxUnA4c0IxNUZBWjhZOU9aYUdJd3E1cm92aVJTMUlVUm5QbldQWG9IMnpyNHhnVmpud0lLTHpyenFINVVjT3lCcmJ4UndGZkVCcUkxMnhuYVlteUUrZ05jMnJ5aXRmZ2F3ajh1Um8xeXZTSnhmZUNIRm5VTDNkSTFldUM0L1lPVVJkWWc1eDJibDJDdWhXR0hPczAzTGcwVkFGZFJHZWVHa1JGeDlEQnJDMzRPaFYzS2RwbkNITTJqWmNadE5nSDBQci9lY3BDVHJiTnFJUWxCaHhObW41L0QvZGJBT244UmUvUXNqZlpXUkpDdzZJQ21uYm1WRk5ySHRLZXFEUnR1WkMwRVFwb3NhNEsvRjdpNjZSS0g1N1hxTWdOOCt3YWVXc01ITytMNFpLeEIybVFGSFR0QkNVSVFJemgvVGtDRGw4UmxjNUhYRWVFbnArZk9CbEFCK3VjUWtrVnhFS1EzdW5vY2djSTdKelhVUzNib2ZQV2ViSXMxOFZYVU1lZXVHSWk0OGhBMHl4eGtFdXlCb2FqeENhdFcyNHpEWHpHbWg0VEJ2VGFkdUlRbENpM2lKMEQ1Qkh2bzNER05hMm9EVEVaMmgwMjE2anBvNStsOHhjQ0FxVUltb3VhZVgrdTBGTlM3cDJtbnZ0MHFOMTduUU5qMzBlNjZYbDl4L1FaQ3FkdXhTMHRVUEcrSmZFeHRJWnpWQXRrMTJJYWd1bXpnU3ZNTElacTZGaVVSRjBzellxUFhOYWRxNkw2TmFaemN5WG1YZm9uZ092a29pTGoya0d5Tmp6TXByL3l3ZTdBN21NMmxaVHBtbHM2YWIzVW9OTzI1b0xBU1gxRnFIR0VNQWxGMy9JSUtQYVZ1aFhhcHVKSnpydkdZZm9kTSt0WXNDTk9WWmpWQ0hJTXl0RjFEZ3hwUVd1VURjMmFDQjJySlVlclhPbmE0aHVxcWptU0JPMVJyM3FvdTR3aFJ6UXo5NzBHTkY0bzgzTklVMnV6cEY3RUlGNzcyYWlSakNQVXRtMmRvdFlEUzIyVWRtNUxxSmJ1MUV3MjdJV213OEcrbDB2VThURnh6UkRTd2lxc2RJSHhSb3FtTWVvYlRWbGhzdzBDRmJpT3hLMHRxMjVFTlJTZnhINnA1OG01Ty81L0tyNlZYMmlIdlNERUM1ZWhPOUljQVpoYldzdVJJdVdJMm9HcWd1TTNxYldYVk9nSVcrRlRKaEt6TDE5T2xuMjNGcWo3akNGREVDTzdwVkloU0J3OGtUa29VWTdxRldlWTh4dEo5aUdZUU5icVMvMkFlWUt0c2NYbXpkVmh1eGNGOUd0b0FkM1VyR1RxQkFvVWQ5VWlyajRtTllJSGJrWFYvUEluTWVvYmNObE5zaXpwb1k4UjRKTzIwWVVnc29XUUlRY0dQNGY4ZmhXOVN0OW1rdUFqSm1qWFlyemdyNGpRYWR0ellWbzBYSkVMVVJ2NFJHelc5QkVsK2srZDlMbG1tVEVsL3Q1a3lGMm5xUHVNSVZXWVltbTduOXFLSmtSOHRPYWFDOXFrNjc1d1pMZ2l4M2dsZWtNVU5NSGNzRzNQeWMvbWNObktXMWljNDJCbE14Y085YmQra2NQa0ljL0UyaGUvMGg5VFB2NnBEeGpwM3dxNi9JWlVsdi9JSDZ1aElYYWhZbGtrN2JWbExrc3BDZEF5UTNmNklVT0N4SnJMa1RyV0FBUm9zZXd6bnN1dzZwK3BVOHlxbTJqbjJWeTRCYlhhVnR6SVNoU2txaDV4Slg1ZjNvQ3JRMkZyTUNrZTR1MVB5enNaVEl3TnYwSk1lb09VMHBISjNaRENweE14aUhsT0RlcFdRSk03ZEhLNkdjb2ZLNFF2ZXZHZWY4Mmg3Rk9DeS9qUkMwblZaRlhNQ3ZYam0yM2ZndzZncEQ3NU1GajRnRldBcEhIUjB6bEVzWTMrY21Iam5IenhhMFNCbjNjN1BpdWlIa1lpbk96UWlaUlU2WnBYQUtkK1pPNFJ0dWFDOUhXSnZVWElYZko2eUZNbDZKekRsSkEyOEpZNWtscVlJdXA0WUUwL3J3czVrSTB2U1JSVTZrdDQrbXpjOWVBNUVzbEFPYU8zeTZJRUkvT21SUTZlZTI2ZFViZFlVb3pqQVU5YnY3d1B4Q0Y3d25Ic3BoTnVyTUtUSjM0RWNBVUg4UlNOS1N1dGVKZHhGNGxvQXQzL09vSytzckt0V1Baclg5RmZ1WUxYL3EwOE5wSHNXTlNUMUZsVXFTZGNhWE85eEwwdFlDN2hmZWtQZ2U0ZHA4d3ppTW1kalJsT3Nxa0xMZlZPZkdlTk5yV1hJZ1dXUUFSY2pkTnZMTTNrZHIyaW5FU3ZzTFVCd3kwUFE4bzl0OWNpT1l3OVEwcnZkRGZNTkZ3SzJFbU5Ja2NuVGQvaEpuUVVYZVkwa2FobzI1Rk56Nk5HRkoreWFZd2tHR2h5RTBhS2JyeHBVZmJZdnNzdWtFWVdxYlpQTHFnZmVvZ0Q2N2wvcHRwdTNXZHZKZlNOTEhhL2dLYTd0cHprRHJuTmp2d0VYbUFnT3U0QUFBZ0FFbEVRVlR4TVZRUDNSQnpNZ1Q4VmVaNTJEQ2lOV1ZnUlgyaVo0YzVFalIrVzNNaFd0VmlpQkR3UUY1QnlWVzFMU3dKWmZudkcyMHk1a2lnZzNpUDFpTSs1a0kwVDBtaUpzZ3BNd1J1VFQ2T3BzSW5JMGZuVGM2UU5kbVVPMDdUQ3ZoV3VYYlVKTHM3WUx2YUJDbXlLOFFEUmhNL2h5QkZqOERETjdLMGJVR0xQUzFWWGtRd0Y2N2wvdE4zNjJPUHU2WWZqQ29MaHBwV09qa3pHbndzUjE1OFRKdUJQdHVKYks1cHRMcWdtRUhiYXNvQWpvWjJtQ05CbzIzTmhTakpDeUpDSFgrZEFlSW9lUko0RDNuZ2QwMERsRHNTTk5yV1dNaXRzeVJSOCtndit6L0F0OGZhN0lpZE1UaUZ1OHVpOC82R2tlSzV2S0x1TUtXTnhzcGwzMEpUU0g1cEdHUUhqSm0yR0kwZnZQY1hlMzFMYlFzelBWOEtzS3B5L3M2RjYvaHU3ZXg1ZE05TXI3ZktiTFhFQWtHT3pqdE1SM2FQVmhwNThUSE5FRGNtWVJJNXBQbjBINzIyMVpYWmxsV05VaG44NUpiM0FWczFzRXRtTGtSTExJZ0lUYUF2VG9GY21EcThQbkc1RFdoYjQ2RjErTDAyL3pPUUZJd1haU3prSnBja2FveThjcjhCakJQV291UU1PN000ME1pS0pmMmVNRjloNUIybXROYTJNTFoxald5MUJlMjZkQm9IWTRGNWtPaGJLbXlJZ1BOWTJSYXoxYllBMXkxVFUzbkY1OEExdFNoT0dEM2FibDFqVzh1ZzRiakJ6MG9FdndIRW1JVjdzRVM2WjNyZjFCRXRHbm54TWMwQTFrQWsxWStKWHFmWkF4Kzl0dFdWYVlxVmtWb0gvSGEzL3dsclcyTWh0d1IwelNLSVVCLzZZZzhJcG4zU2N3bW4vMERiK2tjeDZCTVlCbmZwZC9nejVpd0N1M3RLdXJrUXpWYVdxQ2trbGZiUUZGYUw3TmFjeWhEblRBdzA2YzE4YlVYaGFWcnBSdHRkRDhic3BkQWFvVys1TVRvVHkwSndLdkJ6WVRTYnJiYWRTRnFNbGl2aWt3UFhUak91VzdueEVaeDNkQnpCaU9OVGxpNDlyempvTEc4K2pMejRtTFlHRmhkN0owZlhlS1BOMzJqUkpXdTFyYmJNeURUTkRMaFVoYld0c1pCTHk0S0lFSmdtNUhrZ0dEWWtWVzByR2ZJd1UzT3RxdURjRUcrM0Q0TGExbGpJcmFFc1VWUElMZTJoS3ladllKVGJDM0N5cWpBU3pueVBVUFFkcHJSNXlMbG5KZ09PZisyWVUvMFVHSlo4K3AwSVV4bm02QU81cksyMkhZb3E1T0s1aG5QZzJvbnQxZ0c1enlkYThoK1oyQUMwdUdTWTh1UVJ6NCtyRE1SbzFkY0xPYVZSSDhyekxwTS8wY3VwMWJiYU1vb3BKemZESFFrYXY2MnhrRnZCZ29nUTlMazdvWUVOSm5VR3JDa2tOLzkyWUJSeGdQaGM3dTU2N2ZGNEdqQVdjbk9WSldvS1NhVTlTRzVOY0NnZCtPMkNDNnM0WXdiZ2RwZGgwWGVZVWtxQUlqcTlHajVYeU1zTktWSTA5TjRlZTJ5SkthUWZzRkV0dFMzZ0lna2JxemZuN3h5NGxrOVI2N3NWQURqMjZKN0dUeUNRK1RCbkp2WFZ3Y2krUlZObXpNK2h6d2F4TGFORGxSYnBuUGZvbCttajFiYTZNcUJxOU9lTTZZWHQvaWRrMnhvTHVRVVdSWVFBSTFmV2dWN0pxTmxXRk1QTXRMdERiL0gzUHdOcEFMcFJ4a0p1YW1taXh1Z3I4eHRFaGF0VlFQS08zellzdENQVVhFWUNhVDlTV1kyK3c1UTJBaXZMQ0dkRDYzeE9NMFYvb0xOUFdBN213WURuYVdDd1dtcGJzSlQ1Q3BMVm12dDNEbHpIZHl2SS9KNUgrVGdBaFlhZnJtemVhTkp6aStyNFJ2U0VlMFZOVlRmNWJLSEpjWW5jcjRrVlVUcHRxeTBENDRCdjk0amlFS0w3ZVlFUFR6Y1djblBVV1lUVzcvbjJVOFlHVE5MZThnRytqMWdrTlV5bFkwSXdpcGpHNERuY3dDaUFqYlRBcEVOUFg4Z3QyUzFMMUZTQ3kzbUNrYzNWUjEvQUNndUdnOElJb0pKS096WDZEbE8zK2Jhd1JrUGtYT1h2N0c2K0tKVElJNXFpOTJDVzVyNitZTVdXMmhhRTdZQlhYVmdnU0p6Y2tCM1g4ZDE2eHMwU0NTRzVJVGtjdlRTV2MyWU1qM3h4SE9rdFNxbjJTQW50OGhjTS85TytWSVlIZGRwV1d3WldSdHdZNGFWcElFcmJHZ3U1TmRSWmhHWVN1NVJEMTV2WWtlZTFnV0tHRFNWVFJvRUgrakh3dWN2VGpZWGNIS1dKR3FlbnhFREFyVG4zbSs3TENPZE5EdDNsUElKS28rOHdkVnVkQ0YwWm9tTEtoOVIyaEZPeHEvaWxtY0VPaWxjMW1pMjE3VmhNU0NGNjhvdkl6blY4dDRKSzJQRW9CcDU2MGJURFJnbWZwcUp6WmswRnp0MldvaTgrcHEyQUVIRXpJZGpxVFQ0UE8zcVBoRWJiNnNzTVRKeHZ2SkYvZmdBY1kvU0JVMkVzNU9hb3NRZzEya1RJQXJWdFhXMDdsVlZxWDdaU1lRWGxEbVRPT1E4OHl0RjU0NUNRbDhIVEhaWm1Ma1J6bENkcWpKNHl2MEh1OWxoN0xiSC8ydlZXbDMraXRReFkvclRmMU85T3dZKzV3NVJXUCtBV1dLaXhEZkd1ME5tdFVDcVA2SWpkRkpBZmxoRzBFVlc4bXg5aCtTeTFiVWRBeEVvVzhKMmQ2L2h1M1dxOTM2ZDg0dlYxQkI5UUd3TXVJbGNlU1ROLzVTNHZWL1gxd3FBMTJyOWovczd1bHQ0akFReEo2MkczQVgwWm9DZDJuZ0ZaVWpmc29ndlZXSVRvOFFQdWR3T01QSVNic3RNZUh2WjRoOUNCZk1TZkRJR3VYQUx5UkJjcVQ5UU01QllhUFJEd3doWE5mQWVvN1FuUXNGZEU0M1IyMjRPS1krNHdwVTBIRDJyUk9QL1Q1RVBLYWU2eHlOQTN0TVdYZ3R0Q2JHQWRTc3RjNDZmQTdMU3R6V21wRUFuSkl6Sno3U1RwVm1tU05aQjZWdVJLUjJrVDZLYWFLK2JpWTdmSVZKaGhTaFhVMjgvZjJWMVQ5U0RMR05hMmhqS1RzRnBtZGZEdmtMYU5MRlJuRVFLNUU5WU5MSDQ4bi9WQVZwY1RXUlRvSW5XSDQyQUlkT1hpa0NlNlVIbWlaaUMzME9pWldLcExiazJZZitoQzIyQVpaQ1lJT3VrdVZCSnpoeWx0QnBRbG53SFVaamVsT1haNlIwMlRub0NUNTloalg4ekV3UFl4UkF1ajJFN2JnaS9yRnF1dHdPL01YRHRKdXRXMEVTUVlqRDQvS3ZKbEQyMkRhRUF0TVJjZnUrME14TndaYUhjbVZPeE4vUjVYV05zYXlvelNhTnZJUW5VV0lhb0krUTRXR0NUZUFrQXhON3Z5UW9pNmRuY0M0SWNlb2NTZUhCbGRxRHhSazJrcUt3d1d3cjdmRm1ETjNKb3dYVk5YNkUyRHBzdEtYTWRycVN0R2hiRkc2Q3RHbjVxbkw2MGo2YThlR2o0d1hYT243a1JJaWwvdDlKQVZzOU8yWjlKS2dKVXM0anNyMTNUZmw4RVcxNjFTdW9FVk1NZjQrc0NRSmE5b0dObGtUdDlkMkl1dDBaZlJjTDUxc3NzajNaOEI1VTg4RU5LMnBqSkRhYkxtcFFPQmtHMGJXYWpPSWdSN3EwSjlEaUI4bDdJS0FzS0hrSHl5MEgyeFREcUtHNENGUFhZRDJwYmF6S2NzTWZoZG9xZ0ZteTdqV1RyYUxyazFZVjdiaGRhdmNiTXdYMUtnQTJqTk1YZVl1bTBPeEdTcjBMRFYzdVhQMG9zclBJNEZZRndkc0xDMFpHNTdMcWtoNzNZN2JUc1NTb3hWV3NoM1ZxN2hVai8rY2twY3QwSmYzNGxtQXF3Uk1keWlzMlpOQmMxRmgyTGN4Y2UwR1ZnQTZBM1h4NlI1ZUtDWDRKQzJOWlVCY3RRYTFsLy9waUNQSVcwYktpU1hHTlZZaEVEWENXZDRFeDUyS2VVQXRIQnlLMzdzYmNqQ1I1REw1STk4WTgvOWx2NTFBOW8yWEVqS1hLS29TYTJXRnBSRUZtQTQ5TnVGQ2ZnSWdyTmJ4ZEF4OWh3VjhSc1E3aHVhMnBIK0xzbnN2c0h0dURDNXdOUWRGaXU4RWlCV2RQUEQvVzBITDlWSzI1WTI4NXJzTmx1dXdRWFBOVkZjdDQ1ak4vNUFHazRZaGdWLzAzMmFZN3AvZWhUZkVBempmVTJ1eHZCUXhFNjB3aE82QTh4VUJoU04rb0szTXdsakVkUzI0VUtDSHZyTEJPV3NFMUtKMEZBYUxWUGd2ZWRTM2hYZVBIRE1TWWdPZUJhZlF6Q0RROXgxQTlvMlZFaENoNzQ4ZWlJL0wxY1kwT1B6Vmw5eGExSkJwaitpV01SbjV1cTl1RHRNM1paQmROV2pXajQ5bmU5OGdmdjV1ay8rK3U5MUlpNXVoS1oyL0NLcVg1b0tqZnR6aVY2cWxiWTFTYkRmUUg1ZldibE8wSzB3L08rUElSekdpMDZ0eFpSS2xReUUweWsvN3VKanQrNkJ2R0VqV3J0eS9zdWVhSHp5ay8vdURlS3RiWkVCUW1EYjB0bVdmMHhsUUdSVWJVdnBVNDFkOStpdDRoSUxGZUxOUUtEZUlqUisraTg1c1cxdW5JQUtaTEZnZXg2enNQdTczTDVDOXVObUFNK3BTSGREbzRDMkJUV2pGcEx6ZDhzVE5iblprc0lHdCtiTXRYY2sweTlmY2didVNiN1lPMHpkUmlkYTB3dVd4OUpIRVhhVjFLbm9Qc2xCQ1lQbUZ1U1RiSGNyYlF0MFM3S21OcFR2VTBhdUUzUXJLSjVlTk8wbTFSOWRLbDBxdFFzUEhLZkpoM2RFTmRDZnRCT0RuNVlrR0lHQnpyT0M3MUNadzAxbHFITGx4MVpvYWJyRkl6a3EzQW9oanJ0dGFFU29rSnZML3plb3RRaGRFN0pBZmJpK0dRdlNkTVRKbDFtZFFaNmVuK0oralNCaVY0NkFNTVFkeUZFenlOT1RJNlJ3bWFJbU5WdFcwT0RXN0x2bmNLNXhzemRuY3VoMnA4VWRwbTZya1BjazNEeDBvZlNSdkFyQnJIb0hKcGdmZTVCenVNT3pXMm5icmpxc2VPSDhBeG01VHRDdDNaQ3RGdVFHekxHRFlGeGh6MjEzYXlidTRtT3YrVFo1Tmt3SDFZZlM1ekNjQTJLMkpVOExQQnJMVUpXamFGdTZ4U1ByRzFvN2dLMmM2ZzBWb3BuWXA5NGl0QzV1SHBFM3M0YmVyemdBRHlORldwcUFSbzl4UnIrSEVIRWdSMEM0RTVnVVE0V2svS1dLbXRSdVNVRVF1enVzcWJad3oxeDJnOTFkbHBUek43Vk01L0YzbUxxdGdpZFA4aFQ1aE1Cc0szOFVPMFdsVlJwV29NSDQyR3ZUNEZYSlNySFJ0akR6QmxlUmFtUDVQV1hrMnI1YmI1RHpYZ3paZy9EcU1LWkVodVNXZTF3bDl1Smp0NFd4V0xlSUZxZXlZQmdNeVhWb2hYekNva3hJY1ZMSmxhVEdyV0lDY2I4dktxT1hlNmdxV2txcnV3aU56MDk5YXJ1U3MrVXhwaG5BYkQrV3VHa0NwejNwbVY0VkZMUnRZUVZDbnQyWE1vVUtTV21ETWtWTmFyZWtZRit3NSs4Y3VRM2ZwQ0oxODBJR0tVK0NZQW9EYjJyc0hhWmVrMFBXMVJJRnRNZWtqMWtIZ2hITEU4L0VnZ2hPU08zQ3pUUS9MYXEwMGJaQU5wUXE1NU9KYTNodmhMdlBZcnAxTEY1eU5USFdEZWtYVTg0YzRydnVSa0k3WXY0VWpZRDVkU2lldkJCVmRmTG5OSmpocDM3dnpWL2Zkbk84NXhmZStCL2NWSE1adW1tbjJMWTBRdmI0YnZ6ZUwzVGN5bDcxNGYvSVdnb1ZZZ253WFhjUjJpQlBlNE9lMmpNN2pIQVlSU2R1dUM4MlgrbnpHREwxM0FUL0g0MDRraUwrOVpzLzVLTHp4RGY5MERHTERoVmlDZkJkcXFoSjdaWVVCTlk5ZE4zN3RvUVJPU1M5OWRZcmlpS0N5dU9KTStBYUliS2RmcUJIYWVhTzI0ZjgzL1BHQ3FBbHpsUlQ4QXBYTkR6bHZFVmNtbWQzbS9nWnRjaEwrbVRpbWc0RHUyN2RpTmVrb0s3TitPYU9CbEQrTEp3NTRsTmtWQU9nQkJSVlNQUENzbDc1eklNVkRPUmt6MHcxbDZGNldHVitwTTY0a2crQ2J4NkVDd2thYWk5Q255TlBVeVc3MVNMZWo0UjZwTC9WMDdMQTJZbmdoYnJYQXlNQzRGQXNmMENMZmZaWXdTYkV6Tm1EK2wydXFLbHRsL0UwQTluMlB5QzdkMWpZZVR1NVlMTWNqOHN2QUUyQlZUTGpHaUd5WmpBSDlvSVpocXdQdmUrN3dYVCtERXVmRS9ZZ1Q4eU5EaG1TajdBVStMYXhiVnZxekM2VnpqK1lpV3VBMXJKYnh3SWVFdyt3ZUJaeVljcVVXM3lmN29USFgzenN0ZGQxdHhlVXRxbTdVZjRvaWZSaGNIN3Z3Ni8yUG8vYzlsU0R1UXdzL0FNN2NSdWQ3NVdydkU1dTMvdklxMS85MmtkdXQ3bTJEUmNTSmVvdlFsTkN2dlhmL0JlZ2JMa0VBZldORVhubDNGbnJrTzhTckVCb0VQQllPODdIbnppV2M0ek9iejhDYUQveTBHMHhoc09GZUlseVJZMDNXMXJnNXUwVDN0YW5Yc2FEanZQQzluZWNTbzg1QjBHSUQ1eUpzcmRnYktIUkZvZlVqSm1NQ2I5N0gwKzZjVnZTR212M25QOFNUNEdBaGJhRm1mMUFMbEpvT0J2WHR0MjZZV0ZFTmtsd1c2aEl4cmZwTGxUOHhjY2VDUTlLcTkxaWlCcXBqa3E3UnN5RkZrQ0VHcCtDd1FtZisvWmxaamRCL1Q1RXlDdmxPSGQzMGNybG81UUMrOWRVcUZ4UlU2aGE1b2MyM1hrZUtZc09NN3VsOUlHRnRvV3hYZUFFRk9TL0ZLN0hGL05ndThGblVQdlBCZU1LZklhdFRHSno4YkZMUXZISzYyYWIzWlNXZ0dkem9ZVVFvUzkrYUhqK3F0OEs4THYxYXcrY3Yrb3pnVWpuZHkrT2dsSHh6OFpDSll0YVBLVkxrZ05teXFlYytEdE1QVzVoZlhGY09OOFcyclpib2lQQi9aR2d3cm0rUVY3c0F2dm8zSXd2dURUdW1GTnpUNkdiL2oyTGk0KzlobHRHTXlsM3duS3BjUGxFS0JkWS9FcEtGclU4U2E5MVhWTzY4MnpySUlBcFQ5MnBLSUsxZUcwTHp1YURJbG8yMUZrRzE1T252Y2FIY3dNUkVOMHYxWkZBcjlna094WVhIM3NFZzYwWVFicVpxWXBTbGxDRThrU3laRkhMay9SYTE5VUVKN3pOSGFZZUU4M3daa2p1M01Wclc5aExLZEdSUURkOCtiNUw3dHg2RmQ1Z1cyUlJiMjROUzNVa3VJZFZUeXd1UHZZNEFGZkNYa0hnRkZIdDhvbFFyaWlWTEdxNTBsN255czdncElqTkhhWWVEN0RDS0h4UkhhOXRKOG91YmZIb0ZzLzF4RDg1dWg2aDF1Rncra254dklvVzRCQVEyYlc0K05ndjBWMG9WOEx5aVpEb3VPeWhza1V0TzhVTFVzTTJIQjJ4dWNQVVoyZFl2Q3NoVnR2Q0tuQ3ZYSFNMNXZvR3M5V2pyakgyM3VFdWtYSFF0cmU2RWVwZkpRV3N4YmthVStPbjVST2hYTUV1WGRSeXBiN0dsZEVUampaM21Qb3NsT0RRaWRXMjE0ajhNa1FaMkJiTjllUitqNHZHekhRaUI5TEZLL0psc093MlNPN2FYSHpza1ZPeUp6UWJCc3NuUXRud0NKUXVYZFFDN1MvdEkzMEZwNis4NHhmSktyd1JkaEtaSVh2aUxHNUpxdDdIa2IzQitCb0s1aHB1U0xoTlA5QVY1aU5lMEZHbE9xdmRLNk9lVWw2T2pRWnFYTEovSjVxYTZOU2xFNkZvZGhPbWxpOXFDUWxjMk96MHFvb3U2Vm5UMzQxUUNOYVZSR2Fjd0N0TVVSOVFmWVg3am9QdEY4czFuQXRoSC9PUmozSGNKQlNrT2ZQekJPNFJDcitRYTZ3V3ZOc2xUd2RHVXVJU2xrK0U0amhPbEY2K3FDVWliNEV6dzE0eWFVZnRoQWQ0Z3pmWjU0R29IQjhiNy95THp3TkJIL2lKZCs0YmErMnJMNEFiOCtXWlVDalg4alZxZDAxVXcwSjkxNVJXVUh3VFhQcUdPOEMxTFhhSzkrbHIyMDBldVhRaWxCeUNpQklWaUZvRU5VdVZSSGVlazV6amhNT25COFVCTUtQVXVCK3pBM05ZOWg0WnNGc28xMzNHTTN3YnNiMVcrQ20wVUsvQ2NaVUlna0xablFlVHlGRzRlSWt4U3lkQ3VXSlhnYWpsU24rZEs2TkRLbnJwcmxMZlQ1UmJMUnY3TkhPdkZxRlhaeGkxN1NWUzJQV1RFZVFWeVhXVGRvSC9PVFRSMElxL2o5RlVORzA4SEZmUlhLUm9yZzFzSWlQNTVsSVZwQ3lmQ09VS1lnV2lsaXY5ZGE2c0EwUEtxTm8waEFldU1kYmtLRGFxRy92alhVVzBYelhYVjhuNXZBaStvdW9FOTBreUYzbnMvbVpVYXlXbXJhWUkyUUpjaGFqWjByYncrVVl3cE13NzRScjJtcmJ2K1dyS1pvK0NYYjFlOWxxUzExQXQxODRrd1haVmN1YjBKZWh4bFVRYlg3QUhzS092cWxheEt5cEN0bjFRaGFqWjByYncrU1l3cFBnMTN6YmN3SWJ1cVUyK1l2STBrMDBOdVJGUkxkZWd4OHJIbkI1WHNidjRtS0U4cnFoeldQdDIzNnNwUW5iWXVEOWxVTDZvMlJLMzhQbG1NS1J1SmVLaXlza1BWdlE3aVlqTkxYT1ZYRHV6S3RZVGdMWDZvNHF4V0ZabE5jWVNKbWRZVVJHU0lZZ0tWeUpxVVFRdFZkb0F4dFJ1SW80Mkt2QWhNZ0w3bFZsUFZYSU4rMDhWMkJ2MGx3OHNMejVtM1RPdXhLbk9XcmY3WGswUnNzUEdjYW9STlZ2cUZqNGYzWGsrU2NaRmRXT3FTbG1vam11NGF6R1JaejFaYjVwemcyUThhMDdWcFZRNUplbm8wY1N0cUFocGtOQkdWU1JxV2xxV01KTHVQQ2Rjbks5Vlp0eSt0UnExNDNaN2RWeXZ0NnN3YmQxZitQemJoQkxmckwxeHU1b2laTnVOVlltYUxYMkxuZzlldUV6OGR0ak1mQXEvV0RqYTU3MWlHNGlxdlRLdUw1T1hSOUZWV0ZvMytETzM4UzF0MXY0Tmg5VVVvZmllODNKVUpXcTI5QzE2UHRoc1QvRGlyc2Z0K3MvZnFZYnQxLzhQMWJUcnRsb1oxMWUvYVY0SjIyUDZtM1VKUHovMmpRa0xsSjE5TlVYSUZ1V3FSTTJXdmtYUEIxdTAxbmVZTGpxdlNIOGlCR2FrZ3Bla0UxR0ltUkdCaFVJQWRwNmZYQ2lDa2RpeUVCaVUrN09UWmJHRjdTQUNsU0hRVG5DSGFXVkVZc01WSUFDL2NYNVVRYlBZSkNLd3RBaTBLbmdwZEduQlhDckc0RGZPZTB2RkVES0RDRlNNUURmNVZrakZGR1B6NVNBQXgxWEthUWhiUVFSV0JJRnhWY2U1VmdUZnhXVnpvL2JIdVJZWFc2UjhOUkhvTDhpdHBLdlpPMVZ5dlY3a1ZjWlZNb1p0SXdJVklUQkkraXBaUlhSaXMyVWowS2ppTHB5eW1jVDJFSUVTRWJqK0xTVTJoazB0RWdJL2Y3eEkxQ0t0aUFBaWdBZ2dBb2dBSW9BSUlBS0lBQ0tBQ0NBQ2lBQWlnQWdnQW9nQUlvQUlJQUtJQUNLQUNDQUNpQUFpZ0FnZ0FvZ0FJb0FJSUFLSUFDS0FDQ0FDaUFBaWdBZ2dBb2dBSW9BSUlBS0lBQ0tBQ0NBQ2lBQWlnQWdnQW9nQUlvQUlJQUtJQUNLQUNDQUNpQUFpZ0FnZ0FvZ0FJb0FJSUFLSUFDS0FDQ0FDaUFBaWdBZ2dBb2dBSW9BSUlBS0lBQ0tBQ0NBQ2lBQWlnQWdnQW9nQUlvQUlJQUtJQUNLQUNDQUNpQUFpZ0FnZ0FvZ0FJb0FJSUFLSUFDS0FDQ0FDaUFBaWdBZ2dBb2dBSW9BSUlBS0lBQ0tBQ0NBQ2lBQWlnQWdnQW9nQUlvQUlJQUtJQUNLQUNDQUNpQUFpZ0FnZ0FvZ0FJb0FJSUFLSUFDS0FDQ0FDaUFBaWdBZ2dBb2dBSW9BSUlBS0lBQ0tBQ0NBQ2lBQWlnQWdnQW9nQUlvQUlJQUtJQUNLQUNDQUNpQUFpZ0FnZ0FvZ0FJb0FJSUFKVklMRDJzMVcwcW0venNTTjlQTVlpQW9nQUlyRDRDSFR2cnc4UDF4NnZEeTFJQ1NLQUNDQUN1U0p3bmZSeXJTOVRaWTNoOTJRcWo0VVJBVVNnZkFRYS8vWWg4dTIvM1N1LzRVVnJzZlZjblNoKzdHSy9UdVFnTFlnQUloQ1B3SlM0bjIvR3dSdU4xUlZ5RkoyaDNOUjE4dFBsTm9pdElRS0lRRVlFcnBEMzNPT3EyeG81SlRPeVZFengwYlBGMUp1MjF1WVRhVXRpT1VRQUVhZ0VnZEgzT2M2UFVYWDdUQ1hOTDB5ak44bHV2V2k5U1E3clJSQlNnd2dnQXBFSXJGL1E1RDhHYlZ1R1Y3THhhdytjUC95QmFKL0YrdTE1Sk1VVkpjNUlnT3d3blkydmZTMTV6MjhGNkd0OExiRDhtVUJrNlBHQm5WQ1VHdkh1RDdYdmZkMkxsTGpoVjVSSGZFQUVFSUY2STNEZE0yay9Sc2hlOFlSdXRseWZ4Y1ZSVkZNekVxZDVva29YbGRab0IyMy9FSjNySFpjNzlWRHV1c2Z5azcxSXdqYmpET2ZQdWxXVDk4dTFuTlhwaklSTUdJWVJBVVJBaDhEbHA5ell4cWRmcGt2Tk4yNXJSSjc0OERlQTNqZy9ObGY4RGxKTGJYc2xPQnVGNktUYy9lcmYvQkVoTDVhWWE3VEl0M3poWC93L0xmSjB3REtXOGtCd2pSeW9FWUdudnlia2RhK255dnlWVXNLTm1FSlNWZ3dpQW9oQTlRaHNsK0ZBOE5sOHEydWJiWURXZU55b2UzNnlYVTl0T3laenBiUENkTTdJZVEreS9CazVsM0oranZ3bUxkYm9rdStpMzZiUEJybGxTcUx4NjIxM09mQnhVTGV5S20vWGJOOHVpZ1ZNUXdRUWdVRjVJM2JOMzRpN0FVcmo1WHJrdDM0RjB1cG8yemJJa3pMRkdqbzNDUEhlTnhnUmNicGprMm5IOVNFNWxTc0loR08wYmRNL2ZEYUJaVUZQRkIyakswR0FnU0ZFb1BZSWJKK1hSbUtmYVlvWktJMTV1Tm0xTjc2RTZ0cGFhdHZyNU11Y1lEMmRFM0srNzJhNUlqSFg1enI2WGY5L2UxY2ZJOGx4MVhzLzUrNzJNellTQ2tMTVJvRkFKR0F1WElJTmlla1J4TUpTaU9aQUFRUnltQkVpQ2tKQnU0bXRjRUZDdS9pUWt3RFNuQ0pGUnBiSUxJUUlZaFRtQ0tEOGsyZ1BRNFNFd0xQRU1zSVFlMFk2a1BJSGFDK2VNK3paWnplL3FxNTY5YXEvWnVidXBtY2R2NWJ1dWo1ZVZiMytyZWJYcjE2OXFvNWlsdzMxNGlXSzJYYlp2cHpXQUk2ajh1QlUwcnZoOVNrWlFVQVFPRmtJbklvdWw2UlFKYlJFTVFmU3VDYzk2aEtLaDAvQno3Q1pycHQxeVhaMG5sVEkxQk5FYUh3eTYyekJNYXpiVnBWUUIzL1liT0plekxZUDBidXBDb1JpVGxjZHpFWGZUUFFqV1VGQUVEaTVDTXhuOGQ1VTFEM3Q1dEtkS0xxUkhtUHAzdC81eFZad010bTJ4dUsvTXZXOEdoRWZOeWwwZVpVNWU3dEZyN1ZpdHUwWUhnK0MwM2doWFhMSXRjdWJtTGhCSlNVSUNBSzNoc0JxVkpiajFzMnFnMTJReG1HT3ZpZVNiWmQ5dDYxU1BhRW5zZ1B6UkVka2YrNnlnN3BPRlVVUUZMTHRNdkY0VUFGd1JMMUJjRkRFNEVZYnVRa0Nnc0FKUVFEejNrRTVxdFNjNTFQTnhlczVveVpZTEVlcTVPTDV0TmZWMXhQT2tldFdwMU5SZENWT0g3QTMyVXE2QzlzZ0NBclpkcDdaMVUwMlRvQzMxbG5YaDZRRUFVSGdoQ1BRTHJLNTdxVHViQXE4RExaOU5hZHZuOFZ5aE1vdTNrMkQ1T3NKaGlWbXhidkVrR0NEN1loWUp2OUNodktGYkx2QnZDN2JRRzVBSFp3V3h5MWhJUWxCNE9RajBITTBNVlZsWWYyOWh3WUlvK2hseXZnSm44WDh1cG5sRHF5MTZqVHc5ZXhIanZqd3BHYTJ6d20yVW9SeklkdFdvK3VYN2JnTFlGdktCR3ZPb0xZQ2NoY0VCSUVUaThCdXZndjFqdXJzZVE5cTNvVFlHOGRuTWE5cWRwazJNeWlORnI2ZVRXYXN3M0tQcmRGMWJ5M1F5eVFlcFpCdDBUZDVLZWJCdG5YWG1CdTZybFJTZ29BZ2NDSVJBQXRtUkdQZGVWVVZUOURFdW9kTXpoQStpK1VJbFZ5ODdPaU9SdmIxRENNWGtLdVdzbmFVSEdpWHhMSEFSYTRHVjJoVGhXeGJRMy83Um5JVjZXdTJWUkRVMGphM3E1U1VJQ0FJbkN3RXNFeEdsdE0wTlZzRVQ5QVNmZGNTVW5wRW44WFM5Yk1vV2NwZ1NrOVBnT2pZTmtCbVU2bUpHTnp6cE82YWU5ZFFHU1VLMlJZalJWdEdGRHZXMkVCQk4rMVBwajRsSVFnSUFpY05nUTduaEZ0UXJ2TDVpOE5QL21tcTRROGtTaFRiRXExWGtSa2tCRXpXWTdGc2tkSkxONndqbG8zczZhazJlVG1URTVrclNoSWM3TFlmck9hdUMwSnlKTnZXVlgrNDFNWVF0cjU0VkJUb0VMZVEvd1VCUWVERUlIREVPV0Z5cmN5UmduK1lhRGtYdXk1ZHFRck1wN0lxTWkxWHgxTWVpL0dLR2FiN2pFcXRHcDZlaWdRZDI0YldGa1hwWlN1L3dQMnR0dERlQzltMmcyNHVHVWsxRU5zQ2ZDcDNzZEgyTEhkQlFCQTRPUWpBb2NwMmcwNnNWeE8vZjNXOTEyKzVjdXpuMWJUYVdZaGRaSFlTQWlicnNWaEM1T3NQM0Q5SUZKV1M3V1V3cGFlbk9takhzVzNiaG9CQjVvWjl6RzdSaHVSQ3R1Mmo4MFB6bkFsUHdtbm5uQ2tGQ0JsRUVCQUViZ2NCWlM3VnFZTzd6dDNmMHBrUHZ5ODhmdHdVZnk3VFY2QXJIMGJyK1BwQkl4emZUcFBYd0JZM21hSFhReE5ibnJoN0xLYnIxdi80WXFSZEZYK0dWam1IaHdXVDZwMFl0VGpieUZpTTh2VDBGNi9hMXJkYWhjSnZpN3V1aE9TMHpoaXJrRzJ4amtuaGN2NUE4RUFrWVZ6LysvQ0hMbWVNSUVXQ2dDQXdjd1IrRTdUaGZzMUwwYmw0dm8vRHNvOU5lYVVaUlNDUXpOOXdCUlhSMjc4N3hQKyt3QUo1RGV3VExqLzVsRTFpTFQzSzIrSVBkVFpKVGlXTXErS3g0T0hvL1pWMmlzUmoyVW4xOWtZWW1VbXFwQnA0ZXZxMkxhcGUwWDJxNkZoejV1SmlZZVJISWRzR0gvcitnZTRPLzZuSWpyTTJvNk1lV2k2SEZMNk9NUXlIQVBCZnZXTEpDQUtDd093UkFLdUMrbWhhMzN3MDZLa0Y4SlhvSGExZ0xkUnI0ZDNvNTNhQ3U3UG5yRmo3ZXZFUVQvRkc5SEhjWW85VExZaDNDb0lRelpnd1Qzb3NwaW82MFkwUFZ2Q2R5cStFUDY5c3VSMHVUT2xKOWFhRzR5VGdCR21sNUR3OWZiOHRxbUpqVk0zN1RmUldMYU1MMTJjeDJ6cTVRUEgzZVpaM3NXRzZjTDBSL1haUTZiMFVYS1VvQmlZc1NVRkFFSmdoQWpES3ZzUU9scHFEQjNkQlVVVkgwOFdSNHNRbGJiUmlmWjMveXEzS0I5R0xNZjJkQ2RuZVZkUzIyVnFPRmFhNzJybnJWdXVwV0NjOEZrUEpONkpoQzdkdDNRSVQ2UUV5cVVYNEJ6c0FBQk9OU1VSQlZHdGl2Vk05RkJWZzFIUzFwNmNmazRBcTg2NnA0VUdqNndObGsrYTVRSFRQWTdNdFlQQk0vemF0bitsK3Vucmc1V2d6NUd0cGFlV2xSQkFRQk1wR1lMMGRQYVlDbFd4VTBTbHdJQ2Fyd2J4aUNIM0EzeUNvNFJQb3VHcFdSdWZNZjVWb2VHaVNhakx0UG9BNHorZTd2SVZPSysvajJWUnBYT0N4R0w0eEU4Ym5aNFBQNm1ybW5PMUptRlR2bkxGeml1ZWo1SklmQkQwOUZZVFhxSFdiTFBlSFVLNE0zZVgyOFlDcU14SmpzMjB2NFlMcGVEamlUNmYvSFAyM2VaRUxHUU5La1NBZ0NKU013Tk02NUw1SnRsaDFUOW15MFg1alN5dUNDZkw1ZWJPNlU4MmErL09EclQ0R1hxR1ZzcHJ2eFUwOGxwb1A3eWZLYk5aanNRRGZKekNTY0NoQTVFT1hyWngzbjFSdnIvSEl6RUtXRjhYWE03UUxZNm96UEozeFd1TnRwcTVIRHdyaEdCRnZ5L1VMMllZOFZkNWtKSy9laVBHTVFYbDNIZm56OXBJV0JBU0IyU0FBdjZLeWhZN0lZR3FBek9CWStBWERzSmp4N3pXM1l0MjJzOWExRmpscFBvM2YrR2RpNGJ1enJNRzRTdjFmaFpQWDVmeVV6MkxCZ1IxMjI0VkIrUTFVYmxLOUs3LytYTjQxU1BlK2tmV2k4ZlZzMHZSQWIyb2dldjRJTUZFWHZZYlN2YXVTY1cxYjVSL2U0MTBjOEJrSFNIWmZWeXJIUnAyTFNWb1FFQVJtakVBMWVrbHBvRXdoeGJyd0tld0VnZHIwVlZjNVRPTmhTVmxhQkNXak1uSHQybHBkM2tUTDkwQ29nbEN0SXJkdDBDNm85MWtNR3BqbE5OakRlNG5SS1R1eDN2RU1IK3FtcjVlcFYwb2N3UmVRdW53OXF6WU1BWEtLRXNuaGNhQkhHTFpTN1lPUE1yNS9KcnFQNVo1UEM1c1NXUHIrYWx2VlJEL28raHFSUEFDK2t0dUpWQWdDZ2tEcENNQUV1cVFHVll0VzUxVmlSZG0wYXBvL1VMbllTbnMxVHFwbHFvRkp1bHRmczdYTkwrTkhIa1dQZkNyRS81dTJNT091bHVvdlo1VHJJcC9GSUdxR2dNbHRWVWsxblZ4dmFKQnpaWVRGOXEwT2ZHQmZUNEJHVU1BVjQ5alcrQkxNcWhuclFMbDY4eTc5eDJDeWxPemFhQWRic3UyR1JSd0pJZFFzbWdqWXRuSVhCQVNCMGhBNHN2UDUwRml6aTRveGpoeHhxQm1wcGNWcWxtMWI5UWxRclpURkYxRlAxc1BBc2t4RjQ1S2N6Mkl3dTAzd0FsYldNaXpNdU5uRWVwOE9yYUtwdTF2cEk1VzYzSUMwcGI2ZWVISUthVk92SzJmekd6TTYxVzBjSFpZYVhoZlU3U0NKTzVZTS9SZ0UvTEVjajIrN1AxWXpLNG9pMFpsa0JRRkJvRHdFR25hK2p4L25OVFhzaGlMUEtqa1NWSGdyMGNaQjFnKzRxNXM1alJHOXE2L2psaXRMcHpwdWhIU2x6MktZT3NjYkJaVGxsa3ZSRSt1ZEhyYW9wR2R4NGtLK25vZ2dwdTBhZlVCQXNKMEpoeHFSVlB4YzVjMXhlY2IveDV0OElKYUdmVTh1aXJoNGc0SFNkdS9EUmxLT2RTSkpRVUFRS0IwQjhOZWxlTkNxWWR2K1dlU2J6aldJT1RHRnhYWWNnemhOcTNXWDFxbi9EaFY3RFBjVHhWNFdGdlB4amxmQ016NkxiWkNIRjh5ZllCclhhbUs5WGROeFVrMmFvVE5wWDAvMWpqbzB0YldPVXhXaFg0Y0hRS1R3a2NkZUpldEgwY2VaQ2todU9GRDQ2NGlDVEh4cHlRa0Nnc0JzRURpS3JDY1duS1kvMGRpN0FrM2E3Z2NNeTFMeHI3N2F0QVJqUzNCZjNHUVpuVnpEOFFvLzFVcVdldmtMS2M3ZzFUNkxRVE96M2xiRXRoUHJ6UWNjbmU3d0kyV3R1SytuaXB1cngxVnJONXZ1Sk44ZWJOcjFtbUxid3UwTjQ4VWtZSnQwOGpYRjJCWU9ERE1OVUNjQTJhUlZWKzZDZ0NBd1F3UnFOQXZGRDFVN1lMODIwSEVJNUFyY2RSdklFQnhBeGJlcGN5MjZubS9hK3JzR1ZMaXQ0UTF1dWlVVm1MTGU0N0F0OURhKzZvZnVhWkxUWTE3UERlWkNrQzI5MnBMS3EveDRiQXNuOWs4bVdtKzRHY2VCQzlxQWovdGFRbEN5Z29BZ01Ec0VzQ2h1dzdRUTlFV2ZIMGY4RXRsRmZSZGJ3SXR2VDJkUVFaSXplSWUremVpdGtoWFNQVmZ3RHV0ZGMrZzRUWDA5ZGVCY1M5ZldOanYyelZScHhPNEZ0ZkVqaXVxdWNUSTFIdHYyMHErcEJlY3VEdDJyRVgvUGdzR1NnMHRlRUJBRXBvd0FsbHoyekJEZ05MS0ZNQ1dtZE0rdHUvRGkyMU9zbXVXU2NGMzZMQVlPTlpFSVVNQytISnd3UzNFRjc3RGVEWWVJRzlEWEUrV2QrQzMxalJmVkNXZXgwb3YyeGZWdmltMHBhTUYxWWxOanNTMncyTElON04yeExXckpjN3dSU2JpdFJVanVnc0FKUUdEWEJReHhwc0xjdlc2MWE3aDVLcHdOVzdZNGNaLzc4b05mU2JzR3ZqMGhaYk1JN3IxazAxbjNCSXVSQ3hSNjdXWEoyN0xKOWJZdFI5N0hZMXY0Qzk2MFUza1dqbG84UXJ5NDJLSDR1WjZpMjBIdVNHT3g3VFo1Zmx3L2VHcVR3Y3ZUSm9PK0kxNG5LaWxCUUJDWUZRSmQ5L01IMjU2MWF1d3l1NGpaWTBlT202Mmt1ZCtGbjNsMDR6QlJ1cHdYcm5WMWhQOFhWTFhKK2pxd0hBSUZrbU13c1NDWVdHK3ZkV0ZtUExZTlZrTUFvVTRQYnhzMytKeGJiOVFiUDg3bmpqSU8yNjZIR1FhcnMyMDM2TDBVNE5CTUl0N2NJYVZDRUJBRVNrT0FoWFRCTHRxeTQxWWRxMkZwbXdMQThBTnVXUkh2L2l1S1loRDBkZGtyRGM1UXhLbGZYZ21qZmI4a2tXdjRiQXZqTGU2NW1XSFo4YWJWQ2ZYbWJVZWt4L0xib28vbG4ya1BIOGM5TkMrdkJlYjd3QXN0eS90clJoNkhiUit5eTNCYzJ3V2FmZlRkcGhRWTE3bkJjcnl4cEFVQlFhQWNCRUxuU01TcXloVTdhTlBaUlFnRG9NVXpCQjlaQ2U4T21mZzYzdlRLbDdMRmd3dU93RDE1eWlUWUZ1ejhZNm9PekY4bm1hekVoSHBuZFpGWE5sWk1BbXNjR21kSjE3M0R0TDFKcnk0bUd5ZkhZRnVFZi9rSTY1YU9iZkU2SkwrMlhhVkxqU01GZ29BZ01BTUVFSkpBdjM0NFpRK3RDbTFuRjJIeGJNOFV3OXVhSFJFQWtqUFhDd1BiaGJvdlpwdzNvTW9idzVhNjVWOEp0c1cyQVIxaldrMnZ4L3Q5VEtpMzM3ZzROeUhiSWxndXRzY2JuQi94V3NwZkpodURiUmN6QTNZMzZLL1ZkS3ViRW01Yi9QZVVXa0dnWkFUd2szelZEcm5yWWc5QUZVU3JHeTZtQ0dGYkpHMWJxVHYySEVTUFA3Lys3elhjVGZCQVhIMlVUUzN6c2FYS3UwaWtrMndiZHFLYmc4clhtUFdkYUJCbko5UTdzNCs4d21iV3N5ZjFkSTJCclBhNlFDVlhxQTZmelhrQlFXZ010cTBOQjd3M2s5NmdUdkVYcUp0Qy9MRm9UcExSUm9vRUFVR2dYQVRBazlmc2lIM25Ka0FnMFN1MmVEc2lIeXVzM3oxYnpPODQ5ZmF5eXF0REZxUDRJdzl4ZFpNTVp5NGVOR2t6MUwvc2VCV1VTYkRZeWszekZjalBrRVJtWWtLOUp6cmZ0dWNnY1dNbjlIUVY2a1FIZldiQ21rTlYxUjc1V2RaZ0hMWmRvajI3YXp6YVk1ZTgyVzMzUHBKd1d3OWN5UWdDczBZQW5MQm5kZWc1dTVRSGd4MUVGTFFFNHRXc2FsdlllOE44VWpZSVBndTZkU0p6MmRiVktuRkdrSEZhcnU0MHdXSUwveGVzZjdFOTFGODR0NE5tM1NmVDJ4ek1CWlZUbDJlaHh5TlZuYy9GRFozUTAxV280OWgxSjJmSTd0U1ZtZC9iTWMxRzI3WTllazF0Y0x2Vm5RRVd1dFhGRFVlOFRDMUpDZ0tDd0l3UUFOdHUyYUhab2p1M2kvQzFiQ3ZSakluMzJZUkJ1c1o4a1QyY3hkS3k4dHV1YzF1azdsM2FzN3RPWGZONnBCTXN0bjAyVVorVG5VenZmb3BrcVNCanVzOFBrYVhoRTNwU3VmNjRqeWJFRmJJN2RlVUt1VmlackVtT1pOc3pidi9kRVVmRUhiMGJ1cUFSUE4xaGVnd3BFUVFFZ1JraEFFL0NKVHUwYy9rRnU4d3VvdTMrS3FoSnh4UzFXN1pKZkQvTlNGV0ZsTjdZaWN2UitjQ1gxTGs1eHhsemVURktDUlk3Mk12b0o2Tm9RcjNCVFRsWDZpQmFGY3BMcm13M2NrSlBWNkVnMU1nbWJOczVuM3haZ3pFOENWVjZUUVhWT210YUpTY0gwQitZaXA1end6TlJTUW9DZ3NDTUVJQ2owN0l0a3B0V2k3NnppeENIWUE1YVVmRlhhbktjTWtnWHVEOEFpelBSaXkzVkVWeXRtWXRrZlVleHE1a0NhSnRnc2VZMTFlSG9heks5Ui9mSEpjYjRMbG13MG42dmJYSmdJSnlMdkNpNHRTek9ObTFHMmJacnRBS0dVTEx6ZGlEY0QyZ0JyK2JXNUZoNEJoT1ZwQ0FnQ013SUFVU0FXYmJsSGtWbUY4SFg4S3BSRGw1Uk5UbGVUVzRRMi9ZS2ZoVjBlL3lYSDZ4OHZjMk1aZlo0eTh3U1hzendqMnJSQk50MnJBcXNuNnprWkhwbjlaQmZkaXJMQjVEVTA3Mng3Tm1VZUZ2eFBzKzRlRmhlck5PajJIYWIrVGZVRnkvcGF0SlNKd0F3cGJuUmV0UktFb0tBSUZBcUFpSFpTN3RzRllnZGpZQncyN05HSTNOS3dpa0tWekRsZmI4QXYzaHpIZTlrUE10VnhobTd0dVVIdnFmbGlTWllyT254dVpWODVxMkhObW51ayttZGFEd2lPKy84MTA3UzExTjlaY3lBNVVMclFqZGxRTHVsYU0rMVRxUkdzTzE2dUVVTktwNVB0a2FkOW9sdDhYZXo0RklyU1FnQ2dzQU1FWEJtVVRPcWt4NHNCbi9EV2I5SGNTeFkzN0t2RmUveTlYRjRHanFHYkoxLzFrcmlYbWxmY3JrRDB4SUd0TzhVOVZrTVUrVk4xOGltNExQd0d3WEJaSHJianNhN1E4ZWRsS1N2SjV3eE5nb0RaSGM1bHU0eFcxNTlYZE1VcDdvYTZiZTl3RjQ1SzU0dUlYMkJCMyt0UWR4emwxVEpHRW1LQkFGQm9Id0VqdXpNRmxINExUczhERE1LbE4xMjRiWXduQlRmTlBhdG5MbDN6L29GeStBZ2RXVzZDUmFIZi9RR2ZUM3h4SmZmWjJmQWZVZ2Y4azdRd3o3TEk4UnB3TEp4VWpYYTlFb24xTnRyT3pLRHFYa3JKZVRycVhaNW1QY0hOcjhaNFNQUHh1emE0bFJYSTltMjhhTXhjTi94eEo5L3RXRWRCcW9iL09rc0RuZ0R4VWxGL0hzWlkwaVJJQ0FJekFxQjAzWWxhNGtXdytDWkpkSlFLekRXV2dyNmVpNjlsb3JhMnI2VTBINzk3L0Jiajk2MWt5alcyWnFxb3FzZWkzUlFzQlVuNC8vYlpCcnFQQ0s3aHAvNHhMdmYvZU9mL3RzQmlhbEdkY3FweElSNmUyMUhaL3dYUUN6djZ3bTJOeHBWUXZzV3d6WUhSckNWc0dCNlgreEpnTFhNTHJmU3FMOU5QekRxZzNqalAwWVZzdWRIUDVOSUNBS0NRR2tJZ0JZR2VyQXFMWmZwTHhEc1dRMVl1TzIyWGljNlJXYXZGVG1UcHRWZisrcURmMkdydmJzNmdKVmRNVFdvMHdsOVN3eDV6aFd3SytsNmsrMVBOZkpYejBES2U3WjJETDJ0NkpqM0drUElOb0VLVEU5dzNmRkFWK0V4VzFhbXdkNEpEM054SzJEdnhXemJJUVJVZ25rVnNPUFh2UUM3c1hGOUpvTDRwdTFZN29LQUlIQVNFT2pIWExET1Y5dzNHSWVFN29lOW9KUE5yZHRSdStkeGhuVmkxbERLdS8xbDVGL2FZZVB3WnU4eTVhclJ5MHhHZlh2V2tka2QxaHZqOU93S21Cc3pxV2Z0cG1FNDh3a0hMWGtoZXNFK1NxWE5XVkxWZnZRNWR6MFQzZWN5enozdmhsRXAyTzM4NGc5KzJ2MkpzSVZOTFVKV090OEVZblpVdnlQSkNRS0N3SXdRUVBTOStsWGV6UTIzYmVkRnhUSzdEYmZGRHg2LzVOWGoyL2tSSzNjaXZ3N2pwKzZpYkQ5T1Z2N3Baei8xWmkxeS9OWlBQMmdLMWFrRDduclVOZkxqZGFlbnR4cXg3MW5TbVhyYVdMaVBjTU1TM3lXN0w5WTQ2SEtVVlptS1lzaTd6cHRHOGEzcWkzR0h4SUw3RTZsUDA3OGxXRzRlRDFoNGh0ZVBaQVFCUVdCbUNEd2R2WE1uK0MvcnZ0VnFnUHdzcFlJZVhjUkJPMm90MSs2NUhVMHgxL2V1UWR3Wkp0NDJMZ3l6Y1hadHhmVVY3UWltOHBZdWhTTno2SnVLMDlOYkRiamhsZzZSeTlSekpmcGRCUnplRGZ4c0hzUXA2MDBQT0xTSDNseXFRMXhxWFMzdnFtc0orMS9ERitNdWxHMzJKd3Jtd3VqZTZIaWZoMmZZTHVRdUNBZ0NNMGFnRncwdlJpOE1tQlo5RjFvRmo2bXpzUjZPam1sYkxoT2ZJSW1QTUhpWGJmb24xeStiWkNVNmgrVXdmVDF3TWR5S1M1dlJPd2RJVlg3amZ6Nm5XR2N2THYzcjR5L3h4U0psZmQ2TWEvVEswWjNVVzNYTEoreUtiVFAwaFBINndqKys0WXRKRHdjMmZLRDRieG8reXFyUFNtekdlNWlZelBHbUVxQ3I3Y3Rjb3dxMWtGbG51YmsvaUQ2NXFmYjlwZnpyVEVpU2dvQWdNQk1FM3ZnVHcvdGJmT1RWYzFjbysxZnZvR1FRM0JYK3lDSExscFc4d0RoZW5lcEluQnI0YkR0ZHZkZllZbFRlazY5M05DbGl0dUJkejhaVWVhUGxsZDZwVE0xNllWaUhQRHlERlV0U0VCQUVCSUVpQkJyUkZWYmRkSDZPaXZVL3NPcnBKVU0vSmpoem9Ncm5MMFp2ZjMrcTZyZWV2RGg4SkYyY2tydVZBdmcwRXVTT1huaDR4cTEwS20wRUFVSGc5WWlBRjdHcU5yK1NMYmZzcjVKTkdaeGVjbzFyeXVPTjJmMks1M00zalRhNEIyak1qa1JNRUJBRVh1OEk3TkpPZ1JpSmtLTEY1bmdnMU5SaDJyVmIzNlkrMGtRRG5FckFveHYzZVZURVJOMkpzQ0FnQ0x4K0VhZ21BbDJibEY5NnBVeFVUcC9NaGFjamI1SE1BTkxMY2krVUNaYU1KUWdJQXE5QkJQeHpYZkR0QjdJeEYvalMvTlNmek5zQk12WFJ4aDZnbWVWT2xuRGJzZkVUUVVGQUVDQUVPZ2wvYVpYWWRydE9RbVVrbWxHcmpHRW1HNk5Db2Nxc0hYWk5sT3BrWVVOTFVoQVFCRjY3Q1BqeHBDcStkTTg4VEhPLzFLZmFKWWR4cWNNV0Q3YnEzTFpydGQ4enN1Ymc5K0tXVWlzSUNBS0NnSStBdjJWV2ZVYm5mQ3hRQ1gzQmFlY1lzVTE3cVBINzMzV1cvd0dkbkhZVWVVRno0L2Nta29LQUlQQjZSbUNSbmJvQ0hMQk5haEREc2VTMk9aU0RUK3BRbVhLR0xSeWxSOUcyNnFTMGVpd3JidHRDektSU0VCQUVzaEVBaSt5em1xc1VYM3AwVzJjMnNDN0hUZmF6RnFUR2JUd2R1WFYzOW9JNnVxZXVSMEdLSDZRd25aR2xWMEZBRVBqV1E2REtsM3lXWGJodDZpc1MwMzcwSllvOW0vWklZL2UvYU0zWklNQXhQZVlJeTZvN3hHM3Nqa1JRRUJBRUJBRjFVdFpqQk1NQitSV1dTdDIzcXhWb2w3cDVqWjY1SU5FZDByWmRuS1FXZnlZQ2VQMXdRUk9wRWdRRUFVRWdENEgvaktLbjRqcDFLTTJtRWV1VzdVZ0lncU9URmdOV2lWNGgwRUN5MzZzeWxabzd2NXdxSlNFSUNBS0N3RGdJZkZzVS9mNTNnVWYrQXgvQStRZlRZRzBHekRjWGZYd2NkY3VUbWJlZnYxQkROb2IvREVQM3c4REl2cERLVTBSR0VnUUVnVzhSQkQ0UXdpbXAvdDNZdDA4MHgwL3N0b1hUdmgvNFp6eE9lN2lSL1RlNWEwTjlUZWRlSElSN1hjaDJKSEFpSUFnSUFua0lySC9uOTUyTDdyMy9DM24xSlpXdnV1aldra1lzSEdiRjMyOHg5K1FENGZDUm40YUJLNWNnSUFnSUFxOXhCSHBseC9nVzRsWDFQeFZVS0N1VmdvQWdJQWk4bGhCWThXSi9aNno1c3QxVk4yTTlaSGhCUUJBUUJPNDhBdFgvdmZOOTNtcVB1M0wweksxQ0orMEVBVUhneENPdy9rc25SOFdQRFU2T0xxTEpOQkg0ZitaSkcrblhQc1ZUQUFBQUFFbEZUa1N1UW1DQyIKfQo="/>
    </extobj>
  </extobjs>
</s:customData>
</file>

<file path=customXml/itemProps1.xml><?xml version="1.0" encoding="utf-8"?>
<ds:datastoreItem xmlns:ds="http://schemas.openxmlformats.org/officeDocument/2006/customXml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learning_rate</dc:creator>
  <cp:lastModifiedBy>2021012539</cp:lastModifiedBy>
  <dcterms:created xsi:type="dcterms:W3CDTF">2022-09-30T10:52:00Z</dcterms:created>
  <dcterms:modified xsi:type="dcterms:W3CDTF">2022-10-17T15:59:01Z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4B92FCD02FAE14DFE87835637F858DCD</vt:lpwstr>
  </property>
  <property fmtid="{D5CDD505-2E9C-101B-9397-08002B2CF9AE}" pid="3" name="KSOProductBuildVer">
    <vt:lpwstr>2052-4.3.0.7281</vt:lpwstr>
  </property>
</Properties>
</file>