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0" windowHeight="11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<sst xmlns="http://schemas.openxmlformats.org/spreadsheetml/2006/main" count="41" uniqueCount="24">
  <si>
    <t>摩擦系数</t>
  </si>
  <si>
    <t>未央软-11</t>
  </si>
  <si>
    <t>鲁睿</t>
  </si>
  <si>
    <t>A) 固定缠绕角，探究最小平衡力与负载的关系</t>
  </si>
  <si>
    <t>砝码盘负载(g)</t>
  </si>
  <si>
    <t>砝码负载W(g)</t>
  </si>
  <si>
    <t>正向平衡(g)</t>
  </si>
  <si>
    <t>反向平衡(g)</t>
  </si>
  <si>
    <t>最小平衡力P(g)</t>
  </si>
  <si>
    <t>线性拟合（取截距为0）</t>
  </si>
  <si>
    <t>b1</t>
  </si>
  <si>
    <t>b2</t>
  </si>
  <si>
    <t>r^2</t>
  </si>
  <si>
    <t>B) 固定负载 W，探究最小平衡力 P 与缠绕角 θ 的关系</t>
  </si>
  <si>
    <t>总圈数</t>
  </si>
  <si>
    <t>缠绕角θ(rad)</t>
  </si>
  <si>
    <t>取对数线性拟合</t>
  </si>
  <si>
    <t>缠绕角</t>
  </si>
  <si>
    <t>最小平衡力对数</t>
  </si>
  <si>
    <t>C) 测试白色粗绳的摩擦系数 μ 和未知砝码的质量𝑴</t>
  </si>
  <si>
    <t>计算结果</t>
  </si>
  <si>
    <t>砝码实际重量(g)</t>
  </si>
  <si>
    <t>砝码重量Mu(g)</t>
  </si>
  <si>
    <t>测量误差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</si>
</sst>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%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.5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182245</xdr:colOff>
      <xdr:row>15</xdr:row>
      <xdr:rowOff>45720</xdr:rowOff>
    </xdr:from>
    <xdr:to>
      <xdr:col>4</xdr:col>
      <xdr:colOff>939800</xdr:colOff>
      <xdr:row>16</xdr:row>
      <xdr:rowOff>171450</xdr:rowOff>
    </xdr:to>
    <xdr:pic>
      <xdr:nvPicPr>
        <xdr:cNvPr id="2" name="334E55B0-647D-440b-865C-3EC943EB4CBC-1" descr="/private/var/folders/th/mgks2g3d4v94mpy5jcf7qg3w0000gn/T/com.kingsoft.wpsoffice.mac/wpsoffice.vPAYVBwpsoffi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5005" y="3429000"/>
          <a:ext cx="757555" cy="33909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32</xdr:row>
      <xdr:rowOff>117475</xdr:rowOff>
    </xdr:from>
    <xdr:to>
      <xdr:col>8</xdr:col>
      <xdr:colOff>546735</xdr:colOff>
      <xdr:row>33</xdr:row>
      <xdr:rowOff>135890</xdr:rowOff>
    </xdr:to>
    <xdr:pic>
      <xdr:nvPicPr>
        <xdr:cNvPr id="3" name="334E55B0-647D-440b-865C-3EC943EB4CBC-2" descr="wpsoffic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18300" y="7181215"/>
          <a:ext cx="2032635" cy="231775"/>
        </a:xfrm>
        <a:prstGeom prst="rect">
          <a:avLst/>
        </a:prstGeom>
      </xdr:spPr>
    </xdr:pic>
    <xdr:clientData/>
  </xdr:twoCellAnchor>
  <xdr:twoCellAnchor editAs="oneCell">
    <xdr:from>
      <xdr:col>0</xdr:col>
      <xdr:colOff>884555</xdr:colOff>
      <xdr:row>47</xdr:row>
      <xdr:rowOff>62230</xdr:rowOff>
    </xdr:from>
    <xdr:to>
      <xdr:col>4</xdr:col>
      <xdr:colOff>249555</xdr:colOff>
      <xdr:row>51</xdr:row>
      <xdr:rowOff>76200</xdr:rowOff>
    </xdr:to>
    <xdr:pic>
      <xdr:nvPicPr>
        <xdr:cNvPr id="5" name="334E55B0-647D-440b-865C-3EC943EB4CBC-3" descr="/private/var/folders/th/mgks2g3d4v94mpy5jcf7qg3w0000gn/T/com.kingsoft.wpsoffice.mac/wpsoffice.JxNzFxwpsoffic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4555" y="10379710"/>
          <a:ext cx="3667760" cy="867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G10" sqref="G10"/>
    </sheetView>
  </sheetViews>
  <sheetFormatPr defaultColWidth="9.23076923076923" defaultRowHeight="16.8" outlineLevelCol="6"/>
  <cols>
    <col min="1" max="1" width="17.6923076923077" style="2" customWidth="1"/>
    <col min="2" max="2" width="17.6153846153846" style="2" customWidth="1"/>
    <col min="3" max="3" width="16.2307692307692" style="2" customWidth="1"/>
    <col min="4" max="4" width="13.6153846153846" style="2" customWidth="1"/>
    <col min="5" max="7" width="16.6153846153846" style="2" customWidth="1"/>
    <col min="8" max="16384" width="9.23076923076923" style="2"/>
  </cols>
  <sheetData>
    <row r="1" ht="20.4" spans="1:7">
      <c r="A1" s="3" t="s">
        <v>0</v>
      </c>
      <c r="B1" s="3"/>
      <c r="C1" s="3"/>
      <c r="D1" s="3"/>
      <c r="E1" s="3"/>
      <c r="F1" s="3"/>
      <c r="G1" s="3" t="s">
        <v>1</v>
      </c>
    </row>
    <row r="2" ht="20.4" spans="1:7">
      <c r="A2" s="3"/>
      <c r="B2" s="3"/>
      <c r="C2" s="3"/>
      <c r="D2" s="3"/>
      <c r="E2" s="3"/>
      <c r="F2" s="3"/>
      <c r="G2" s="3" t="s">
        <v>2</v>
      </c>
    </row>
    <row r="3" ht="20.4" spans="1:7">
      <c r="A3" s="3"/>
      <c r="B3" s="3"/>
      <c r="C3" s="3"/>
      <c r="D3" s="3"/>
      <c r="E3" s="3"/>
      <c r="F3" s="3"/>
      <c r="G3" s="3"/>
    </row>
    <row r="4" ht="20.4" spans="1:7">
      <c r="A4" s="4" t="s">
        <v>3</v>
      </c>
      <c r="B4" s="4"/>
      <c r="C4" s="4"/>
      <c r="D4" s="4"/>
      <c r="E4" s="4"/>
      <c r="F4" s="3"/>
      <c r="G4" s="3"/>
    </row>
    <row r="5" spans="1: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 spans="1:5">
      <c r="A6" s="6">
        <v>35.2</v>
      </c>
      <c r="B6" s="5">
        <v>100</v>
      </c>
      <c r="C6" s="5">
        <v>20</v>
      </c>
      <c r="D6" s="5">
        <v>15</v>
      </c>
      <c r="E6" s="15">
        <f>(C6+D6)/2+A6</f>
        <v>52.7</v>
      </c>
    </row>
    <row r="7" spans="1:5">
      <c r="A7" s="6">
        <v>35.2</v>
      </c>
      <c r="B7" s="7">
        <v>200</v>
      </c>
      <c r="C7" s="5">
        <v>80</v>
      </c>
      <c r="D7" s="5">
        <v>75</v>
      </c>
      <c r="E7" s="15">
        <f t="shared" ref="E7:E13" si="0">(C7+D7)/2+A7</f>
        <v>112.7</v>
      </c>
    </row>
    <row r="8" spans="1:5">
      <c r="A8" s="6">
        <v>35.2</v>
      </c>
      <c r="B8" s="5">
        <v>300</v>
      </c>
      <c r="C8" s="5">
        <v>130</v>
      </c>
      <c r="D8" s="5">
        <v>125</v>
      </c>
      <c r="E8" s="15">
        <f t="shared" si="0"/>
        <v>162.7</v>
      </c>
    </row>
    <row r="9" spans="1:5">
      <c r="A9" s="6">
        <v>35.2</v>
      </c>
      <c r="B9" s="7">
        <v>400</v>
      </c>
      <c r="C9" s="5">
        <v>190</v>
      </c>
      <c r="D9" s="5">
        <v>185</v>
      </c>
      <c r="E9" s="15">
        <f t="shared" si="0"/>
        <v>222.7</v>
      </c>
    </row>
    <row r="10" spans="1:5">
      <c r="A10" s="6">
        <v>35.2</v>
      </c>
      <c r="B10" s="5">
        <v>500</v>
      </c>
      <c r="C10" s="5">
        <v>250</v>
      </c>
      <c r="D10" s="5">
        <v>245</v>
      </c>
      <c r="E10" s="15">
        <f t="shared" si="0"/>
        <v>282.7</v>
      </c>
    </row>
    <row r="11" spans="1:5">
      <c r="A11" s="6">
        <v>35.2</v>
      </c>
      <c r="B11" s="7">
        <v>600</v>
      </c>
      <c r="C11" s="5">
        <v>315</v>
      </c>
      <c r="D11" s="5">
        <v>310</v>
      </c>
      <c r="E11" s="15">
        <f t="shared" si="0"/>
        <v>347.7</v>
      </c>
    </row>
    <row r="12" spans="1:5">
      <c r="A12" s="6">
        <v>35.2</v>
      </c>
      <c r="B12" s="5">
        <v>700</v>
      </c>
      <c r="C12" s="5">
        <v>355</v>
      </c>
      <c r="D12" s="5">
        <v>350</v>
      </c>
      <c r="E12" s="15">
        <f t="shared" si="0"/>
        <v>387.7</v>
      </c>
    </row>
    <row r="13" spans="1:5">
      <c r="A13" s="6">
        <v>35.2</v>
      </c>
      <c r="B13" s="7">
        <v>800</v>
      </c>
      <c r="C13" s="5">
        <v>405</v>
      </c>
      <c r="D13" s="5">
        <v>400</v>
      </c>
      <c r="E13" s="15">
        <f t="shared" si="0"/>
        <v>437.7</v>
      </c>
    </row>
    <row r="14" s="1" customFormat="1" spans="1:5">
      <c r="A14" s="8"/>
      <c r="B14" s="9"/>
      <c r="E14" s="16"/>
    </row>
    <row r="15" spans="1:5">
      <c r="A15" s="5" t="s">
        <v>9</v>
      </c>
      <c r="B15" s="5"/>
      <c r="C15" s="5"/>
      <c r="D15" s="5"/>
      <c r="E15" s="17"/>
    </row>
    <row r="16" spans="1:4">
      <c r="A16" s="5" t="s">
        <v>10</v>
      </c>
      <c r="B16" s="5" t="s">
        <v>11</v>
      </c>
      <c r="C16" s="5" t="s">
        <v>12</v>
      </c>
      <c r="D16" s="5" t="s">
        <v>0</v>
      </c>
    </row>
    <row r="17" spans="1:4">
      <c r="A17" s="5">
        <f>INDEX(LINEST(E6:E13,B6:B13,0,1),1,1)</f>
        <v>0.557460784313725</v>
      </c>
      <c r="B17" s="5">
        <f>INDEX(LINEST(E6:E13,B6:B13,0,1),1,2)</f>
        <v>0</v>
      </c>
      <c r="C17" s="5">
        <f>INDEX(LINEST(E6:E13,B6:B13,0,1),3,1)</f>
        <v>0.999532099681173</v>
      </c>
      <c r="D17" s="5">
        <f>-1/PI()*LOG(A17)</f>
        <v>0.0807824904426497</v>
      </c>
    </row>
    <row r="19" ht="21" customHeight="1" spans="1:7">
      <c r="A19" s="4" t="s">
        <v>13</v>
      </c>
      <c r="B19" s="4"/>
      <c r="C19" s="4"/>
      <c r="D19" s="4"/>
      <c r="E19" s="4"/>
      <c r="F19" s="4"/>
      <c r="G19" s="4"/>
    </row>
    <row r="20" spans="1:7">
      <c r="A20" s="5" t="s">
        <v>4</v>
      </c>
      <c r="B20" s="5" t="s">
        <v>5</v>
      </c>
      <c r="C20" s="5" t="s">
        <v>14</v>
      </c>
      <c r="D20" s="5" t="s">
        <v>15</v>
      </c>
      <c r="E20" s="5" t="s">
        <v>6</v>
      </c>
      <c r="F20" s="5" t="s">
        <v>7</v>
      </c>
      <c r="G20" s="5" t="s">
        <v>8</v>
      </c>
    </row>
    <row r="21" spans="1:7">
      <c r="A21" s="6">
        <v>35.2</v>
      </c>
      <c r="B21" s="5">
        <v>800</v>
      </c>
      <c r="C21" s="5">
        <v>0.5</v>
      </c>
      <c r="D21" s="5">
        <f>PI()*C21*2</f>
        <v>3.14159265358979</v>
      </c>
      <c r="E21" s="5">
        <v>400</v>
      </c>
      <c r="F21" s="5">
        <v>405</v>
      </c>
      <c r="G21" s="15">
        <f>(E21+F21)/2+A21</f>
        <v>437.7</v>
      </c>
    </row>
    <row r="22" spans="1:7">
      <c r="A22" s="6">
        <v>35.2</v>
      </c>
      <c r="B22" s="5">
        <v>800</v>
      </c>
      <c r="C22" s="5">
        <v>0.75</v>
      </c>
      <c r="D22" s="5">
        <f t="shared" ref="D22:D27" si="1">PI()*C22*2</f>
        <v>4.71238898038469</v>
      </c>
      <c r="E22" s="5">
        <v>335</v>
      </c>
      <c r="F22" s="5">
        <v>330</v>
      </c>
      <c r="G22" s="15">
        <f t="shared" ref="G22:G28" si="2">(E22+F22)/2+A22</f>
        <v>367.7</v>
      </c>
    </row>
    <row r="23" spans="1:7">
      <c r="A23" s="6">
        <v>35.2</v>
      </c>
      <c r="B23" s="5">
        <v>800</v>
      </c>
      <c r="C23" s="5">
        <v>1</v>
      </c>
      <c r="D23" s="5">
        <f t="shared" si="1"/>
        <v>6.28318530717959</v>
      </c>
      <c r="E23" s="5">
        <v>235</v>
      </c>
      <c r="F23" s="5">
        <v>230</v>
      </c>
      <c r="G23" s="15">
        <f t="shared" si="2"/>
        <v>267.7</v>
      </c>
    </row>
    <row r="24" spans="1:7">
      <c r="A24" s="6">
        <v>35.2</v>
      </c>
      <c r="B24" s="5">
        <v>800</v>
      </c>
      <c r="C24" s="5">
        <v>1.25</v>
      </c>
      <c r="D24" s="5">
        <f t="shared" si="1"/>
        <v>7.85398163397448</v>
      </c>
      <c r="E24" s="5">
        <v>175</v>
      </c>
      <c r="F24" s="5">
        <v>170</v>
      </c>
      <c r="G24" s="15">
        <f t="shared" si="2"/>
        <v>207.7</v>
      </c>
    </row>
    <row r="25" spans="1:7">
      <c r="A25" s="6">
        <v>35.2</v>
      </c>
      <c r="B25" s="5">
        <v>800</v>
      </c>
      <c r="C25" s="5">
        <v>1.5</v>
      </c>
      <c r="D25" s="5">
        <f t="shared" si="1"/>
        <v>9.42477796076938</v>
      </c>
      <c r="E25" s="5">
        <v>95</v>
      </c>
      <c r="F25" s="5">
        <v>90</v>
      </c>
      <c r="G25" s="15">
        <f t="shared" si="2"/>
        <v>127.7</v>
      </c>
    </row>
    <row r="26" spans="1:7">
      <c r="A26" s="6">
        <v>35.2</v>
      </c>
      <c r="B26" s="5">
        <v>800</v>
      </c>
      <c r="C26" s="5">
        <v>1.75</v>
      </c>
      <c r="D26" s="5">
        <f t="shared" si="1"/>
        <v>10.9955742875643</v>
      </c>
      <c r="E26" s="5">
        <v>40</v>
      </c>
      <c r="F26" s="5">
        <v>35</v>
      </c>
      <c r="G26" s="15">
        <f t="shared" si="2"/>
        <v>72.7</v>
      </c>
    </row>
    <row r="27" spans="1:7">
      <c r="A27" s="6">
        <v>35.2</v>
      </c>
      <c r="B27" s="5">
        <v>800</v>
      </c>
      <c r="C27" s="5">
        <v>2</v>
      </c>
      <c r="D27" s="5">
        <f t="shared" si="1"/>
        <v>12.5663706143592</v>
      </c>
      <c r="E27" s="5">
        <v>15</v>
      </c>
      <c r="F27" s="5">
        <v>10</v>
      </c>
      <c r="G27" s="15">
        <f t="shared" si="2"/>
        <v>47.7</v>
      </c>
    </row>
    <row r="28" spans="1:7">
      <c r="A28" s="10"/>
      <c r="G28" s="18"/>
    </row>
    <row r="29" spans="1:5">
      <c r="A29" s="5" t="s">
        <v>16</v>
      </c>
      <c r="B29" s="5"/>
      <c r="C29" s="5"/>
      <c r="D29" s="5"/>
      <c r="E29" s="5"/>
    </row>
    <row r="30" spans="1:2">
      <c r="A30" s="11" t="s">
        <v>17</v>
      </c>
      <c r="B30" s="11" t="s">
        <v>18</v>
      </c>
    </row>
    <row r="31" spans="1:2">
      <c r="A31" s="5">
        <f t="shared" ref="A31:A37" si="3">D21</f>
        <v>3.14159265358979</v>
      </c>
      <c r="B31" s="5">
        <f t="shared" ref="B31:B37" si="4">LOG(G21)</f>
        <v>2.64117654661311</v>
      </c>
    </row>
    <row r="32" spans="1:2">
      <c r="A32" s="5">
        <f t="shared" si="3"/>
        <v>4.71238898038469</v>
      </c>
      <c r="B32" s="5">
        <f t="shared" si="4"/>
        <v>2.56549362986886</v>
      </c>
    </row>
    <row r="33" spans="1:6">
      <c r="A33" s="5">
        <f t="shared" si="3"/>
        <v>6.28318530717959</v>
      </c>
      <c r="B33" s="5">
        <f t="shared" si="4"/>
        <v>2.42764837118693</v>
      </c>
      <c r="C33" s="5" t="s">
        <v>10</v>
      </c>
      <c r="D33" s="5" t="s">
        <v>11</v>
      </c>
      <c r="E33" s="5" t="s">
        <v>12</v>
      </c>
      <c r="F33" s="5" t="s">
        <v>0</v>
      </c>
    </row>
    <row r="34" spans="1:6">
      <c r="A34" s="5">
        <f t="shared" si="3"/>
        <v>7.85398163397448</v>
      </c>
      <c r="B34" s="5">
        <f t="shared" si="4"/>
        <v>2.3174364965351</v>
      </c>
      <c r="C34" s="5">
        <f>INDEX(LINEST(B31:B37,A31:A37,1,1),1,1)</f>
        <v>-0.104982020354414</v>
      </c>
      <c r="D34" s="5">
        <f>INDEX(LINEST(B31:B36,A31:A36,1,1),1,2)</f>
        <v>3.01244163149937</v>
      </c>
      <c r="E34" s="5">
        <f>INDEX(LINEST(B31:B36,A31:A36,1,1),3,1)</f>
        <v>0.961811823884969</v>
      </c>
      <c r="F34" s="5">
        <f>-C34</f>
        <v>0.104982020354414</v>
      </c>
    </row>
    <row r="35" spans="1:2">
      <c r="A35" s="5">
        <f t="shared" si="3"/>
        <v>9.42477796076938</v>
      </c>
      <c r="B35" s="5">
        <f t="shared" si="4"/>
        <v>2.10619089726342</v>
      </c>
    </row>
    <row r="36" spans="1:2">
      <c r="A36" s="5">
        <f t="shared" si="3"/>
        <v>10.9955742875643</v>
      </c>
      <c r="B36" s="5">
        <f t="shared" si="4"/>
        <v>1.86153441085904</v>
      </c>
    </row>
    <row r="37" spans="1:2">
      <c r="A37" s="5">
        <f t="shared" si="3"/>
        <v>12.5663706143592</v>
      </c>
      <c r="B37" s="5">
        <f t="shared" si="4"/>
        <v>1.67851837904011</v>
      </c>
    </row>
    <row r="39" ht="21" customHeight="1" spans="1:7">
      <c r="A39" s="12" t="s">
        <v>19</v>
      </c>
      <c r="B39" s="12"/>
      <c r="C39" s="12"/>
      <c r="D39" s="12"/>
      <c r="E39" s="12"/>
      <c r="F39" s="12"/>
      <c r="G39" s="12"/>
    </row>
    <row r="40" spans="1:6">
      <c r="A40" s="5" t="s">
        <v>4</v>
      </c>
      <c r="B40" s="5" t="s">
        <v>14</v>
      </c>
      <c r="C40" s="5" t="s">
        <v>15</v>
      </c>
      <c r="D40" s="5" t="s">
        <v>6</v>
      </c>
      <c r="E40" s="5" t="s">
        <v>7</v>
      </c>
      <c r="F40" s="5" t="s">
        <v>8</v>
      </c>
    </row>
    <row r="41" spans="1:6">
      <c r="A41" s="6">
        <v>35.2</v>
      </c>
      <c r="B41" s="5">
        <v>0.5</v>
      </c>
      <c r="C41" s="5">
        <f>PI()*B41*2</f>
        <v>3.14159265358979</v>
      </c>
      <c r="D41" s="5">
        <v>65</v>
      </c>
      <c r="E41" s="5">
        <v>60</v>
      </c>
      <c r="F41" s="15">
        <f>(D41+E41)/2+A41</f>
        <v>97.7</v>
      </c>
    </row>
    <row r="42" spans="1:6">
      <c r="A42" s="6">
        <v>35.2</v>
      </c>
      <c r="B42" s="5">
        <v>0.75</v>
      </c>
      <c r="C42" s="5">
        <f>PI()*B42*2</f>
        <v>4.71238898038469</v>
      </c>
      <c r="D42" s="5">
        <v>35</v>
      </c>
      <c r="E42" s="5">
        <v>30</v>
      </c>
      <c r="F42" s="15">
        <f>(D42+E42)/2+A42</f>
        <v>67.7</v>
      </c>
    </row>
    <row r="43" s="1" customFormat="1" spans="1:6">
      <c r="A43" s="8"/>
      <c r="F43" s="16"/>
    </row>
    <row r="44" spans="1:1">
      <c r="A44" s="13" t="s">
        <v>20</v>
      </c>
    </row>
    <row r="45" spans="1:4">
      <c r="A45" s="5" t="s">
        <v>21</v>
      </c>
      <c r="B45" s="5" t="s">
        <v>0</v>
      </c>
      <c r="C45" s="5" t="s">
        <v>22</v>
      </c>
      <c r="D45" s="5" t="s">
        <v>23</v>
      </c>
    </row>
    <row r="46" spans="1:4">
      <c r="A46" s="5">
        <v>200</v>
      </c>
      <c r="B46" s="5">
        <f>LOG(F41/F42)/(C42-C41)</f>
        <v>0.101417282633123</v>
      </c>
      <c r="C46" s="5">
        <f>(F41^C42*F42^(-C41))^(1/(C42-C41))</f>
        <v>203.472796397348</v>
      </c>
      <c r="D46" s="14">
        <f>(C46-A46)/A46</f>
        <v>0.017363981986739</v>
      </c>
    </row>
  </sheetData>
  <mergeCells count="7">
    <mergeCell ref="A4:E4"/>
    <mergeCell ref="A15:D15"/>
    <mergeCell ref="A19:G19"/>
    <mergeCell ref="A29:E29"/>
    <mergeCell ref="A39:G39"/>
    <mergeCell ref="A44:D44"/>
    <mergeCell ref="A1:F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334E55B0-647D-440b-865C-3EC943EB4CBC-1">
      <extobjdata type="334E55B0-647D-440b-865C-3EC943EB4CBC" data="ewoJIkltZ1NldHRpbmdKc29uIiA6ICJ7XCJkcGlcIjpcIjYwMFwiLFwiZm9ybWF0XCI6XCJQTkdcIixcInRyYW5zcGFyZW50XCI6dHJ1ZSxcImF1dG9cIjpmYWxzZX0iLAoJIkxhdGV4IiA6ICJYRnNnWEdSbWNtRmplMUI5ZTFkOVBXVmVleTFjYlhVZ1hHTmtiM1FnWEhCcGZTQmNYUT09IiwKCSJMYXRleEltZ0Jhc2U2NCIgOiAiaVZCT1J3MEtHZ29BQUFBTlNVaEVVZ0FBQVpBQUFBQ3RCQU1BQUFCc0FqUTRBQUFBTUZCTVZFWC8vLzhBQUFBQUFBQUFBQUFBQUFBQUFBQUFBQUFBQUFBQUFBQUFBQUFBQUFBQUFBQUFBQUFBQUFBQUFBQUFBQUF2M2FCN0FBQUFEM1JTVGxNQXUrL2R6WmxVRUdhSnF5SjJNa1FmN3A2VEFBQUFDWEJJV1hNQUFBN0VBQUFPeEFHVkt3NGJBQUFLamtsRVFWUjRBZTFkVFd3a1J4WHV0YjBlLyt5TURSSUNJc1JZdXdlUWlKaGxIU0JTZ0o0a2k1QWlZQ0tVY0VpUXhpSkNTRnpHMHZJVEpORDRBQWRPWGdRNWdmQW1nSkRnTUlQQ0RkQ01GSWxESkdTSGNNYWpQU0VoeGQ2Wi9HNStpdTlWZDFXLzZwN2U4Y1JqVDczSWRXaS8rcG5xNzNWMXZiOSszUTRDdDd4Zk9lWFNGNy90OWt1cEZSdzJkT1ZlS2RoZG5EOTc3SDBWd3YrQlI2bjhqdWlQdXlQazFNNEQvTWRpdU1zL1FlV0RjckE3U0M4QWU5ZTJmRk9wd2FhdGlTS1d3RWpiSWw3RzNmVlpXeE5GekNqVlo0QWJTcjNDcW9MSWpsSzNHZHc1TE5BZXE4c2h0NVY2bmFHbExYT0QxZVdRTGFYZVpHam53Y2docThzaHNidlhHTm9pR0htSDFjV1F5d0MreXRDV1VPZTNHdXZ5bTF3QThDNkRTTGZXVzZ3dWhpUTF3cVVVYlhhUmpFQ05LSDdWaWJGWGVZTVV1cVBVTFk2VkdPTlNqUGQ1VFVPTk9IY1NHRk9YdlVhY0F3NXE1RzNlQmNhY3pjLzd2S2JEbFA2cmdSR3ZBZWVBSXgrUnF4RlNLMi9ralBXNm1kUkdseUVrTjB2a0ZpSGdQY1pJRS9VMnE0c2had0djZzYwTE5WQUNyTURMakJHNjA3WllYUTdaY1BmMmdWQzFIZ1M0bFpqUnZnaTN0eWRuRlRqU2tLdVJFbW9QODE0NU5LbVJxb0g3SlBqNGdxa0krMHViKy9HL1V2bjdmeDhCL1ZGaCtDMWNVaU5KR1R4dU82UVJwRWJpMHIvLzY1dlM0Q2Q0bStBaXFRbW1vRVljdDBvc0svV1VXeVdXa1REbFZrbGxoTlRJb1ZUd0hEZXBrVlhlSUpVbU5kS1ZDcDdqSmpXeXh4dWswazB3SWhXN2cvdE1qVGlYdzROS2VLWkdQRmdGQnVGTWpiQ0w0UVY1cGthOFdBWUc0ajJqUm5iT3ZCRzJyQjZRN3hsdmhKNUVYL2JnZ2g0YkF2YTZ6WjA3OW1TVG1PQzVUOGF6ZlAvb3ZzV1RULzJ4REQ2VXV1djN2OTZjQklnSnpGRXlpV01sSGxpUEp5NzlWc09ORHYxVmU3bzZhOTZ5cmRNbGx0UWdBakNielgwcmxCbGcvdXhqVjEyOHRINzE2b1ByRnl2ZTVEQ3VHUHpOYkZyUHN3NGZucWMwN0p2Y2tVWUdLS1Zhc2pMWW1PNjlNK0xzdXdaL1BST2p1cWJ1YlFmTGxIdlpXUnN4aXdmZFpSV0RERE14cWhxbFZWK2czTXRHRlFmUFN5Vk9wb1NpN3JwUUwvVGJhSmlqaExqNkRiZkx3eHFTRUxjMExQaDdleEcrd2pPZjAwUlQ1eXZwWTYwYmRYbDhSQzRmWGZjZ1FOZ3doZ21INlRxUmYrN1JjWHNOQjdXQmd3ZmxDU1o3WXZLK0dOYVMwWWV6OWxFSGJJL0RCSFR0UmhDVW5EeU5wTy9VcVZhV0VaTXVObVB3TjIwRzJhNVNyMW1JeTdRWUY4eGRaNXVuUkx5d25pbC9pS0YwRFA0RG0wRzJyNHdndzVoRnRVbTMzZDZVa0IvOXROc0cvNDY5bjVCZ3VXRW5tQ0VEWms0QUl5MkR2NVk4K3YvV3J5d2ZRWU5lUHBqeFpZOGt1REpVeGVDUFJWVjZRSTJTWDFmWUVxVUhlRkpIN3A0V3RSQk1RNjk2VWUvN1pscFhlb0tld1lBYTZla3FNbnMyZytKbldKY21sN1EzMi9FL1dRWWJ1NjBSejVGYnNwaEpvbTVxRmpybS9rdno2VThkV2p3QzB5UzNaRGJSSHpIRUhiMDdPa1lpK0FNOGphUnBHR21SVzlXcHB2c3JwRWFROFpkWnF2VEFhZGRoanVoYkMzdmxuU0RZM1VyaFdZaFNGbGVjOTZoU1kveW8xbVBqRnd6QjFnM1RvR2JVRzlTRUc1QVd4dWNTUmtHMkJmVnZhUGo1ekp0MzI4U2V0b3k3MCtKaStma0grcC91alRvN2hUMXZRZXpXN2l0aHMrOW45bnFzN3FGa1ZrZE5kVUw5UDhTbER0VmdGQ2Z3cHI2bVhuNjY4aGE4V1hWL1ZpV0djVk9vdGs0STZJaHB2NmZVaDlyQjMwZ1MzYkdRTi9XZEIvcGZ4ZzRvL0tML3A4elltM2RIVGYrSy8yWUduSEFEMVBSWDZCVFhSbG10czA0aTlRbWpHbi82UWkxMk1vcWpOSEl6a2tyam4rSjBmbkhUT2hRdExYVHl6OW9ZRXUvTkgzMzhuaCsvbEZmK04yUnl5QmlqaUhjTk1XUVlOU1hlVk02QXlUWVhLcENTT2FXYlBkVytNYzBoaWtZd3dyeXA3RHlUYjZIM1J2TktWcjRqWW10ZmhkaUYzWEdua3JCOHAxR1Q2M3NtajQxaG1nS3ZBcjV0VGwwK05OVFF2em5lMU5DeHA5KzRrN3hSdmp6aTNYS0k2ZFBIZDlRejBvdG43WGp3cU9qSFhISVRIblg2MHh0M0xubGJxRkRPV0lFdWpwVlkzN2l0bnRUMmszeUVtNk5NdlJVV1Vqd1MvTnk5T3F6alNEUG1EMnFaZ0dmaHVaRnFlMkY5STMraVlUM0Q4T2EyRFp0Z2pEYk1XdzJDSC96bnA2RzZ0VGZHNzQ0ME5CZjBzSTRqelpnN2lPbWNqNWc5bnp0NDdJNWhlSFBieHA3ZCtRRmxSNit2MzNQWG8vK1lQQnZPaVU2NlFsOVlPZWx6bk1yODBPdldRRG1WRTU3VVNWYkVmcnduZFVXYVhyLzJXOHh6UjE3SytDTWRaakttZUp4K2RSeC9CSXdjVGg5eERnS21HeUNUM0xLYStrMlRQd0JNOVUyL09vWS9nczErZWZxQUo0QUFZZHJxQkthWi9oVFE3SHhGL3RLYlBxUjNod0RQQjlobUw0VGRkemZOOUgrRnNEUUxSVitMMC95bWoydDhCSFVXY3l2VVBqSCtCTDc4b3NPZUxyMm9NNjU4UVRZbURpUkliOFkvV1ZCZkd2UEhYZzJ2bVJoUXFUWWk5dUFWN0N5WTc4YXUrbng1c0pmdGxkUlNWbDhOZ3VMemxjR1dKTlJEc002SHFuOEZYK2JzRGVrN2R0T3o2cUpKd2FhNVNwWCtwWHV1WGwyL1VvbERUMUhEZzFjbWt2UlIvR1U0ZU9pZng4WThkSUx0eEdhbGZnb1J4Q1V5S0d4RGRlalAvV244MFdQUmg3QUhELzJHUUJXZmVycWlHZm5VTjZJTldmeTVydmMvM1BZSGN4NlNPcERmdldsN0VhTlYvWjZ0QnNVUTNyWUFOcEN4QXVRYkNYQjZRZFI1RERPakJpTDRRRDVkb25QQkQzMkg5VERoaS9hTitVZzJiL1dRUnNUSlByZ0FQSHFPc2NaaG5odjFVSndQbmlZTjM0MUR6Yno5MWh5VnBqQk44UHpjRk16c3NRWlVtZWNRQlBVcTYvU1pKREcxd1FCQzN2TEgrY3Y4dm1QRC9DUHBDN0pkQml0MFEybm54SmlxZUlRYTU5aHFibWlQY1BGN0lFUm1VY3EvODYwNU1rcDRYb0tjTUFIaUc4YmxvU1hwb01yazFJS2NNRUhxV3c5bGJIYWQrUmh0bXhsK20wVk52aDRwZ2x1MTRFcjlIZWRKeHM2cTdmS2RJSnRrellLY2ZYV2IvMWNDT2NJWFNZTmdKREd1dHFzTi9nRzNKVEhDRjB2QkdTbFU5Zzc0MDc1c3BxcGRPLzhJTUdKdGt2UElzdVgvdVVQQWkzN0pCWVdZc2paSjV6WDZWcTU5a0N4SStJS2ZrS255Y2xmN0o0YkxHYTRhVGFPM2YydUpLaS9obGVRVnJNaG1ERmFROEFYaVZxTEtaN0VDek5FcWlMRjg5WVd2SjVsVTIxWDlMb054dEVRSlgwcXl0VFpKWlkvZVVyVCtpU2poaS9kbHJFMnllQnRMUlA3SmxsNnFRSlR3eFF2VlZwVkQrRWJSeHE1bVpGNk81YXZ4TnF3cWJ4RURpYU1sUy9nR3BNcWpTMS9VLzRzcmNiUjJxNXBSTVllT3NVbm10UG9qUjB2YjdnVWp2S1J3MGdSeWpaV0VieENRbzZVSjJGMnl5Z3FRYTFWT3dqZUttVjRtUXBqd2pXeVNOb0JyNGN0aXBzS0ViMlNUMEZvMEkyUGVPRnJ6ZXV2VDBrZ3BKbWFxaFM5QTQwNDd4Qit5dTJTVk9HWWFDVjlBQnlQa24wZ1R2dFltaVlRdk9Lam9tS2s0NFJ2WkpOZlpCNFZDN1dpZEo3dExWaUdiNUdFc0JHMTRLbVh0YUdtN0sycVFjaVNiNUViMG1TY051YVVkTFRpOTBrb1VNNDJGTDhEWHlkRWlwMWRhaVdLbVJ2aHFSK3NWZ2NJM3NrbldyUERWanRidElMSzdaSzBKUGNjOXRNSTNjclFRY1pURkJLSFZOa21qYW9FZndORVNLSHlCSHl2eVpwaXN3RDRjTFlIQ0Y0eEFsZDltNnE4RHhzclg3UUlKSWtJZ3QyRnMrbXlLY1JrRjhhQ2gxb0NjcmNBS3F1SXNYODFJMlYwQllxUXFiVEUwM3BhN0FxbmtGRUVzMWQwVmdLUEZ0cjRnUGlobW1namZJSUNqeGJhK0pFYTIzUlZBOEpkdGZVbU1OTndWT0c4K1dpbUpCNDMxd0YyQlJhSENGK2tuYnRSOVhxandSZURuODg1TlZMalVkdXIrVi80UDYwNGtUVkwzdDVzQUFBQUFTVVZPUks1Q1lJST0iCn0K"/>
    </extobj>
    <extobj name="334E55B0-647D-440b-865C-3EC943EB4CBC-2">
      <extobjdata type="334E55B0-647D-440b-865C-3EC943EB4CBC" data="ewoJIkltZ1NldHRpbmdKc29uIiA6ICJ7XCJkcGlcIjpcIjYwMFwiLFwiZm9ybWF0XCI6XCJQTkdcIixcInRyYW5zcGFyZW50XCI6dHJ1ZSxcImF1dG9cIjpmYWxzZX0iLAoJIkxhdGV4IiA6ICJYRnNnWEd4dUtGQXBQUzFjYlhVZ1hIUm9aWFJoSzF4c2JpaFhLU0JjWFE9PSIsCgkiTGF0ZXhJbWdCYXNlNjQiIDogImlWQk9SdzBLR2dvQUFBQU5TVWhFVWdBQUF3d0FBQUJUQkFNQUFBREFZWjMzQUFBQU1GQk1WRVgvLy84QUFBQUFBQUFBQUFBQUFBQUFBQUFBQUFBQUFBQUFBQUFBQUFBQUFBQUFBQUFBQUFBQUFBQUFBQUFBQUFBdjNhQjdBQUFBRDNSU1RsTUFJakpFVkhhSm1hdk4zZThRdTJZK2dabUxBQUFBQ1hCSVdYTUFBQTdFQUFBT3hBR1ZLdzRiQUFBVFBVbEVRVlI0QWQxZFRXd2tSeFh1OGIrOWRteHlJQW81ekVnNWNBREpsdURFSVRNSEVDZ2dqVSs1SUdRTGhGWUNvZGxGSUM4bzBTeW5KQWMwdnZDVEZXZ3M0RUtXTUVZS0NIWURQUWVRa0JiRkswVWlJRURqQzBnb0lCdXlrTVNUYlBHOStxL3VtdTdxNlJsdlNCMm02K2ZWZTFYdnZYby8xZU54RkJVcWoyNkZnRDkwSEFMMURvT1orMzdoRFkzTHA4WGhSZ2l0bGJkQ29ONWhNTzJmRk43UXVIenEvRHVJMUdydk8wRnc3eVNnSlZZcnZKMHgrYlRHZ214U0ZEMTAxaSs4cHYvekNZTlh4OWlBNFZQbDRZOWNmUHI2MVNBYzNidEJZRkUwdzM0VUNEbHRzSS8xZnJFN05vMzdQL2pZbFdzL0Q1cSt6STZENEZ3Z3c2YzZvM0xWSGZhM2x0aXVQZkFuUGxOLzNQaldKOHhvOHcxVHY1ZTFWOWdaR3piR1hNRXMzOXZyUWJNNy94Vmc3MkUzbjMzbW1XdlAzb3pQcUdNMkh0NzQ0VFBQUEhzOVpyYzVnT2k0ZHAxZDRrM05wenFuZFpWMzVueTBITSs3cWdXZ0t6L1dDQmJDQkt2aHAxUjVEL3RWTk1kQ3ozQnlFUVhFc0NDNUhKMW9aakJDdDJpYUJ4eTk3dGpuVGMybmQrOTFBWHFWZDJaL3pMSTNIWUMvWGZsTGpLbnM1VDBxVDFQOVZ4cWc5eDlkdlhlVk9mWldQNHJxb1I0dHVkREt4YTlnVDBHbm9jNUFpTXB2cmdnamNmYnR6MUJ6NXVMWGlTK01QZmZsR3JXam1TL3c5dkQzRzd3WkdUNnRkc0xFY0N0dC9raTJMd2g4VWVYdmFQeFpOcUxxR0lHRG1qdXg1dzdYMFdWMk9EYkczNGFKWVRXMlRsd2JmUGhwWDVOY1EzTzRwWnZSVEkreDE2UVFJcHRQUjJGaTZLYnQvVHhJYkdzS0gyZnNUSkdmWndlNi8xNVY1dG1RbG5QZjJGWXBpbUI1UTA3RE10czNtNnlDS1EzVG5FUFRpYUl1c0RNdGhjamkwNFVnTWR6SC9tVnd5OW9TU0JpVWxaaVpDQ21XUGlzMTUvdzZUaGhQYzJiWWNIeWFjWkFZVGl3dVJPdGdTdDlRbkVIejFEVEpYeWdEUXIyR1R5dEJZamlTenQzR0NBSGFXMnppdUtuaGszdHVsZUJodC9scVdJbWw5RUxFc0dxMkRZSmdpaTJWQ3BxSGlpdjBYSE9XWS9pMEhDU0dqaTFpaWJicW5sa2cwaVJXN0hOcXIrTGM2cmNZanhtaGNCNEZDbDFGTjBRTVMwN3dBcTNXWEFBWmlpaWQwM0IwMXladStCUWtoaGxINGhMUkNYUHNMcm1LcTNKb2p0MnhxZDJEK2tDWjVGNlduN3J2Y3ViU2dzU3c2Y2labEhITFFvcm1tMVl6YXUvYkxjT25JREdzdWJnRXBnNXpIQVo1SXkzNG5tMnViTUxuVk1kaXJncFNYYk9vTk8xTkp4bEtqUWVKWWVBWUNncU5HaGFpMkdWU3hiWllBTk44Q2hLREszRkpCUlFPTFlMa2pYUlFzR1BGVUJiTXVWVnZhUXZkRmE3YVQ3a3BMWmQvTkFvUlE4SlFVTnl5YmFIck1ZZittbmFmQWtiektVZ01BOXZlU1NMa2ZXNWJCQ250MUlidnlKR1FCWFZPMVE1VGV0NDFpMHJUUHNrK3RDRmlXSFBZSEMyQUM3dUdFUGtHclp2b3J0dHhFdHFhVHlGaVdGWCt6dUNuaU55Vk94a2xuVDB2M1Z2bmdMV29XL21lV1pTOWVsR2ZnQmlPWE45REh2S1NJVVFwcnUwbWUvWkpBWmptVTRnWTVwa25ENkRqVnpNRWtZdFlZcGhsNlhUUGdwMTJGV0dqT3FnOTM5b1YvUW1JWWNkV2ZxR2NWeFY2eXBNdEU0SFJwQkhVZkFvUnc0cmppeVVSaXBBTlBSS3NMWGh0bTIyUWM2c2ppTnVTeEt4c0prMStBbUxvdVU2WGJJTFNBTkFieE14V2d3dTJnZUxMVVh3S0VjT21MdzJvTW0xL09VSVNpMG0xQjY2U3BEa3cxWjVZSjViWkZ4TGx4VENUT1Bia0lmZjEzbWFITFVjTldwYUVCSkRpVTRnWTJqNmVRdU8wS3lDVUVJdGxKaytzdWw3VmVWWGd0cFFWUmZ5bW5MV0hlbmt4TEdwS0FqM0ZpNGVhMHNvZGNNbmNTeVhEVmNBcFBvV0l3Unh4VFNDS09zWU44bDRRdEVLMXF2YVIxcFR6cWlLVlZlY1NSc0t3SVVXL3ZCalduVUFvbVRhZjdEZHROVmhLaEt0WWorSlRnQmh3MEZJYlFPWmhaV3MwM0lVWUROaUtlMVRNd0huVXNIZGxHQkJBcHZldTExQmVEUFZrZGdndW5DcjhxM0d0eml5cnRmbW1HdEZQeGFjQU1TeFltUFI4aW9odFMwZHBoTElFQUZyS3NnVWF5WlFxMEpCdGlScFpyYldxSkwzeVltaHBnVXZjWUlObTl1SnIwYVo5LzlsVnF6THJVSHpTWXJqL2tjZWV1UFk4QU9hK0d0LzRmYzFBUnN1K25WQklZR09sQ1BuQVRJSjVObzBwMWo3LzB6UnlzczgxMmIyZThHQXVkS0FZS2cvLzllSWZyemN3OTZQWGg4OTkyc2JSVGJyTjJCakVxUG9tOGpQRGlGUzRDa1NLVDBvTXhGWWVjYzdIN0NaZTRSQlJXZGFkREVSMkV0dTNGQVNlUkcvRHRNR0ttbWxOcllaVmFESVBEaHVDRGd5UnpvNnJkaFNkV2thZ0dKcllHNk9yb2sreVljellEeXc4dk50cWs2M1dVZWxnbTc5L1VNTVg3RVJPZGlvK0pjVlE2ZjZzRnMwNU4rMTFuN3VsRzEyRm41NXRKMCtKSXNhTzdlRXAxU0g4aGtJZEs2T00wRm03NVpORUlLR0F4Yk9nR0I0YzRpUThxbThOZ1FOdXMrYWk3QnE1ejBJWjFzR212b1JJaDZzWWtIeFNZcWhjZkJvejdrUVB2VWF6MEh0SlRvNmlsdHFmN2tFRkRMQVRaVHBNeC9aNFQxMXgycDBUcisrWVRXSUZwd0wvcHVFRWFZYzIxV25xZ1dKNDk1VXV0dGVveEk4VGlxN2w5SEh3RWxnN1JoMVhvUDJVVFVranNhb3F6Z3pKSnlVR2pEMkk1YS9HRFlLQ0ExYVhNa2dGYmFOUG8xU2FydStyVzF2bjR4MHJmT1lkVS9rWW1Oc3VaUEVIZ2tiYlluMVg5L3JvQjRvaGlpckEwN2dsakFvVXNLYVFyUm42c2d2RVZUcDFzaDlGMW1zZ1Q3aUtPWkpQbGhoZ3ArNHNTOFBXc2ZESFRraGt5R2tiR05IRjRuQkxyWTAvMjBvM25kNUpOMkpqZnFCM2x3VDYyTVNyT1BOWnB6SllEQlR4TkxwaWgwYmVwT3pKNUxCbDFET3VjYk9pektZblhNVjZKWjhzTVdETmQ1cmJZaXQxZlpiSWZNbjlpU0h4MmRNMkFPMVp0Qkl3T3pxRHNtYXRQdnlCVVdYREFndXVRbkh1S3VDcXNvcXcxenA4QVlCckt4VzBlSWFMWVoyeEQwc3RCMzZWSE1MMEo3T1NIWjJvTEpDRG9wdTJZMEhNRTY1aVFQTEpGY1BkRzJJS21YNHBrQWdaZ2FyS1FUd29iZGhYelJjaGhlUVgvSnNtWUZCZ1VYUUxzMFlVZFpJTmNFQU40WjdteUlsU0hKeE05dTJuUkhrYTlkcG9SSVhFOE1xQlFJU3Q2OFZXVFZWU3dUTGtBVUc0S3I2NUo3ZzNkeVloM0lma2t5MkdtSjJwbUdyZHFEZWtmK3hPUll0Yzh1VjNVYm4vRWZwNjIwdEppRTJqcDJhb0RzZ1JKWG00emFTTUduVHRVQTEzVkpTS0hUbEZBWGllNFdLQXllczFKQWF0Ny9TbFFIMGE1V0JUaHk0ZFlqL3B4QzRmOG9XckdKQjhjc1dndkJ4NStOdDhOczh3dG1UVlBDaHRNT1hzc2htUnRhb3Y1MXVLelp4RUxYbWFVZ2g5SGRZcW8xaHBJVFRJTG5ZOGw4UlJTQXhhbXpVbHVwbXpIQ1RIdm9tY2kxZG1lTzVpWGdQdDdDZXA4N2JrVTBJTXV4SVdIbDVOZzBCcnN0YzhLQUtRWmZqZEwvWE5nS3F0TXpLTlV5NVZZeTloT3FXcEFDTzAwYWdiaCtsYlNpRXg2RXVSbmduVlcxWkFLUWhnU1p6LzBUSTNMRENiUXA5WFBVeWtHWkpQQ1RFb3ZRZWJEd1JlZk5ITUUvQWVBYjBjOXovV3pWcjlBSlBvUFRFYWd2M0tFQnVkT3RodVdjN0RRN0NRR0xUZTkwd1UyVGErU2FMWGpLRndWUmh2WHNIOWtyZElQaVhFMEpld2xoaGdnRld2UWRUVW5zajBPYlZ6RVVQSDZBSldlU29XZ0U1WjQ5ZkFCODZ5M0VZaE1aREg1Y1VTUXllVkhLNURQL3NFRnRmb2swSzFBNnI0dzFVNkRkeHFKc1JBTTZqa2lhRnRuWHd4SS9HNWJsUW1NVExCcG1XbGpadm9HWHRLOGR4MkJyMUNZckJrcTkyRVh3d2JJTW5EVmVSOVdNRWhyY0FmcnBJWU9ESlhETUtzWVpZbEJ0d1Y5d21SVTdCWGZmS2RBZFc0b0FJWDFWSDRXUm1SWXJ4Zll6TCtnTC84a3d6SHhuY2xDRmxtNG9sVm5OU2xQYlJwSkNEcDJrTDdOMGlaYzVNd1dhZGhrRG9OQU9SZTRFZ2NIbEtFVTh5WjA1eTExa0pWeVNkWERGck1FSU1pQzRqRTFPUkxwdFN3UWU4YkN1eURwUDFsU3lFdy9vQmlGdWtEU2Y4VUJDd1ZQL0pxQXA2My9EaXBWenQyQmU2SzRVQjE5NHlHZFkzOWs2UGdGaWZQdzFYMG9VbGlvUHNsYnlrbEJrb2JibnZScWs3SVVWWEhmSUtFdjJ3cmhNWWY4SGV5b3B1UzZMNkVnR3JlVmNEeVdmZmpwTjVVNmpLT0dPUzNKMFc0Q3ByQVN4bm1pSENWbXgxYTJYaW5nZElHelExQ2t5cmxqZExuaURXZThvc05SUXhjMXJxZzNRUTBSQnVBVGV1U1QwNWFpajBvUlZjcWRSbEhERkFOeW5aRnVBcWFJQWZyUFNwY0xXQ1VmTDRCdWk1dGdHSko4b2svYTBsMlRieGROYnBnM0FRc2xWYnJ0cmtMOEJJdjVLSVBGQXJMS0tWOUF5bm9MaTZnOXlVMFRDc2kzVVh0WkJRUzlaUjh5ajhOa0c5ZlRWTFBJeEJUZGYvelBNU2cvUUZQOWVYdEV2SlduV2pGbnFYYnl5MHRoblNrUkxjWGwxUzRDbG9EL2dhZ3FxTmRtenpWUzRtaGFhbGNFckZvbjBmZTBERzZBRjA1RklUQkIrVVA0Q1pHSkUxeXpWTVFBOTFlWEkzbXRmWmpqVmpPWU52UHBSRjVnellrc0RweVc5NHN1dTJKSzF4QzY4WTB1QU1UYkdsL1FFcUZ6Zk1DTWFoOEY3TFJGN0Jlc3FYRmtNNmlSZkFpdzFVUTVaeWkxNkVqaXVSVHZsSEN2cmFTT0hwNWFRTnV5clZDV0pNbityN0IrQU9lTmh3TE9sQkh4ZnNqTFJ0ckNYYTF0QmhhV3VRS0xRVnErNUVLVitrTk1rN2t5SENWWGlaelB1V0xBZkp0S0NMeXFaS1NSTGZkOU42d0ZnbmFiV1QrT3B5eDBudEtHellFRk1Sd0t1SEJBdG5wUnhDVkZrTXo5YVVWdXIwNDFPRXF2ZFlCbjhYOWtuY1IzaHRXbjFFQzR1TUVCbkh5RXAxdU0zMFRqL0U2MWppaTZPakdSWlBWZ3MxUkRNY3JYVHIzTTEvamwybXFOODV4RGVYRmtINnJRdG5qcVE1WGVWcjVGcjY5TjNJZmtrLzVwd0dxdjV2QWtwODI0Q3NEV2xQTjVDSkJ1NWsxcWdiL2RhREdoSnRZUXE0S3JaRml3TGs0Vk9QK1orblRjR1NpTWttQkd3b2RybkxOZTJOMHVFcGZyZUI4eWhlRDUxMTBmdHFBdzZnc3RKOERFK2lGNmI4dDBVZzNjUUZ4SWZnZ3hRQzN2WlZOcHJRWTB1K2llZHJjcTJtNm0zZ05ORHBjOWI2THhrdFFOZDJLbEhDVnRhKzY1Uk1NeUVrYkVDRklaaVNtVHJEWk5CNVl1b25OQTZDUEZlV2RQSnRVM2lpdHBPNnNRSjY5YmtVblZiQnFzRHQ2MTVKUEFhZGhrRHJiWUVDZUxSOFlnekY2RGVWRzJzWmFZaGNrOWRZbGZLak1Gc2ZpaFJ3Q3BVL0RHbmRKRHBVZStJNURxUXBwN09od2xWWjdRS0FCWXRpeDBYTDByZHkwQVVwQkxKbHF3WVlWamFad0E5MEdDQ3B6Q0ErK2xVTy90QmpnZnZvSkdsM3dmZGYwcmFNNTZuYVZvQ1NmQXNTd21YcTFBQVprdjIwZ0M5MHdhNWxLalp6aGJZR1p3aE5VSzl4U1Z1WGFOdE0zMThsMWxCYkRUUHBxYmVCcVA0bGhQMG5YdEJXZjRNYzBsSVVBM1ljS2VGM2ZEc2dlWXNDcEd2VS9zYjROLzhqRWVpbHFQaERZS0dTNHBONTRMWXZscnNZcXJ4NU5NVWNNc2JIODRLYm1SMnhabVhRdzMzRzFQeWVhVVh3Q2Zya1gvaFV3dFdSMGF3TzNKaEk5TlJSRk9JcDZrdWwxYXZkWlMzVUdKdGVncUZtdXNmTU5iZ2pFSDFyaVo4V0l5RnF1KzBKUW4yVzE2VjNCbVZydWthVjRvTnRYL1lPVXJOdVdYZ01LMXNaeTJHcWFmaW8rN1JqaDRkWkN2MFJBdDc0VlcwaXl0QW5BRnpRbWIyVXBrN2gzU3RGTzBqTnhsN3AyOWpzdWhwTURqcVBMYlZNN3hhQTBnV3d4a0xZMTVLU1c4WWJVamFNblNzc2NFdG16NDlvcHZDYlErcXdtV1UvT3B3ZjIrSS9EL1h6djhXaG03NGtZK0ljdjcyMUVzdnVYZTEva0UzQk5ZZ3pNaXhlZkdnQ09zVDg4K2RtK2hTOVJ2WkEwWklueENUU2hvTUlKeitJSGVOc3dyWlY0aTZQZEpHVksvb21tbDJDR0dDcVNIMC91OWFQM0NqYjljdTl5cExwZjNxdHhqUFZVZW5UaUtpQUNoVjB2YmRISitWU25uVkQ1Ri84MnBLaHZtVHNINmVLTlV2QWJRd0dHeitQUitEY3pkV0QwdkFJak9KTUQrdUc2WHc5d2J0Y2c5dmZKOHp1TCtteHYyTWpIbFNFR3VxSVRaWVAraUVDVVZ5UFRMZENuL3hLcTZlNThNV2xLM0ZWeFB0V0g5TU9oK04xUUVzTk4vR2pvdGVzM0VlWHBiaW1Ham5XK2R3Q25mbXkwNzZLMFd6dkc4ZHZkazZ5M0dadnBzdUYxZG9aRGdKOXV2S2xOeFlmWURjWWVENkNWS1FiRkQ0aEJzWW5Fb0xvYkhIL2ErTlpkN1YvSURGZWpJbnlxcHd4ZzdoWUhXVWNsZDNZUVFBOCt1UEtwM3ZDYk5RS2YrY3J3SlQzdG43M24vcUViR1pVTU1XVE1zb2RtVThwZTFXNmR3ODFsNjJNUlBsM3dYZFBaaTBuVkVkTDJVNTJUN1FDSjFEZGFpbElvTHdha1g4SWhhZElyMzlOVnFxemUySERhYnFNUW54WmNyK05pOHJibVRaemxIWjlBSjlLR25CUXluOGdFeE5DeURIWSt3U1JFSVQ1QlpzbjVPZTJWOGl6S29VRHZaay96WVBMR0p5Q0dvMUtyS01hbmpvNmY4ellteDZ2WkZqRVFTeVlZMG9iYm1RQUJneWV1SFErWWtRTFJQMHlWR2ducEtNYW5ZdENnMzA1YXpKQTFGWU5CMnJCZGJFWWF1djVHdXE5Z1Q4VmNlQlNjU2VERitMUlkwTWFzQmx3a2pMRm9aMHJkelZhZHNkREc4dk9oa0tQaDJqbmZteHM5azE1UjhYdVhMQkI3ckNBNC91S3J0UGUweVh2cnJWU282QVdiZXVkUkNkdFlsRSt0WWlJL0toVStoSEhPK29KcDJJUXBRUlZscGIyTW9ueGFLY2JYMXRTekJycit4TGZoM2c2bGwzV0RtcjNBb255YUxaVEFWYzZCUTdqY21mcDNEcko1cUViclk0Y2p4Zm5VSGlxcUFVL25QeG9Fd0k4RGdsdjV3M0htVFg3TzR0Z0xLYzZuRlgxdkZyQ1BrMkUvQUtvY2lQM3l0aHltMHJONytzMU1RVlRGK1ZRcEVQdXNGckpnQlpldXdOY3o3OWtWMUxrOHE4WGlGNzJtY2ZqVVBPdnIrVG1WdGZKNVZRNEZEQ050Mk1pSE9oZUlPZk52WEFyUkc0ZFA4K0hYRSsxeEQybVJUZXk4VGRJR1d2UE9lTW40V0h4cWhjWmw4eVh5bVhCQk5NdGZjNGNUeTRIVS84QXRCODRkSG85UEMrNWJKUmVsM1dxR3lzdWVWTGkrZUhaY2VNN1VKclQwbjNrVklERW1uM2JDMHFXWklqRlZnVlcvblVIbngzalhPQzZmNXNJQ2dxUFM3OFRlemd3ZnNiWm04VHUwc2ZuMFFGQm84dHNncUJIYitYL3RybHd1dkhMRHAvOEIyakc3S3ZHSE5wb0FBQUFBU1VWT1JLNUNZSUk9Igp9Cg=="/>
    </extobj>
    <extobj name="334E55B0-647D-440b-865C-3EC943EB4CBC-3">
      <extobjdata type="334E55B0-647D-440b-865C-3EC943EB4CBC" data="ewoJIkltZ1NldHRpbmdKc29uIiA6ICJ7XCJkcGlcIjpcIjYwMFwiLFwiZm9ybWF0XCI6XCJQTkdcIixcInRyYW5zcGFyZW50XCI6dHJ1ZSxcImF1dG9cIjpmYWxzZX0iLAoJIkxhdGV4IiA6ICJYRnNnWEdKbFoybHVlMk5oYzJWemZWQmZNVDFOWDNVZ1pWNTdMVnh0ZFY5N2RYMGdYSFJvWlhSaFh6RjlYRnhRWHpJOVRWOTFaVjU3TFZ4dGRWOTdkWDBnWEhSb1pYUmhYeko5WEdWdVpIdGpZWE5sYzMxY1RHOXVaM0pwWjJoMFlYSnliM2NnWEdKbFoybHVlMk5oYzJWemZWeHRkVjk3ZFgwOVhHUm1jbUZqZTF4c2JpaGNaR1p5WVdON1VGOHhmWHRRWHpKOUtYMTdYSFJvWlhSaFh6SXRYSFJvWlhSaFh6RjlYRnhOWDN0MWZUMG9VRjh4WG50Y2RHaGxkR0ZmTW4xY1kyUnZkQ0JRWHpKZWV5MWNkR2hsZEdGZk1YMHBYbnRjWm5KaFkzc3hmWHRjZEdobGRHRmZNaTFjZEdobGRHRmZNWDE5WEdWdVpIdGpZWE5sYzMwZ1hGMD0iLAoJIkxhdGV4SW1nQmFzZTY0IiA6ICJpVkJPUncwS0dnb0FBQUFOU1VoRVVnQUFCeDBBQUFHV0NBTUFBQUNhZG0wUkFBQUFTMUJNVkVYLy8vOEFBQUFBQUFBQUFBQUFBQUFBQUFBQUFBQUFBQUFBQUFBQUFBQUFBQUFBQUFBQUFBQUFBQUFBQUFBQUFBQUFBQUFBQUFBQUFBQUFBQUFBQUFBQUFBQUFBQUFBQUFBQUFBRFhyTFp6QUFBQUdIUlNUbE1BZHQySlZPL05JcnRtRUVTWk1xdFFhbDdWSVBQZjA4WGFsQlZxQUFBQUNYQklXWE1BQUE3RUFBQU94QUdWS3c0YkFBQWdBRWxFUVZSNEFlMWQ3WUtES25CTlRFeXkyV3phM3JhM3Z2K1RkbVlBQlJRRjFJam01TWV1SHdnekIrRXdNNENuRTM1QUFBZ0FBU0FRUU9CUk55Ty91cnE5cnMvQW83Z01CSUFBRUFBQ1FPQ1lDRHhIcUxHOVZmMGNVM2xvQlFTQUFCQUFBa0JnR0lHZnkrdjlzQXpJeDZ2N3ZXL0dzS3pCajhQdzRTb1FBQUpBQUFnY0dZR1hNaFJyMzR0Ni83bXBPdy8venBIUmdHNUFBQWdBQVNBQUJCaUJzK0xBOHdBYVYyVkFWcURIQVhCd0NRZ0FBU0FBQkk2TXdGdXg0MzFJeHp2b2NRZ1dYQU1DUUFBSUFJSERJNkFJc0I3Vzg2cW84elY4RjFlQkFCQUFBa0RnRXdqOHZ0OHZlUEUrZ1hSWHhsM3gzN3U3NGh6cDJPT2ZjeEVuUUFBSUFBRWc4RGtFbnVMakc0cC9mVTZHN3l2cFI3RmphR2FxamtxR3lQUDc4SUxHUUFBSUFJRVBJNkM3NmN1SGkvMzI0c2JDam9TTmRxMDIzdzRUOUFjQ1FBQUliSVBBWGJ2d211czI1WDl0cWFOaHg5UHBUNW1XemUvWEFnVEZnUUFRQUFJYklxQWRlRTJEK1IrZnJRVWRkbnlFU3YzVjdCanl2SWFldzNVZ0FBU0FBQkNZajRCZWtkNDA2SVRuZzVtVWcvWm5CNk85eHJNYVRKQlVHaElEQVNBQUJJQkFQQUxQaHpaUWFreU5qRWR0bVpRNjdCZ0UzaGoxWU1kbDhFWXVRQUFJQUlGb0JPNlZKa2ZzeVJLTjJXSUpWZGd4UE9sR3N5ZkN3WXNoam95QUFCQUFBbkVJL09rT3VybGhxV01jWWd1bW1nbzdua3psREc2bHM2QWd5QW9JQUFFZ0FBUWNCUFJtWlUwRHk5SEI1VE1uVTJGSHpaNU45Umx4VUFvUUFBSkFBQWdvQko3R09LbGhuV3p3VGt5RkhUVjdOZ2c3YmxBNUtCSUlBSUV2UnVCcFlvNU5jRjdJRjZPenZ1b2EvbUJCWmhWcU1BRnVBQUVnQUFTQXdBb0ltTjRYc3o1V0FIYzZ5NmVhRHhWYzdXZ2NxOWpBYUJwTHBBQUNRQUFJTElkQXU4NFJucnZsUUUzSVNhOW1ES0t2NndkUnh3Uk1rUlFJQUFFZ01Cc0JzeEVMSm4zTWhqSXZBODErb1czaXRHblpJQ1NjQnkrZUFnSkFBQWhrSWRET3lFSFFNUXUvK1E5TmhCMDFlV0lEby9sSUl3Y2dBQVNBUUR3Q1pxVTVObGVOeDJ6UmxObzJ2QVV5MVg1WGtHTUFIMXdHQWtBQUNLeUNRT3RYcmJFTndDb0FUMmFxNlM4dzUwYlhEejZhTW9rakVnQUJJQUFFbGtUQXJIVEUxdU5Mb3BxUzEyalk4U0x6V2V0UVRES2xIS1FGQWtBQUNBQ0JhQVRNUXZPbWpuNEVDWmRGWUNUcytLdnU0WU5peXlLTzNJQUFFQUFDa3dqb3JybHBBbzY5eVF5UVlDWUN3YkRqODBkVlRnWERjU2JFZUJ3SUFBRWdrSXBBYXpvMmlEcW1ZcmRRZWgxMmZOMnQzOS92ejB0djBmQUFOeTRFTkxJQkFrQUFDTVFqMEpxTzcvaG5rSEpSQkhUWVVYOC96UDFYdmJESWNWR3drUmtRQUFKQUlBcUJkc0pxQXdzbENyQVZFclVERkljWTY5dmpkWVU5dndMZXlCSUlBQUVnTUkxQXU5WXgvT0hkNlV5UVlnNENaaWVjbER5ZU40eG1VdkJDV2lBQUJJQkFJZ0t0dVFMSGFpSnlpeVhYWWNmZ0Z1UURCZkZNMXVDbXJBUHBjUWtJQUFFZ0FBU1NFT2djcTFoc25nVGNnb2wxMkRHZTdhNFBIdFBFcDE5UVZtUUZCSUFBRVBnT0JEckhLaUpjVzlXNERqdkdmRmp6ZWFlcHJIcjNCckRqVmhXR2NvRUFFUGdDQk5wOWN2QnhwSzFxT3lIc3FNY3lsZndITzI1Vll5Z1hDQUNCNHlOZ3ZxcmJOQWc3YmxYYkNXSEhkMTFYNy9QZjZRK2UxYTFxQytVQ0FTRHdIUWpvbmhsUnJBMnJPem5zZUFJN2JsaGRLQm9JQUlHdlFFRHRjTTJXQ0ZZN2JsWGhDV0ZISXlKc1I0TUUvZ01CSUFBRVZrRkFKajh5T2VLejg2dmdHNUZwUXRpeHpRM3MyRUtCQXlBQUJJREFHZ2gwdTdTc2tUdnlqRUFnSWV6WTVnWjJiS0hBQVJBQUFrQmdEUVRFYkpRL2ErU09QQ01ReUFnN0l1NFlnU3VTQUFFZ0FBUm1JTkN5STc3dE9BUEZXWTltaEIzQmpyTVF4OE5BQUFnQWdTa0VUTXlyYWJEY2NRcXJsZTZiS2tqS0hwN1ZKTGlRR0FnQUFTQ1FpRUMzM1BHVytDU1NMNFJBVHRnUnR1TkM0Q01iSUFBRWdNQXdBbURIWVZ3K2VEVW43QWgyL0dBRm9TZ2dBQVMrRVFHdzQrYTFuaE4yQkR0dVhtMFFBQWdBZ1dNakFIYmN1bjZ6d281Z3g2MnJEZVVEQVNCd2NBVEFqbHRYY0ZiWUVleTRkYldoZkNBQUJBNk9BTmh4NndyV1cva2xmbThEYzFhM3JqZVVEd1NBd0xFUkFEdHVYYjlaWVVmWWpsdFhHOG9IQWtEZzRBaUFIVGV1NEx5d0k5aHg0MnBEOFVBQUNCd2RBYkRqNmpWOHJjYStmbkpXbXhXbDdzVVE1Vm05MXorcmE0Y0NnQUFRQUFLSFJBRHN1SGExdnByNkhpN0RmRjZ6Zm9iVEROMkpZc2RUMVR5R0hzWTFJQUFFZ0FBUW1FQUE3RGdCME56Yjc2YjVHOGpqK1hONXZkL2Q1OE9hNXZGK3Z5N25XSktNWThkbjFkeGljeHdRRXBlQUFCQUFBbCtMQU5oeDNhb24vaHYwcStvTmN0bzk0TTFCckNzMGpoMVA5N3FwUUkvclZqRnlCd0pBNEpBSWdCMVZ0ZDcvZnE5bk11ZHVWZjFlc0tKdlRUUE1keHh1ck91NnFxb2IvK2cvbmRGVzhMRlVGc21PUEhzbk9zOEY5VVpXUUFBSUFJR2RJd0IybEFyOE5iWWIvVitRSGNtdGVsbm5CWWxseHhNRk5yRy8vRHAxZ0Z5QkFCQTRNZ0pnUjZuZGRkaVJGdnF2TlNzbW1oMVBKTVNDZkgva3RnRGRnQUFRQUFJZEFtQkh3ZUorZWIzSUN5cS94YmlFS1RmV1U5clZTTnhSUER2U3hOVW1jU09lT0JHUUNnZ0FBU0J3WUFUQWpsM2xQc2tSU3IrbDJQRkpjY1Rob0dOWFpQWlJBanR5RlE5Tm04MHVHdzhDQVNBQUJJNlBBTmpScW1PMWI4MVM3RWkyNkhvUnZ3UjJQTkVNb05UTkJpeFFjQWdFZ0FBUStFWUV3STUyclpPMXQ1anQrRU5aald3RFlCZWJjWnpDamlkU2E2WEpRUm1TNHhFZ0FBU0F3QjRRQUR2YXRTUTdnaTlqTzdJZCtyTHpYdlk0aVIyWnFPRmJYYllDa0JzUUFBSUhSd0RzYUZld1RNeFpoaDA1aHJuV2xCd1NPWWtkZVdMT2VrNWVHMEFjQXdFZ0FBUU9nZ0RZMGE3STVkaVIyV3RGMC9Fa1MxQ2lwNkx5YnE1WFcxRWNBd0VnQUFTQXdDZ0NZRWNibnVYWWtYZFFYZEYwNUprMktSRlNNaDVyVzFFY0F3RWdBQVNBd0NnQ1lFY2Juc1hZY1QzVDhmbDgwcTUzdE1SZjZQSDZkNmNMdGdyRHgweW0wWmJtY0JhNENnU0FBQkQ0SmdUQWpuWnRMOGFPYkRxdU1nL0czdFJIQ0pML1RQTWV6eEdDOFdoWE5ZNkJBQkFBQXFNSWdCMXRlSlppUnlhamRaWVlNanVhM2N2TjF1VVI3SGppU1VLSVBOcDFqV01nQUFTQXdCZ0NZRWNibmFYWWtSMlpaYTB3WkZiRnRGVzdybkVNQklBQUVCaERBT3hvbzdNVU8vSzZ5ZlYyQXJBbGpqNG1pVW9US1ZwMkpBUUNRQUFJZkJ3QnNLTU4rVUxzeUhOeVNqUFVPQkphbGpsckE0OWpJQUFFZ0VCaENJQWQ3UXBaaUIxZkJUSVI3NWV6VGlqVUJoREhRQUFJQUlHRElBQjJ0Q3R5SVhZa0ltcCs3WHdMT0phS1htVWFiUUhLUVFRZ0FBU0F3TklJZ0IxdFJKZGhSMWwxWVdkYnhESEhRcWVYZmhRaEtvUUFBa0FBQ0d5T0FOalJyb0psMkpHWDZwY1dkanpKbW82SHJTeU9nUUFRQUFKQUlJZ0EyTkdHcHNlT3RDM056L255ZXR5cTJxd1d2TDZxdXFtcnh5WG9wdVJjeXBzQXc0SEh4bFlXeDBBQUNBQUJJQkJFQU94b1ErT3pJKy9lYlg2S0hjLzhDY2hhdmdQWlZJWXc3U3pvbUo4STNQSlNmdkpVdnVvUlpQUlBTb0t5Z0FBUUFBTGxJd0IydE90b2loM3Z0NlpXTnVPVnczak40TWV1Sk94WUlBMnh3RCsydGpnR0FrQUFDQUNCRUFJZE8vNFRTdkpGMTMxMnZGOWViN2xHeEVMVzRMMXVYdTJXMzNKOTZDTlZza040Z2FBeG53L1NlWUd5UWlRZ0FBU0F3TVlJL0RkYkZQTDduNDBsS2FGNG54MUZKaklZK1hjOVBXdmJZY3A3cVE1dU5jN3I3a3RjV2NoYnJXSW44aEplc3h3WnpqUzRLUytZbmFNSm5nRUNPMEdnc3gzL2R5Y1NyeW5tSUR1ZUpHSkh4SGh6RnpFeTJ3elJJQWNsUzV3Y3luc1VZRnJPbXEvUGVubGZKZEpkM2tUbzlUUkd6a0JnY3dRNmRrVFRPeEgvMGEvdmZlU3J6ZlhxTFJlVStPTEEzcVdjZU1qanVuVmR5d2VUQzl2OWRXdE05bEgrbmQwUjlFTVQzVWQ5UWNxRElBQjJ0Q3R5akIxL2FzOWRxbHlydlFYMmdtanZxbDNLUnNjeUFiZTBMWHcyd21KWHhjcXdodGtSYzZwMlZXOFFkdThJZ0IzdEdneXdvN2kxS2p2b0tBOXhoOVczRXNXa0xMRWZFd2R4aVlMWk5ZQmpINEduTmh5YkdpTWJIeHVjQTRFMUVRQTcydWlPc1dNL3hDaWsyWXN3eXFyN0Vqc3lxV3BNN0xEcmV3Zkh2L0tXRFEzRGRpQThSQVFDZTBZQTdHalgzaWc3OW9oRmxqejJZa0d5b0tQQTVZNXFsNEorVU5YV0g4ZWxJU0JqTGVKR0dJNmwxUXprT1Q0Q1lFZTdqa2Zac1djUENqdDZ3Y2pUU2FhR0ZqbjVoUjNCUFRLMzFjZHhhUWpJVUl1cXJTcnloU29OTGNnREJCWkZBT3hvd3puS2p1MCtBT2FKWVhhVWhSNjl0T2FaTGYrREhiZEVQNmRzUTQ0OTkzMU9abmdHQ0FDQkpBVEFqalpjbyt4b0o1VGpQYkpqejlUdGFZVUx4U0FBY2l5bUtpRElOeUlBZHJScmZZd2QrOXZNRExPalRERWN0eDNaaUZ2cFoydmpIL1A4anI0V2ZpcWNsNEtBaVRuQ2NpeWxSaURIZHlFQWRyVHJlNHdkKzFhWHNHT1BiaVFQTzlQKzhVck15Tm4yQyt1dWdCMDdMSFp3cExab1FxaDRCMVVGRVkrSkFOalJydGRqczZPd3VhMHVqZ3RHZ0hiMWxWODk3b2NvV0FPSUJnVDJqUURZMGE2L1k3TWpiRWU3cmtzL05wc0E5S1pLbHk0NDVBTUNCMEVBN0doWDVCTHNHQkYzdEl2ODRER3pZOTgvL0VFQlVGUThBbWI3dU40cTIvZ3NrQklJQUlFNUNJQWRiZlNXWU1keVYzU0FIZTI2THZ0WWJlS0xXVlJsMXhLa096WUNZRWU3Zm8vTmpoekd3bTRBZG4yWGV5eDdTbEI5d2E5YWJoMUJzcU1qQUhhMGEzZ0pkaXg3cnh5c0RyRHJ1OWhqMHl3eG1DbTJpallYN1BxdW11cUI0ZE9LRldHYUlhd0tCbmtKZHBRbDNDVytzK0tzd3o2ckt6YW01YkxHbEp6bHNEeG1UcjgwQTcxNjBCKzA2UFVxR094b1k3c0VPOHBuRks5MnJvVWNTMVZqa2tjaHRURXFobW1WbUVNMUN0TVgzNlF4ZU0yZERQMkhPMmkxOThDMFE5aU9EUEVTN0Zqc1p4U0wvZkRrYWkvM2JqTTJXOGlWK0JIdDNZSjZKTUZwNmwrbDFzRlNsNFZ2dHE1VnRXQkhHOWtsMkZFY21DV2FhR0xVbHVqeXRXc0F4NHlBM2dpZ3daYzU4RDRNSWRDUjQ0bGFkVys3cnFGSGNDMERBYkNqRGRvUzdIamlxYUV2TzlkQ2ptVUZIZnJiUW1walRBeXg4dWt0Z21OMURLWHZ2Y2VMeHN3WFpIa3dEdU54cFhjQjdHZ0R1d2c3OG9adEpjNDFsTW0wdHJZNExoUUJzNXlqUkE5RW9aQjlrMWk4TzMzbmN5Yy9RNG05elNFcXhLdzZicHAvRHFIUFBDVVdZVWVlYjFpaXM0UGxnalV5N3dYNXpOT3lJUzdWbHJFUFBsTXFTdGtIQW16UVdPMlkrNng5Q0w0L0tUdDIvSGQvd2k4dThTTHNLQjdNQXJlTzVtQldpUjdmeFd0eDd4bTJiWEx2aWtEK05SRGdzWk0xZllBSHZSaEdyUUgwNlFUUHFvM3JJdXdvazFiTGUxK2x6eTF4cFlsZEFUZ21CQkIyeEdzUVJvRG5NOXV1VkdaSE5Pc3dYblB1Z0IxdDlHU3VvUDNxcVp2MC9nMDVTeVgxZ0ErVlU1Y1hLQmZTeHFRY3U3b0xQY1pYand1dG1CTEU2ZzF5ZVVUZlJTRkxFUEU0TW9BZDdicGtYck45K3VxZTluVFpDZVZZVWpkOUh5cVA1c3Jid1lMNzNBRXE3Mm1GQzFzallGWTd3ZzIrZFUwVVdEN1AyTEtpam1yMUQ2WnZyVk5UWUVjTFYvM1ZJTjlQb1hzcmY0Q21VL2Y3TUU1ZkhnL3hOUER5T050Q0g0Y2FBVE5sMVgvaEFCQVFrUDdhZVRHb1dhTmRyL1JpZ0IwRjJQdnI5WHFJcDVSZnR2cE5wMndUL3JtWEgzVEt2a2t2TlYrMjQ0d1NOeXJPaDhuYWxlZnZYZW0xM25XMlBJN2huOU1KN2xvakNMOFVBdkp1MkgyTE9MYjZJL1NseXZ2dWZNQ09VdjltSW9UcWx1UXZ2NEt5dll4MWpRNTV0dGhBYXNmZTVDZWNDd1c4WXhKMjdIdUJDNUFNSW5nSVpMSmpON3B6MzFoMVZsZTMxM1VmOWY5cWg2a2l1dDR5elFQSlA3M2ZuS2RrRTFJL3pmN1BoUXVkaVJIU3J1RlpYYWRxd1k2Q0svRmRYZGRWZGFOZlZkRmhJN3Q0OFRaTjNtWE5qdjVsaHd4TGRHS3lIOWhwVnV1OFQ4aDFQZ0tHSGRNc2ZSMGRIMkxHN2xxVmx1ZDhYWEp5Nk1SVlIwN2JDbVVvMDgydEo0c3l2TTlWYmEzQllCV2VWOXZiRkZLcWQxMmlPVTRkeXBXaWxPMEp2ZDhMWU1jVjZvNXR5NlRBNHdlRy9UeFZ5R2xXSytpTkxCZEJJSThkVHorWDEvdGh2VW5zOERlL2QydFoxZVcvQkZkUzVHMHBFdFAzbTNtKzlKYmZIdS9YcFNndCsvMEJYL0g0TXVyVmtYMGliTWZxU1Y2V3FQRkRWQUZJWkNNQWRyVFJXT3FZblR3SkwvOEhodjFTeEQ0Y2EwdFZ3bTd6eVdSSHJhK2UwMVA3bFgzLzBlYlZ3NzlUS0ZCRWVHclRvSWlvMnJQUmJGcWtSNVVyMUpsbmVtTEZJdFR5YTBiY3FPNjRXeUJLNkd2OExIRStnZ0RZY1FTYzdGczhhelZsZnVqNnczNTJ3R1EweDJ3RThHQStBdlBZVVZ4dHcxTjZyaW8wRnhmSXk1ZC9vU2ZKdmxLNlJBUUVIZzFiWS9RcnltWTBRTEJnVHVPVHNXcUdxREx5NmVjMHNLck1GSTMvY3hBQU84NUJML1NzdlAyaG0rSHJLdzc3ZVlpWkZla0lTNHM3S3lFd2p4MzEwNDc3elFoNjN4TTlYcHBhOVU2dXNXUjBzZjlmbXgvdFdpM1JMaGFMejNGK3lteS93UnF5dGVvZmk2SG81Q1NEZ21tQStsbmhTZ1FDWU1jSWtOS1RjQmZsdk1WUldhdzM3T2RxamhpQ1IwbUpSQ3NqTUk4ZEZRRUdPa3c5Q2RzeFAxYldKanY3RzdsZjZMV2wzMVFXei9xbTRtOWx2dVBTckIwdWxHSHdsRmI5KzZFSVRJcWJxcDhycmdRUkFEc0dvWmx6STQrTjFodjJjM05FY0dKT2pYN3cyVm5zcUJ0MHFNUFVzY2M5dUJIWVRhcW8zbUdXZ1lwNDBRUnpsYkxJcFEwOEljNGRyYkFOK0JoUVpPTFN3QUl6eW1qSW5menk1OGhPNUl6Ymd3aUFIUWRobVgyUjZTaTVDMXB0Mk0rRHpveldPQnNGWkpDRHdDeDIxQjdHVUZCTHV5ZEM1SmtqN2tyUGtEL3lmbEprUGpHdSsyMHU1bXNLRXlsWEVuVWlXMjdXRHVCaUE4Yk14UFV5bGsyN1hrL3JwN3B2djZQNUpkZ3lzdmRLdzZsNXE2ais0SGhiOG5YSTRhUDFodjNjclB3bXRLUzJ5R3RKQkdheDQ1ai9nWVEwNXNlUzhxNlQxNW50TFJXSm4ranBLNW9QcWdjRjY0Z3lMMWNKT3pxakZhbUVqUFlvWXdVbllDTTVPWGJwL2ZjaWcrd0p6T2FwOUMxUHczWmNxYVl6Q0dtMVlUOVR0VE40WFVsblpMc0lBclBZY2RUL1FIc2owcXZBdnlLTkxBZTlCNyt5eXRRZEQ1TmVXQm1GV1pFamZHbldqbk00TSt5b29yQk9UcUoyNTA0V28xUXRoQUU3T205VDNnbllNUSszNmFjb3RwRElTS3NOKzVtcFM1ek1OdzNpVjZhWXc0NjZQUWZkNkhyaFE1a3JINXphbG5DYU1uV0QydkFEZDFrc29RWUZIVTg0V1MxMGNwVXBveks0R1BsVE9mUkZSWE4xT3VhZHJIWWMxU2tnTUpmcTVpUnFkd1UrcTl2N2NuMHlhbURIQUlncGw4R09LV2lscE9WK0tHMkV2dGF3bit2WThleWtxSUcwSDBkZ0RqdHEvME93YjFSMHM0UE9VOEtPMnRSMVY5Sjc5WEhqZlE5ME41YlczcnlNSms5TnZWQnpHdnY1MkhPemRyZ3dOK3dvenprNWlTZWdiekNESFNmck1pNEIyREVPcDR4VTVEOXhCM29UZWVpcWNGNS8rNUhzWVQrRksvb3R5TTRaeDBVaFlIcmhuQkdOZmpZWTFOS3pjc28zTFNUc2VOS3V3cEhxK1pHVlV4OEpPLzQ5cW9qZjIvUFNTTE4yR0ZNYWNyQ0d3cm9LRnpybXNVelQ2YjhtWU1jd2lFbDN3STVKY0NVbEprZk1lTVRFelcydFlUL2wyOXRXekMwWlowVWhNSWNkbGY4aHZFTFE1TzNNN1NoS2V5Mk1oQjNWdDMzVkZ3R0doYVF0NVBpR21yMVQ1QmhRbXJYRGhjSnB3K3FNWGhWV2RTcU9YYjBESTNDdzR5aU84VGZCanZGWXBhWmtiSjFtTVo3QlNzTitIbjZ2NjNFYVZ3dDNVeEV3RE5ZM0NpWnowczA1NkgvUXl3TEgrR2F5ak04azBNR0FxU1VkRC9tV2prVHlHbHJZVWVCUGF0T1JpM1hLSVhMeGl0c2RpdFMyWTVhcWNzQ09EdDc1SjJESGZPd21uNlMzTkdGUHk1V0cvYlFXZWFBQlRjcU9CSnNoTUlNZHAvd1Bwcm1QUnZJMlU5d3FXSVVkelZ6VTREamhxdDV0N1lBdGNoREl6ZHJsUXJxUVJlUmlPM1pUY0pURlBHQTZ5cklkdEhucmJjbzlOTTNGcjhIYy9QQ2NqUUJGZWR5R1lkLzBqblZOTEQzc0o1OVRpbnZYRXdxbkd5QXdneDMxbzdhQjRTaWcyYlA4OFpJS081NU80b1VNY2dsdkljYy9zYXFtZDV4em9QalFpVFJyeDZnVmt1c1IrZjFWTmRYRmpsbisrR01DaVR2YUtaaG0vVVFHRHJEakFoV3NSMTBFOHo4TDVJWXNQQVNvY2NjdTYxaG4yRS84SE9aYlQxaWNsb0hBREhiVWF3NkNlaWhIWlprODRnaXR3NDU2bFgrb0RiMTA1S0wwc0tQRGhVTDRRbkovVlJ0RnZEYjFpMjVZRXdSSUo0L2hwSysyVU9JWlZvTk9BSGhXTFpUbUhIYnMrTytjYlBCc0FBRjY0NTJCWXlBWlhWNWwyRS90Sk5TemhDWEJuVzBSeUdkSDNacUQ0eUhqS1lwOEpUZUV3UmhGWWkrRkhEQzhoWno4MUtDZ1NLMmtNbTEzcU95T3AwanQwbjZwNE5yd1Z6ZUpFTnZXeWxYcHNhUHNCdERWaVZUMm9KY0E3TmloTk92SXRKY0VGK0NzOHI3dVlScmdEVGsvK2ppc01leW52Z1Z1MVQ3VWhWL0paMGZ0WWZSNzFWWmZaV01OR3h4dG9oSU9UTmh4ZkVsSHBZTnVlbERnV0dqNVd0elA3MXZkMU5WcmtmeWtXZHZDaUxDcVZWWm1qNDVuTFhSSjFkT0dFYmtxZmVwank3L3pySEpsRHRjMDJORUdmTVl4MkhFR2VGR1AwcXZxditWRHora1d2dWl3bi9JY2JqNURBdUJhS1Fqa3M2Tm12MUMzcnQ4eE5jMnpGRzBINVRCaHg1UCtobFhIQ1ZaeTJVS096L1dnd0xxVmZmaThxRkdxL0sxQ1FNWm5yeUMzMDB2dHlvRDUzdHJFYjlWRlVLRnQrK2VxdEIvalkzYWx0bVlvVzlXQlNRMWdSeCs1ekhPd1l5Wnc4WS9kWCswYlBmS1FidUZCTnRNZDMyQ2NJWlR0OHgxVGN1aHBYTjhJZ1h4MlZEMTdyMWMxZXVoM0tNNlhZUjdhNUw4Sk81NzBXbzJoOGVXOWRVTXF2UUpVa1NML1UzSjYvSEN6dVRNWHpZWktOV3VyR2FycEJVSzc1elo3UlhNOFhhY3QwR1pLb3dKMzFuYUMwSVI0c0tOQmJPWi9zT05NQUpkNlhQZGNvZEhxZm9iOVN3SHl2ZmxrczZOK1NVSTBvUWRnYmY5YU1NSWRDL0RIRVllL0pDNWJ5SWtPYWxBd1Ard284MlZ1TFJNL0tkLzJKQk1zMWF3N3lIVWRDRjFXWmhqemZFc3hYTyttR082WCt5TmxBc05FU2loeGlCeXhvc09nT1BjLzJIRXVnZ3M5ZjVoaC8wSjRmSEUyMmV5b3U5NEFUY2hLZ21HaUtRM3NOdXhvbG5UMGlZSm1zeHJPMFlPQzBNQXlWcm1uVE9pMVN5SXhRaU9OMkV4VnMyNDlQbVE1L25FeHpJYlhsdWxVWnF5RzRUNlpxMnRabkxvNDdxMlZrNWxZTjBpT1lNZlkycGxLQjNhY1F1Z3o5NDh6N1A4TVhrY3VKWnNkUi8wUFloZzErL2htZkJkMkRDN3AwRnZJOFh1Z0J3VXpYNGxmMlkyalhXSWh1VkZOOUNrcXBSemRyR1ZHS24wKzdOYlFGeng0bEVJc1NOVHJSbFBaNTlxV1JpVzNFM1NzQXNuYnk1RkpKdktiKzdTVkNPeG9nekhuR093NEI3M2xuajNNc0g4NVNMNDJwMngySFBFLy9LcDdyVzJTRGU3ejd6ZjkxM2I2a2NVK3V0a3B5dUx0bTNCNkN6bk9VQTBLK2traUMxUEpWRGt1T2ZJMEdPOUtVcDZhdUYreVhjNzdRZi9FTXVXMmZpTW5xV2ZzTXVPMTJWUGFkbkZIZTVFT2lFTHJOOWVsYmVQYUNmaVlDeGk3NzZmSGVRQUJzR01BbUE5ZlBzeXcvOE80SGJHNFhIWU0raCtlUDlyQjUvWEhHZUE5eGNLaTNqZnRsOWhYVzUyNzZxQjZkcFRlUWs0MFVNb0YvTW1ST3ZJTTBQN1NaS0taZWV3b3pacm9TdGFJM003YTNPT0pzYlUvWTQ1cnI0V0p0VGFPWTFjRDNsT25ibk55NzVrenNLTkJZdVovc09OTUFCZDZYTFh3TmlodjU3cllzTi9PRk1mbElwRExqdHdwMHU5MXQzNS92ejh2aWFlUlMyNCtONTdFTGFpS1NmcmJMbFNJUXAyb3Fwc05vOHJ4bnRNTEJPV3FIaFRNMHU0dXBOK1picm80c2gxblpTc3pibnU1ZXJyb1V6WmVXNjJObC9YUDU5RGhaNzJyWUVjUGtOeFRzR011Y29zKzk0bGgvNklDSTdQMUVNaGxSKzEvR0tTdEttcFpVWVJPN3h6ak1YSGhJSkZTSjRrYU4zcStXYk9GSENmVGc0SndHSzdMSzNpa2xHckp5YVFqOTZjNXpQb3Z6VHJTcUdWQ2JIWGdtYnBjNHJ1N2xDQUEyREVCckxHa1lNY3hkRDUyN3hQRC9vOHBnNExtSVpETGp0ci80TEZqZlh1OHJtMjNPMCt5RHoxdGhSMVBKeVlLMzhINTIwM3VYQ1RzcUdZczlRSjkxRG4ycmlWQklNMDYwdnJrdENaenRpUEYzTFlpa2VaZXhIK3dZd1JJTVVuQWpqRW9yWjdtSThQKzFiVkFBWXNna01tTzJ2L1FkckV4c3REa3g4ak9PeWEzcGRMVVhRRE9rRjhia1pNeXpCWnk2b1RaMCt5NG1pV0M3Z1E5Ky9URU82TDJ6TW1rQW9SMUk1OWdJWFJwRWdUbENWUS9lYlVEZG96RWZDb1oySEVLb1kvY1R4djIvNzVvSThpbXVsMEs3TmsrQXRleEM4bGtSekZVckwzSUlrRGlrTGJMT3hFUHJaN0VDVHZLOW1uV1FrQXV2ZDFDamsvMG9HRE83QmxsbnZyeHdTZGRuam5IbHlPK2ZyWXM4K0NQcWwyRlo4L05qWTdwT2ZPQnJzSGs0WXRQZm9GR0ZueUVuOFFkRndHd280dkhObWRKdy80ZksvSlRPMStFMjBaNGxMb3dBcG5zcVAwUDhXeDNGVmFJVDcrd21zSHNuTENqRGl2YTAzcTZMZVE0Q3owb21PRTdWdk5WL1dFQ3IzKzBTdzJLTzNLRFdDckJxS1hxcU00L05KK1ZPSm1HTGE5elhmZk0yWkhDK05iN1ZsV21lNmlyNmhaTnpSUDVmdWx0c0dNSkZaOHc3TDlUdTZuT3YvZjdyOTR2ZVhqaWR3bGFRWVk4QkRMWlVmc2ZZbnlCenp0TlpkVzlhSG5zNklRZFQ2cUhhbmViSVVodnpsUVZOU2l3NzZlaXJ2RzIrZlY1WmpRajU5TUV5NU0xbEFuK25iOFhVWnVlUDNVbXUvTnRpeFFzeGI3QnhtcGRFeTlXOUpjcXVMY1N4azZNNHlrRXdJNVRDSDNpZnZ5d244YTVWZHYvMFNDYmZ2TW1EbnhDUFpTUmhFQWVPeWI0SDNRQmxmd3ZqeDJkc0tQNVNrZUhZTGVGbkZ4VGc0STVMbEJwUmRvRCtxVGREbjVvU1NIOUhtMDc2OHBPTzBvSk82YmxqTlFmUVFEcytCR1lKd3FKSHZiVHVpeitUS3I1S1o4UTZOSGdjWXovZWV5WTRIOTRrM1h4UHYveFptWUZ4aDJwUzNKNFNkbTRyWS94NlVieTVvY2QxUzQ1RElYMWU1emJBdk5mcXFTd1kzNHhlSEl0Qk1DT2F5R2JrRy84c1AvbWRnMTZjVGFjcXdsZ2w1ODBqeDNqL1E4dEFtV3lJeTM4YXlYa0ErWVlhMVcrdFlVYzM1MGZkdFRBa1RlU0FuV1A5K3Qxdmk3QWpDd2J5MTJlYWM2UzRSZUZBTmd4Q3FaMUUwVVAreW1oWlRteVVLb245UzZ1S3kxeVh4bUJQSGFNOWo5MDBwZkpqbTl2TW95Q3c0d0FyMTQwY0g3WVViR3Z5OGdkUm5PT21CM1JOT2NndVBHellNZU5LNENMang3MlAzcFR6Rlg5WVlCYVFDMHVKa0lXTzhiN0h6bzV5MlJITCt5b2wzVG9HVEwyRm5LaXlQeXdvL0xjcmpHNzg2ZXE1aXcwNlNvS1I5c2dBSGJjQm5lbjFOaGhQL2VBdFRlUlRrYStjMmJzT1pMZ3BBQUVzdGd4MnY5Z0tWZ2tPMUtQNUlRZHRlOVVCOWZ0TGVSWWsvbGhSL0Yvemw3WmFLR0t3OE1nQUhiY3ZpcWpoLzNTbTNtUkRMVUpGdnczMjFmalloSmtzV08wLzhFU3MwaDI5TU9PYXU1UW93YUFmNzd6Wkg3WVViYys0N20xNE1IaHR5TUFkdHorRFlnZTlxdlpkYTRQaURjdnRyNmF1cjAya0dBdUFsbnNHT3Qvc0lYTFlzZTF2Ky9vaHgyTmVTaUNWN1UzRGxTRHd6bStFOTBEdXZhcWpSS092eFlCc09QMlZYbW4zN2dBQUNBQVNVUkJWQjg5N0ZlVjVXN2dvYWcxWWNueDl2cENnbkVFY3RneDJ2OWdGNTNCanV0LzM5RVBPNW9GajB5TGw5N25GdFdVbWptckhYVVBhT09DWXlBZ0NJQWR0MzhSNG9mOWt0SU45Q3ZiRVNQZjdhdHhNUWx5MkRIYS8yQkxtY0dPZzRzRHhYMHgrc2NkMGRreStNZlVJZmt2czJKQXVucjNack5PaEIydmo1cStFK3dWY1BlWGE2aHhCVGFWOFhEQ0tTRUFkdHo4TlVnWTl0OGZUZVVGU05SK09Rc3QwTm9jQ3doQUNPU3dZN1Qvd1VZNGd4MVBhMy9mc1JkMk5IalFvTkRkUW80MTBXVHR1VnRGUjk1RS9FYkVXamx0ZzBjUkh2c0tyYy94emRxUTR2aElDSUFkTjYvTnJHRi9LN1hzSkkyUmI0dkhBUTV5MkRIZS8yQUJsTU9PMXVPckhQYkNqdXhQNWQrRnZ1ZmtqUXpOclNGcWUxYXlUU25oNHNUcGVmbUdaMDRLZEU2aVZSUkRwdnREQU95NGVaMWxEZnRicWFYbm1CTjNhWFBDUVNFSVpMQmpndi9CVXJKRWR1eUhIWWtWK2ZmMnRwQVRQY0poeDRmYU5ZQ3h0RUlSb3JFWHBKZjJOMFN3WE1MOTVxVzI0TVBoMFJFQU8yNWV3MW5EZmlNMUhLc0dpZVA4ejJESFBQOURnZXhJSW5tT1QrTSt2WGxieUVsOUMyL2E5R2ZlZ2g5dE1ySnJ4Vm9oTE0zRjg4TXE4alVQdXYvSkF2VXNUZmMremc2TkFOaHg2K3JORy9ZYnFXV2pENWlPQm81RC9NOWdSK1Y4VE8zSkMyUkhVcVJYaDZhRldDeW4wNFREamxXandvMDg5TFNhQjVPbGJ5YXE3RDNLVkFVUU9mcXBlOUxod25FUkFEdHVYYmQ1dzM0dHRZeDdFWFhjdWc2WExUK0RIZlA4RHdXeVl6MzBTVUpsSVE3d1ZIQzE0NCtlM1NyZG14V3Q1Sndzc2xUMUpxN1ZJUWZxODlZa2YzOTQyVmNCdVcyS0FOaHhVL2lwOEx4aHY1SmFhZzhOZU9zcVhMajhkSFkwMWxXaUlPV3hJemVHdmhLSyt3ZjRTOTBZK0lKYjFhalUwcmc2czFBVXRzaFNGU1d0YUNDVHZ3cmsySytNYjdvQ2R0eTZ0dk9HL1VwcW1aVFFpOU5zclJIS240ZEFPanVxNkhPeUY3QTRkaFE5K2l3bzg3S0g2RXNabFQyNm8rMTF0RCtGQXcvV1drdkozMW5oSVRVMUZJMDg4V1NnVzBlczg2b1VUKzhTQWJEanh0V1dPZXdYcVlNdW9ZMTFRdkd6RUVobVIrMmNiL3h0MXFha0tJd2RyMm9HYXQxak8zN1BCM1FqMjA1K2ZkNjhWMm91alc4ck1zME94U0c0WUMrWFg3clc4OEZPQVlyN3gwSUE3TGh4ZldZTysxbHFmclNHNWJoeEJTNWZmRFE3UG44dXIvZGJMQ3VoQ2JLVDN1L1g1UnhyOFpURGp1ZlhRMU1kSzFMZjNoZHJHWVlzNlhET0w2L1grNkcrUENYcCtadkZ6aE82VW1UNGFLSEJqM2dzS0NrcHdPaE1iVDFkQ2RRS1RXdjVkM3RmT1lJZHQ2MnYzR0UvU2MwemNpcXI2VytyQ0VwZkRJRm9kcFRPbituQisvV01yNEJveGJDaldsVGhhR0diZUNTbjVSN1ZuN1J5VXN0SlgwdlBzU3FkM1RBNFBNVFFTeHYvenJ3ZmtMOG5WVDl6WERrOEFtREhiYXA0N3JCZmthUGRaMnlqQjBwZEhvRm9kaFRuUVYxWFZYWGpILzJ2YSs3WVk0ZE14YkFqcjh4Z1BaUVdySU85U1BGMHFwd0FvSWpkcW0yMEhqQUtaZWhwR1oxQ3d2MndvOVRnVld6WHV1S3l5Y0RzQnorWHIyZmtXRG9DOHFiSkM0R2U5cE4xTlhmWUw1Wmpmd0hZSjFWQVdTc2hFTTJPYzhzdmhoM25LaEo0WG9DMDd2RzViWk5hdCtqdzczSWpocXh1N3pOY3FpNHlYM3ZXc2VPUVAvNXJZVmxkOGJuRGZoNEdZM3k3ZWpWdFVnRFljU0hZMlE2MHV6WC9mS0Zpa00xUkVlaStTSU1KV2p1cVl5Skg5OXNETzVJZG9rNGdBSGFjQUNqeXRvejhyVERqU05neE1rY2sreTRFdW5nNDloUGNUODJUNWZtd2drcy9yMEF3WlQ4YVFkSU9BVE1KMWVyWXU1dExIaDNjczhyK0diMmhuS0EyRm5aY0VsYmtkUlFFOUU0dDhOUHRxVUtwMmRzT281UFpWSEpQT2tEV0lBSmd4eUEwU1Rka21hVDFSQmVHL0swUmxiQ0F3V0VBZ1c1MkNNeVBBRVRGWFNaeWRPZmpETzIrVlp6VUVDZ1dBYkJqTEZMajZXU1ZocFdFdzQ1cTd1RWJNWHNMRnh5R0VGRGJVN0FMSXBRQzF3dERnTWpSOWJuOXVSOTRMVXhjaUpPS2dHbVRxOXMzQi9lc01qdGFQaFlKTzZyNFVZM2VMdldsL01yMHpJdnl3OGV4ZDFML1JJNWV0M214KzRDZGFBRXh3d2lvSlhkT3lDeWNlTTZkZzdNamUxS3R1WVlTUkpLbTgrZHNMakFIUVR4N1pBUzZ6UUJjWDkyUmRkNjNibWYvdXdGUG1uYU1HVlg3cmxSWGVqMWVYZCsra1FucngzMTNtQTQ3MjFHR0FtcVN6bXZvZThsdUhlQU1DRmliTW5uMnlEUTJsN28rYnNPYVZuK2pGR1E1MHE0aTdVOTNwTW1WdDVIMEtEWUNBYk12L2NEM0RDT2VUa25DTDVQRkh5bVA3aUd0N01CakJIMHFpMXhtZXRmaExRRk1jdndIQXViamd0UklVc0dRNlR6OVRTWHU5TUZRYSsrbTFGeVJmaHlCYm9xeDVrWDFEek9xeG1IYjFWM2p6MWx4ODZybjgzbi8rOVV2MC92NmQ2Y0x1OElvVGxqZUhFNTNVZmVxdVRBL2NrczVlNVBhNGpKRHFxOUR3RXdBU0hiRXF3RnVud2RsaFBaMU1INUs0UUE1Smc5dFBpVXZ5c2xBd0N4QnRrSm1HYm1NUGRKdEFXS05zUTdvQ09KeGh0bzBnNnprc3pqS0tJRDBPN0tiM0JocXVQZGxDQmduamo4TGNob0djY28wdlFHbit1VEU5T05Ja1lPQUNwMVlQWm8rWE44SGx5TXRuc2xEd0d5VjB4OTY1dVhYZjBwY2pub2I3M1lUN3dPeTQwbStBSG5qYjN6Smw5NTQzUEY0NEt0di9UY0NWd1lRTU1QVWRNZXFyTW5xOThyU3N2dVhCNHJHcFhRRXpPZXVmSDdzcGg2azU0a25Ta1BBVEZrdFRhNWR5bk45M2VxbWV1aVJ4djFWTmZVYmNZaGRWbVZRNlB1MUgrRUxKazY0WVlhcDlzVG51TWVsQ2ZkN1pibThua3NvVGpha0FnTDdSZUFEWWNmOWdnUEpnVUFQQWJMVVZ2R3p0RVpJNm5CSytmamNSZWtrdFdyWnZjczlmZEl1UFA5KzAzK3BHcVdKaE5SQVlDVUVqSU5nNlZhMGtyaklGZ2hzakFCNVFPdGVqRysrVEsxak5YbDZuSHF5eDBDQnkvTWsxWE94V3lhUFBEaGlIR1Vla0hoNkR3aEl6SUxlOFJYYSt4N1VoNHhBSUJFQkpvZ1YvSlh5T1d3bW0rVDFjdUtTN2E4YUNseE8xTlpMUGpqRGJwb2lreG5mS3hhblFHQURCTXhFdVg3VVlnTmhVQ1FRMkFFQ2JKVDFMTFc1Y3JkVElOT0pST0tML2NjQ2wyY0srcFpzcC9uUVNWRWxNLzVNS2ZFNEVGZ0FBVFVaZklYV3ZvQnN5QUlJRklrQUxVeGNmQ2ZVZGs1T011K3ErR0xQZHhtNFhDU2dFQW9JbElpQUhnbkNkQ3l4Y2lCVG1RaXduZGRqbzNtaW1zbHhHVDViRlYvc3phTU5YSjRuSnA0R0F0K0RBRXpINzZscmFMb1lBcnhOU28rT1p1VnV3djhaODMyVTFka3JQWEM1bHc0WGdBQVFHRUxBekVDRDZUaUVEcTRCZ1FBQzVGdGRkSmw5TzlrbFkrcDRJTDRZdUJ4UUNKZUJBQkJ3RWREQmpvd0JxNXNQem9EQVZ5SEFqdEQrUEpoOENNeUUxWXhoYWlDK0dMaWNMK0lIbm5SbThuemR5UWNBUmhFSkNKZ1JLMmFVSllDR3BFRGdKSnZvWmxCWkFEb1Q0TWl4UndQeHhjRGxnQUJsWFA0NlFuUVVMcU1PSUlWQlFFL0pXV0h4bGlrQi80SEFNUkZnUWx2cUk4WHRsSnprK2FxRWJTQytHTGhjZEdVNFpQRjFKMFZYemZjSkoxK0ZXemlBOG4wb1F1UHZSSUJiejBMalN2UHBxcXdONmdMeHhjRGxvdXZxNndqUlViam9xdms2NFpUdlpaVmRzYjRPU3loY0ZBTHBtNEgreDMrZS95dHQvOUFyODg4aXpsVTlTczB6UlFQeHhjRGxvbW9Kd2dDQlVoSFFRY2M2eDV0VHFrNlFDd2dRQW1ZcXRqTTBYK2ZrTVg4SFJqMUt6VFJFQS9GRmRSbHRHKzBCQ0dRZ1lIYXVXbmJaVm9ZZ2VBUUlMSXlBbVcyMkRpRzZ1Y3FYUE9mSWI0VE5ORU1EOFVXNTNOOTdkWTZnZUJZSWZBa0NkelVqWjNiYi9oSzRvT2F1RU1qYUROUmx2Zml6ZWJ2bW1GRnFiZ2d6RUYrVXk1bUV1NnVxaHJCQVlHa0U0RlpkR2xIazk0MEkvREVMM1diNFg0emxtRHY5TlJCZlZKY3p0aGFZcmtSODMzRWFJNlRZTXdJNjFGSE5ENXJzR1FYSURnVG1JdkNVTGVCZXVRM0prR00yajZtVzNGdXd2RnJZTVRPa084KytubHRKZUI0SXhDT2dKOG5sT25QaUMwSktJSEIwQk5SSy9qeCsxTHNBeklodnhJUWQvOTdXN0p6cm82NXZQbG5kcjFhSzBRb3pkQjd2ZUphVVMrNHJOQ29mYmdLQldRamM5YlpWV2F1clpwV01oNEhBOFJCUTVtUHpTdmV2S21wcjVzeDdsYmJjMzJMSGlVYSttN2FwczZ3MzNpVFdZY01yTVZpczlGa2hYWHpmOFhpdi9URTE0cVpBdjRmVFBvNnBLclFDQXA5QTRFOTlZYU82cExVcDdjTEo5cXFTYXVyajVUM0x6STFHMW8xeC9ENnI1azNIUktuTzl5bVpTMzF6OGhPNG9Rd2dVQmdDd28wWXpCVldLeEJuMXdqODZlMXVlajdMTWEzRTdwdGpPS3J0WGdmMkpIQ2lrWC9kNTBRZWFzY0J0bGxiYy9KMGttbXp2ZERsbU9TNEJ3U09pUUN6STdZQU9HYmRRcXV0RUhpYTNlQ01tUlloaUxEanZPQy9Najk3RTE2Vk1GcUVTN3ZQd0k4MkdkblV0WjZSNkdlQzNCR3FJUWtRMkNVQ0VwS0FJMldYZFFlaHkwVGd5WjlEcGw5MVNTRVpGWGFzNTFodFFyQXQreGx3VlBERTdBVndhKzNFcWxHdVgzN0tZbVVteTM3bzBtU0cvMERnZXhEUWszTGdXLzJlS29lbXF5S2d1YkcreE01c01kS29jS1ZOVk9aTzVIOFZkdlMvTkttaWp1WXFuZW5jZnZRbHVXOUZPNW5YTGJLTUxCdkpnTUFSRWRDekFiQ1R4aEVyRnpwOUdnSFpqcnk1V1lHOGFBbU15WmsybTZmTFhzK3c4d3cvWlZBYXdydTBXNlZYalRKVHBkVE95Sld3bzBXV1hmWTRBZ0xmaDRCcFZMbU44dnNRZzhaQVlCaUJ1eGlBdWR2bDZKYW9hV3U0aEpHcmVwemJ6a21WcE8vbUpwRkVIVm1zVGViUFJ2dGFPYlppVFhPVnhPZ0tSbURHcmE5Q1FEYkFvc2s1YzBJZVh3VVlsQVVDZ3dqOE10WFVPWGFqeXM3UVk1N3RwcTFFZTRyTjZkRlVUL0c0S25iOGFVT0s5MHF0MnZCdFJhWjNFNk1jMUJFWGdjQlhJVUFMbitTWDF5aS9DaW9vdTBNRWtqY0RUZisrbzN3TlVweVUxdlRQZEtqTTVqTTVtZWl3STdYa2RwajdXelUzY3BxeVVTbExHdWxyQSswOUxad1luSjFqOWNUOGppaExlczNoaWNNaVlPZ1JpNEFQVzhYZnExam1acUF5WGt6K00yTWJPS2toWXoxbTBLTjZWRnk3TDNhTlBxOTByT2JYOEVVYStwS1RxRGZmeG5PcytuTjB2dmUxZ2VaQVFDTmc2QkhXSTE2Sm95Rmc3TEZrcHN0NFlONXFma1plVDgxeDNLTnhOYUxDamllMUZVRmRNZTJacWVoUFhpNVMwNVVlT1FxbFdxNWcyVG1nN0xEajlWMDE5UzFqK0JBSDR3cXA5aWZ4Q2lEc09Vc3p3TFlheXA3VmdleEFvRVVnYXpQUURHcDBGdFczcGFjZWlQRkhwU2Y3Y1NROHd2TnI3dWNISFJPQldHdEsvbDYzcG43NGJ0WFRTVlpaV2lJS2pWcm54UjMrQ09zejJlK2xxOXFmeE1WVit1WUNtZSt1OWh2UTVxSkJBQ0JRT2dJeXVsekc4MkltMXlTMlJCVjJUT1ZVNWhvN3pPaWZGNFk3TDgrdUdXYTJlWmVCZTJVTjl5Znh5b0RzTTNzZDhhaXRDUDArRllIVVFPRGpDUEJ1YlF2MTFucjVmcFBZRWxYN3RjekZHQXo4R2F1Rmh4MVpSKzI4Wm45NTR2Z2hCcENsMCt4UDRxVVJPRWgrYWlzcmUrM1RRUlNER2tCZ1pRVDB0SmRsU3RIZmVYUy9uREdadFE0N1RxWnpFdmlyRzhzT083SzA3ZEpNR28rVXYvSmtmeEk3cndkT1dnVE1qUENGaHNCdHZqZzRJQUk4MGFBYWlHTWRVTlVJbFppWkZtdzJ4cmZhbTBNekpvbzgxSExIV0VyckhndHVjMHdYaHZ3dGIva3pVMDFuVURPUkw0aTVCY3B5aC91VGVEbmRqNWFUK3RKTm96Y25QcHAyMEdjNUJHZ2RIWEVqL2JGRFZzdGx2N2VjMkgyV3hHUVRDcmF6YkJNbW51U0ZIZG5tdFQvdXlHRkh4YkR2NHZ5VzBqMTFubU4yQ3R2RVBvSHBGcmYzSi9FV0tPMmxURDFtVFIyQTdrVTl5TGtRQXJUcVFHWU0wbis4SzdTd2tEakZwcGo1S0pzUFlDWDAvb3BSTy9LSUU0TFowUnJoU05oUlRleXB6VzdsY1JtdG4wb1V0Q2Nka2VoTnFyN3JpMm1Wc0QrSkxlRng2Q09nQXZ1RnYzTyswRGovTkFMa2ZxdlUzQzNxeFV0M2JuMEFIS0tZenVHM1NIbG1Bbm5DcWtkWko1bkFwa3BPOXFSYVZxOWtJbk5kL2tvYjk4aWtZR2VEZGJaekxka1hBWDdKVFBZbjhaTGFIekF2YlR3dU94QStJRTVmclZKSGpqeXZQcmxEUGh4MjdEOWJldmFrTVI3am94enloR1VHeHNITWROZzlwRWhaOWdKNHRaK0JqTXRvOVZSczVib3djMmZsME9YcU1xUVZzRCtKMC9UN3V0UW04cmgwWS84NklBK3NNSnNieHFIRndhNXZOeDdaUk9nSVpxR0tOMTZjZUF1T2FpS2pMdGo1MTQ1dnhOaHAxQ2MrNnZicVFock56RVlBY1dHVzhjRE1iRmQ4Zkg4U3J3akdNYktXTnJaMEZPVVkwRUFMUVlBSFVGMzBaL0dJMi81UXBtbWZDL3RWR1FOMkc4b3ZjcUNxd283cFc4Q3hBYWJIT3JSdS9jTEZjaWJuQkovdUo2cE1FYmVybnJDakdhZDlRb2lrTXZZbmNaSjZYNWxZdkFHNmhYd2xBRkI2SEFHZXQyRzVzN2lIR24vZzZIY1prQlhNWjRrQVV0YXh4bU5lMkpGMm5hTWlLbUVkV24xd2xpMW9hQWZUMzg2Z0xLUCsyR0hoUXlIc3VBTDB5Mmk4UDRtWDBmdkl1UmlQenA3MitEMXlmUlNuRzlzYWxqbkRvNmxpaCs4ZkFZOW95Um90TEZha1dYd2N1NzVLcU1MMVBNYko4c2MxZW50VFJjcm5SZGcxOEhpbzQ3Z01QcEZLZFV2ZWk4YUNXMjZNVDhnUlg4YitKSTdYN1h0VDhodEh2OEtpRHQ5Ykg0VnB6aWFLUFdlTDJURmhVVjVoMml3aER0a0kxbWhoaVJ4VkhrSjMzQlRqQnFxY010T0d2YjV1TmExZTFkVjRmOUVYTU42dUQzTTVyVEp6RWorenYzaEkyREVPbmN4aVp6eTJQNGxuS1BzMWo1cEc2WTNUdmtaL0tEcUdnRmcwTmh2eTY5SkZJY2NlUGV5OWxmWWw1bTFXNUJjMVVNME5PKzZqVnRSa1FYOFFJdWdVdXFSamZ4THY0MDNZV0VxMVcrUFhkM2tiMTBLcHhmUGI0ZmdSZVloYzZ2QzlWQkRqNUdxWFBFYlo1c0tsVVR3YVYzcFpxY1FRODdWVHZ1Y2NaL0lIbE51ZnhCOEFaZjlGbU1Cam9XL2QvZ0hlc3diV1ZpcGFEUjYvNDFWWnBVNmxnNDNGVjVydFVZMTRaWWo1Z3pBMWZQRGRyYXRVUlhLbSs1TTRXY1d2ZkVBNlFHcVQva2p0SzhHQTBpNENNZy9QRGtuSitMMVE1NVlyK3Y3T2pCY25ibEx3cTZtS25iNDVGM3NKTVBiMlJWRGorREtIWnZ1VGVHNGRmY256UEZybFgySTQ1ZEVPZGRYajd0KzZ1cjJ1aVRsdWhQZkxWVVJ2bVRZaHpKM21OVmkvM1h5MmZFSXQ3N1p3b1QwbjV5VGpkMzlRN3oyRjB6d0VqQmZuMnljRnl5b1RkeTZZQUtyV3ZCUTVORk5WNTdRVUZybGdpZk5lMGU5N1NnMTdVcHVrQ2dKWUJERjB1SXZSclMrNFBRY2wrRGFZdVV6bTRhSjhYT2ZLL3hqUjg1bzE2VXFDVzQ2RklsZUtValpZUmJ1N1lidzRYeC9ZVlQxUzd5MVRTN09MSEpydFQrTGR0WTZOQkRZZHZUOURiRUtjbjh2ci9iQU15TWVyKzcxYnk2cDIrdGFKTExlNWZTVkYzcFlpdlZZNUlKWUtNd2cxM2g3djE2VW9MWjNOd2tSNHZwSll2ZktjTkhyYnNYb1NWMnZVK0dFQU5Wd2FSOEFNdFp3bE5PT1BIUEd1bnA3VUc4OHBlR0thNTZkUjJaL0VuMFpvdCtXcElWbnVLallkTE9sdHJYWC8wYXo3MklkLzlVU0VwMGFBRWE2Ylo2UFp0RWlQS2pPWU04LzB4SXBGcU9XL3d0TG8zWGkwUUpSRHRIN2VPTzhqb040L0pvSCt2Uys2b3Z5UjdudEg2bXZUdXNTaDJmNGsvcUxYYVo2cVlnNVFpOHl6Zi9RcXJhRVIzVldGNXVJQ2VmTjBXT0Jwc3ErVUxyM29RVC96UjZPV20yVmkxczl3MFN2Y3ZUcGNLRjd3ak9xVmtVOC9wOVFJOWFMS0hUa3oweEpqdDhzNUtCYXEyK2pOdnRIK21wNUpXUUFLKzVPNEFORDJJWUpwa3huZEp5bW9uM2JjYjBidis1N284ZExVYW5UYUc3UWFkZHIvMStaSE45VVM3V0t4K0p3UnRzd1pHS3loVnFYQkE3RmxuSnhrVURBTjBHQnV1RGlGZ0RKQmVIRHp6ZGE1ZGxNNjd4MGpwNzFVQlRhNS9Vazg5U2JpdmtGZ0hqc3FBZ3gwbUhvV25tTittR0pMKzMralpYemNNVTI3dFo3MVRROEtJc3pNejZzcEZyRERoZEt2cEFzU21ualZHOVduWjQwbmhoRG9vdGxEcnBpaEo0NTRMY1NDS2xMamhnekswSDkvRXBlQjJ4NmttTVdPT2hnUTZqQjE3TEZFYjRoZk5leGFWbFR2TUl1ZmpNNWZ0QkpMcFN4eS9oekhrZDNSQ3R1QUdZdW91eFVHUEdib2ZvNlQ0ZnF1NnFhdTN1Y3AxQWFBeENVWGdRN3dYWXduWGVFWE8xTk5xei93VkM5Z3FLZFpyUGlNalBZbmNZYVNYL3JJTEhiVXcxMm53N1J3MUZISkVsOXBTMG8rSk8vSS9hVElmTUt0OVVzN3FlbEJ3VVJLcjRnUG5YSmJkUUFYR3pEREdoRkgzK3RwL1pUYTFsam56SVhweVNRMzYvcUhWRDFZTVIwN092VjNNQzBuMU5FUi9kN0FVN3N2UXozTlJLNXIzdDZmeEd1aWNiQzhaN0dqZmpoa09KajJYajVrWjdhM2xJdGtna2dxY3U3b1FVR0pha2t2NHZRaFVna1oxQ1ZqQlNmOEl6bDFkdW56MWxSbmpnUGRyOEtRdlI2dFJId0tsa2wzc3pUZ3lMRDBDOVlyU1RRZGZMMjl2Vis1YnFqOVNaeFVJZCtkZUJZN0txZEMxMkY2VU9vQjN3NW1HVHpZM2xLbTdyaGI2OExLS016NjNoOVAvUzFPaGJpZDBVcG0yRkZGWVoyY1JPMk9BMi9XMUZncGRoeTVMZERZVlptbXRYdzFPMm9XVkg3VS90OENLM1IvRWhjSVlxa2l6V0ZIN1dFTURuWE5hTml4WllvRVFsYTBLRk0zcUEwTGZoZEdVSU9DamlmV1VFblpZLzMrd2IyaVB2TnVsYy9WNlk1V01zT093bzV1VHFKMnk1ZG54NEVyOUZpa3E5a0NwK3hEM1pxb0Fvc2NkMzBHUFBmMTlzOUtCTWFYMFQwdlVlTFAxT1FoU3BuRGp0ckRHUFJGR3M5cU1FRXBDTkt3blhwOU5YZ2ZuUlozNDMwUFBoSjJOUFhpTnJiZW1ROHRNNWpENzdsaFIzbk95VW5nNlZvN3pjYXh4d2M4RzZpN1dVckY3a2tPc0tOcGd2MVBpSWFDZTl2WHI3YjQvWFo0S2xmaTdUSGJqd1NtRjg2eDcvU3p3YUNXbnBYVGY5bExnMGZDamllOWhtRkV1Qi81K0o0ZUZJeWtXK0RXMzZPSytMMjk5Vi9Td3pvdFZWcHBzSWJDZ2txcnQrbFBiYXJjdmlaU2toV1dsSkZRYTFpRzg4V2RFQUpneHphaTMzdGZkWERQZTc5K1g3eG5aWFc3Yk9pMDBKMUJwTVJTOXhTdzMxRGcwT3VINndNSXpHRkg1V0VNYjN4bDhyWTYwUUVKQ3Jna1ljZlQ1SklPMmtLT2hWV3pkNG8wbEtTdE9pMVYrcFVNaUlWVm5ZcGpGMjNuYXBXKzNHSlBPVWVqejBEYVBBSjJOQkg5Zm8raUprYTdicDBmM2Yyd1A2VytlTU5FQStycS8zVWYxeXRuU0dLVjZKZHVPUVBZM3JPNFVBb0Noc0Zhb3lCZU1OMmNIZmViODdSNWZiMGhuNU9taUJPOWtaNEtzSWU3K0lmNjZKeDY4UzFtS0VJSEVVSnEweEdIZGNvaGNyRUZiWjZWMnJaYU5WZXV4WjVpZUZ2bmpoQTRpVUFBN0hpU0xZRUgzbGZ0MWJIZXZ0T2RXbUYxL3IzZmZ5K3FQV1owWUJHVk1wbEVGZDVyWVFNU3E2eXVzckcxcmNsa0VVaXdHUUl6MkhFcTdHaWF1enZrMjB6VGNNSGtSUlFDVjFnRW05bFZEZm4waXg4bTBYQkJxOTloeW5KYktsMmdGWnJwUDdFZDdXRU5XOHlkNlVnaG9sdGx0M0h4eEJhSlNicnUyenhobW90Zmc5dElzMDJwL0xZT3ZLKzZwN0ZlUjNyZHFuYnNwaUk0a2F0RTc3OUp2NzhKb3pSYTR0UHovdnRqdmlacnQ1eHRrRWFwTVFqTVlFZjlhUHVTK3NYcGQ3cDhONElLTzVyUGxZYTRoTGVRNDUrZWErUnJXOEs1ZExDTy9FSnlQZEs2djZxbWNweFJQLzZZUU5qTzdobTRHL0FUV1RwTFpkdnByWHM0akVFQTdCaWM3Nlo2R212WVIzczQyMS8va1pmVm1VTWRCRnpaZW9yVDR2NzJXbytkdDY2MFhwcWV4R1pMNmtydWdCMXRFTXM5MWhRMzF2R0ZoTmN2V3VpMjNudG1ldWZTWUFhZnVxSERqbnFWZjJnTSttclVPS0Qwc0tQVFVpWHNLS1QxVjdWK3oydFR2K2lHOWQweDBzbHJzR0loV3hYQTQvTXhKd0I3Y0VQSVdkbmdNSWdBMk5GTTlPd05zbFNJeGhxYjNUd1BpUXdDby9xd09FYTBVM2tOdzYwL1ZYRC91elU5aVUvdm1uZGMvRk16NDBmemRFdkEyWVlJNUxPajlqQUd3NDZtdFR1MnpJYWFob3MyUnBFYWdscERWUHNSM2tKT2ZtcFFVS1JXVXBtVy8ra2tJeFJGYXBjMlNuaVZjVGNSWXN0bVhKVitnK1VPb3ROZktqdm9KVkFHdGNXMjNZTTRpa1hBdEpjdjlxd3F0NHp0dnhmd1ZMdTBLSWpTZVF5cXVqSHY0aER5T2twcDA5L29jWDF6MnBPZlphekUzWE9pak4vWXV0czRLZ21CZkhiVUhzWmdSU3NiYTlUZ0tBTUllbDlWQzlCOFB5eFZwUnV0VHVSWWFNTlB4Rnk5bjk4MEs3MnVYb3ZrSjhSdEZ5dkNxajFzS3RPaFBHdWhTNnFldGh2aXF2U3BqNDNCcnJmaHlnelc5T24wNUpKYjI5U1dBTWV4Q0lBZHRmT21OOTVXUFltMUZkUEQycVpKd2F2QUczbERZMnNoTVoyS0hrMUwzR1VMZHV5d0tQNG9ueDAxKzRXNmRjMGltbmhLeHNHRUhVLzZHMVlkSjFoU3l4WnlmSzRIQmRhdDdNT25Ic2dLcVZVaElPT3pWNURiNmFWMnhTTjFiMzFSYjBXRVZHamJxTGtxN2NmNG1GMnA3YkNabTNUQXBwYm5lQ0tlNWZqeTg4SjVCQUpnUjcyWFk4OHRvOXlVWGJQazk5elppb0xRbGZubVk2Ny9pQnJJU0tJbUJFMUtiT1VNZHJUQUtQMHdueDJsVCsvM3FrWmhUWjQ3NkROTjJORk1LUGV0S05ibzNyb2hsVjVqVkdFUW1Qai9sSndlUDB4QmQyNWxzNkZTeE4xU21sbGNMYlI3YnJOWE5NY0JrN1pBbXltTjFOeFoyd21xcm5jeVNkci8vQkxCY216aHlEc0FPNm9OSjdxM1R1T29ZbnVXNlNnRTQ3a3kxSDRCSSs5b1hxVk1QYVdLYmR0SlNHSXJHN0NqQlVicGg5bnNxRzNERUUxb0U4dC9iMHFFbzJNQldZczAyTS9MRm5JaXZCb1U5RWFMeVlwSnUrcSsrOFMreVNGYVRzbFhFWGNIdWE0RG9jdktHSWZQdHhURDlXN3k1bjY1NzVRaU1FeVBSSWtueUxHYlhtOHl4ZjlFQk1DT21oMTlKNHJxb3F4Qm42Skx0K2RSTGs0clVTTDZtY2tWTzA1S2JPVU9kclRBS1Awd214MTExeHVnQ1QyWGF3OEdCYjJ1cGxHcGQ3MVBGQlFRTVp5akJ3VitlMGl0WnRwTnlxTWtFc050NzZsWkd0TzNkUzlSaC9ISHhUQWJYbHVtVTlteUdvYjdKTnhqSU9oSzVkNWFqY1dKZGNmSWtXaTBuZC9UUFk2alJBVEFqdHF6NnIyS3FzWFpiNWhDcW8wTENNNnFPNXJiTEJPcnpIelhaMUppSzErd293Vkc2WWZaN0tnTWxjQ09nWXBtNm8rL3JEbG9kMkhINEpJT3ZZVWM1NjRIQlRrRldjLzhTaWpGSFR0UVRYaXR6SG9nNWxBVHQxNEpSc1JJWC9EZ1VRcXhJRFZKMStuRVErMjJOQ3E1bmFCakZVVGVYdTZCbU1odjd0TldJcG1RWTRZTzluVWNKeUlBZHRUczZPR20rcEwyWmVXNzRyOXhXNCt5SGVkNlg3eWlwMDlWM05GTE55Qnhsd0xzMkdGUi9GRTJPeW9QWSt1ZHN4WGxuUVJWcjJ4ZnpUaCsvaVh0YTZFU08rMG9vdEJITnp0bHlHWERPZWd0NVBoUURRcG1Xbm1xSExkNWM5ZmdYZUh5RW41QzNMSWJ4KzM5SVBvVkc1Z3Yzc2k2OHdZcXpIaHQxcFRXSHBxMzE2bkhxZDljbHdQV3RFbjBWek1KcTErWVFrMXEvQThqQUhiVVEwOFBJaGxJdG40T3VYbC9OSlUzSWxNMFpkNUVMNHYxVHRWZzJjdC9RT0l1QmRpeHc2TDRvMXgyMUlaSzE4VWFUWjgvaWh1WG1JTXByeGtUYmRKdnBDODNRdHIvcmM1ZmRWQTlPMHB2SVNjUEtlVUMvbVE3MjVGamFTQm0rV1NiamhyYVBIWVU0aWJyVnRhSTNNNmFxM2hpYlAzMnVnMnV2UlltMXRycmE3UlF2S2RPM2ViVVNtb2RFTSszSGRmWnAyQXJIUTRuRVFBNzZtL0l1VWdKN2ZXYXBKdUd6bVRLd0hTeTNuTXpMNmltN0dZeUxqSFkwVVdyNkxOY2RsU0RwdVoxdDM1L3RKR2d4TlBJM25JcnJRQUFJQUJKUkVGVUplZlpLbGtZS0JNcmlSazVzUnVRbUNxWjN0Yk9INlBLOGg3UkN3VGxxaDRVek5LT3RzR2lYMjljUVkxcVZyYmliK3JsNnVtaVR4blpWbXZqWmYzek9YVDRXZnNxUGRveCt0dnozdG9KY1R5SkFOaFJmMFBPUlVvYXkzVERrSmJiRHRUY0xGWThVLzJCVzhDNHhHQkhGNjJpejNMWlVZY2Q1YVgwLzFRdnoxVEpSZUNkWXp3bUdxMUVTcDE0eWpMMHBEZGJ5SEV5UFNpWTVVTlVTclhrWkVxbjBhODV6UG92RFRYU3FHVkNiSFhnWVRlWG1NNXVsOGJlU2FTZUozK1cwZ2Q2Q095b3Z5SG4xS2tZWXRPc0o4bTZTTHFUeGFvbjBwaWRFaVlrQmpzNmFKVjlrc3VPaWtkOFhxeHZqOWUxN1hZN3pVdjRUbWtualhOa2hSMjFmOFl5aHpqbGIrYzdYQ1RzcUdMMnZVQWZkWTY5YTQ2Z1V5ZEMzTk9EYk1tRzA1cjgySTRVYzd0dnpwb2tnZi9PbGlYUGMvTHpnV3kvOURMWVViYy91LytRSVYvRUZvVkNVdE1rdXZ5ckpSN2RGSW5CanN0WHdtbzVacktqOWpDMlhleW9mR1Y4cHpRZ1l0MEY0QXo1dFJFNWVjUnNJYWRPWkR3UWFhRU5scWc3UWM4K2xjMCtldWJrWUFhaGk4SzZvWnZlZFJaQ2x5YXRsZnVWbjBUSHJscVVJbmpvUDF2MFRwNWlPejRGTytvRkVuYlRrTzVwZXNqSHZwREJlZGVydnc5aUthWklESFpjdlU2V0t5Q1RIYldITVNiRVY4cDNTb2N4bzVmVklpWGxvSEY2K1hZTE9YNWVEd3E2V050d3BtTlhaYkRaTTdPZWROa3BkaXlMNFhzYzhZME1POHBIMkZYZGtjVkhyd0E5Wno3UU5aeDUvNnFLbm1wZVZQL2NVVVgvRVZ3WlF3RHN5RnRTMGM5cWo1RlVJby9WTmtlTkFiM292V1NKSTFWYVZFaGtsb2xBSmp2cXNHTkVmMGh2UTdlUmltS2ZlUjdFVEVVRGo1RkUxaDFGK2pibmQxdkljVEk5S0xBOUtkYlRNWWZTT0t3Sm8rb1pYdjlvbHhxVGs1K0dPNVo0bzViWXVEci8wSHhXNG1UeWtyL09kVnJ2OGxUUlV5NjAvVTJQOFgyWmNkNGhBSFlrTEhpSTE4MmZscGNzb3JlUXFZQVdxWGFncm4rVUtqSFljZjA2V2F5RVRIYlVZY2ZwTnpML082V0xxVGlha1JOMjFKOWZiWGVib1NkdjNld1ZPbE9EQXZ2K2FPWUROelhlTnI4K3o0eG1QTEVONUVxWFpJSnZBai85dlNwYXFxam1UNTJwaWI5dGtZYUxzSzlxbG0rWmtRL1NjckJ6dzdHMm13VFBhQS9BOFdEajRXYzNUR1EvUzNjVzFGWmFaY0tySDh3bzUwYXF4R0RISEpRM2VpYVBIZVBEanZuZktmME1JRTdZMFh5bG95dTYyMEpPcnFsQndSd1hxSFIvMmdQNnBOME9mbWhKSWZjQjArT01UcWpCbzVTdzQyQUd1TGd0QXJBZEdYODJ4VXc5TU90RldJN3NrS3BudHg5VGFQTC9SSW5CanNrSWIvZEFIanRxRCtQMHVJNFNlaGFGS3RDN3VKbisxQ1U1N1VyNUM5c0l4dE9ONU0wUE93NHU0WHljMndMemdlQkcrc1ZHUno1d3BUd0pkdVNhWVBMUThSb214d2lQQ3MvSUdkc0dlTzM2VFpRWTdMaDJoU3lZZng0N0tnK2plWTFIeEhFbS9VczYxUWxFQkN4SGNsM3VGalV0SnpQbUdHdFZ2cldGSENmVGc0SVoxSzZCcS9oM2U3eGZyL04xQVdaazJWanVVbEJsZWZCTFJBRHNLSUR4K0pFamo3d2RaUjB4L1kzSmNYcVVubGdYU2NuVEpBWTdKb0c3YmVJOGRsUWVSdGZzR3RLRGphMUN2bE02SkI3UDNYUmJsb0xEekF1NGVtTlh4VzF6d282S2ZWMUdIcFlzOVNvaDdadnBxVmtnL1pZSWdCMFYra0tMMHNHOElvYWhUSTRSQnVhcUZac2tNZGh4MWJwWU52TXNkb3dPTzhxcjRKazBhalY4eEl1L3JLTER1WGxoUi9mcjVQWVdjdks0R2hUTUNUc3F6KzBhSHRDZnFvb1lhUStqZ0tzRklBQjJOSlh3ODZpYTZ2RVQwMFV3T1c0MUg4ZUlTLzhUSkFZN1dyaVZmcGpGanRGaFJ4Vm1jOG1BWDJqcjgwbWJBa1E5a2hOMjFMNVRQUlhBM2tLT3had2ZkaFQvNSt5VmpadENoc0pYUWdEc21BNHM5U1h0RjJMU245N2tDYkRqSnJEbkZackZqdEZoUjlYaVhlZWxvdFlDQm53RUdMVXVGelpsN0NyZjZaKy9QbjkrMkZIenEvSGN1bVhqN0tzUkFEc21Wei9OVm4xWUZ1YlBVdnM3Snd1UzhBRFlNUUdzclpObXNXTnMySEgyZDByWC9yNmpIM1kwNXFIVVN1WHY3Nmg4d25QQ2pyb0hkTzNWclY4QmxGOEVBbURIMUdvZ2NuUVdmRlJiYkVPZUtqVFlNUld4RGRQbnNHTjAySkdXT00vNVR1blFmaXppbGgzL2t6Qnowdzg3bWdXUFBDQzllTHVScTdWWUliZm85VkhUbHhDOWlyejdFMUoxRCtnbHd5a1F3RzRBeWU4QWthTTdIOGQzQkNYbitJa0h3STZmUUhtaE1uTFlNVHJzT0NpamJEUWE5WjNTd2NXQjQ4eklkMTFIN3FBTStpS1JsVy9HcVVtbGRQWGV5MmNrN01qYnBON29VVGNJd2ppNSthc3NvcFFma3h2M0RvZ0FiTWUwU2lWeWRDTVVmN3RZN3d0MlRLdm1UVlBuc0dOMDJIRlFNNkczdUhtZmEzL2ZzUmQybE8yNVNVQ2EvZWx1SWNlYWFMSzJBaDFHdjJjbEc3R1J3OW1aZ01RVFZEMXpVcFNmNDVzMVJlTC8wUkFBT3liVktKR2pOM2ZoNHZwWmszTDdYR0t3NCtld25sMVNEanZHaHgwSHhLTzNtbjRMTFlFZnlEL2xVaS9zeVA1VS9sMW92bzQ3TUtWc3cySEhoM0x4TUpiV3FncHBCMTRMRnVnY0NrMlJGMmtQakFEWU1hVnl6NDIzYS82VEJxL2VVRFFsdjQrbEJUdCtET3I1QldXd1kwTFljVUErV2ZFWFp6b09QTDNzcFg3WWtXZXgwdS90YlNFbnhTcW42NERvUDlwa1pKK3hGUW1SY1lCbmFZclpIYklkN3plUFM1ZlZGcmtWallCcFZrM3pmMFhMV1lSdzNMYnE3c2R0bG41N2FEN2lnZG9EalJkUnp4c0xrY0dPczhLT3dqNkZCTjVvR09lR0Jha3VsUHYwNW0waEo1V2tXcUJsSEpxcU0zUGwyREMweUpQSjBpZENSYjdtUWZjLytXZlJhbHhJdnVrTTdCaGYyOHFOb3hxazliY01qOVM0R2pKbWRxYmFqcWZIM1EwUnlHQkgvV3BtOWVUaVB2SjhJcHRwVDRyMHlqWjlsR1VENmpUQnNPT1BucjhqdWxuK1dHNjJGbGxLTmlwN3o2QlVCUkE1K2x6YWt3NFhqb3NBUEt2UmRSc2d4MzVyanM3eEF3bWZ6K2Y5NzFlTC9yNyszZW5DQjRwRkVUTVF5R0RIT1dGSDhVNzJETFlaOHM5NXRHNEdqRmcxRkIzZ0tmVmVEOXlvdEVkSEVuUXZ2QVFZTExKVWtvcHJkY2dEOUx6NWtaUTVxdUhaM1NFQWRveXRNbWxabHNsb0RnZmFabXlXNjZmVGcyc2pxL3FmWldHc0x5dEswQWlrczZPeHJuSWdESEpEVG1aem4yRTI2K2VodUgrQXY5U052ay9rYVRpV0k2cldhaEp4b2ZSOFBkSUg5ak01L1ZVZ3gzNWxmTk1Wc0dOc2JldlFqa3MwZERiUXJHS3pYRDhkc3lNRlN2bmJQRGY2UTRkMEFleVlCL3lySHVpZzg3SWFmU3FkSGFYWDcwZlVSa3ZSTnlXV1hvcmxLSHIwUVpibG1BUHRUQTlZZThiZzZWNnBkOXkzRlRtakFkdFVpdTBzVEkwTXhTTnZ2WXN4a0NMTlVSQUFPeDZsSnFISHVnajhrZ2Z5TStPS1pIWTBBemQvbTdVSVFIaEt5cGJmS2JWRnZLb1pxSFdQN2RpOEhkQ05iRHY1RGZDbXpsYnNZb3ZoZUd3NGxKb0w5cTV6ZGZzUlNsdFlISDhCQW1ESEw2aGtxRGdUZ2Z2dlJWWTlGTWFPejUvTDYvMFd5MHJ4UlBONHYxK1hzOFVIRTRvek9WcWV4NG5VNjkwK3YrZ0xPZTJ2dnIwdjlqeFVsdEk1djd4ZTc0ZlVpRHhUOHplTG5TZTBwSnpFVWs4NnV4NzNVbG9LTURvTFAwNVhBclVxeGFKZUQzYmtQSTRBMkhFY0g5ejllZ1IwVUk5Nzc4TFlVVXdqNFFmM3p4QUJERllqMDA1L0p1aGcwbFV2c2h6ZXozYUFrb1BVNGpqOVNTc3ZQWjMyUkJTYjJxSlZLYVlYZHBUSGVJaWhsemIrblhrL29Db2F4RjZ4dUhBVUJNQ09SNmxKNkxFU0FzK0tUWmtuZDdXRnNhUEVESFZVK2RZRmxxTTlwY3dXL1NqZlNqQ09aYXZDNHh3Y1p5MGtPTzZRZHVVRUFDV2EyS3JkaHRNOTF5aVZKeTVxcTF3K3Qxblh1blc2aXUxYVY4b2lmUmNCaXkwZmpqZEFBT3k0QWVnb2NvY0lGTWlPTTFFa2NuUzM2SjZaWDNHUE05UFpuT21mdXdML1hXN0VrRFFVT3NPbDZpTHp0V2RneDYrdGVpaWVoTURoMkpFc3o5MTlwelNweHZ3WnE5TFh3V0dhaE9GM0p3WTdmbmY5US90WUJJN0dqa1NPdGwxMU1udXZ4ZUpSZmpwWnFHR0ZHVWZDanVVckF3azNRQURzdUFIb0tIS0hDQnlNSFlrNm5ORGVhV0JXeXc1cnlSWlpGb0pZRjdvdzVPK0hWcTVhaGVOd2h3aUFIWGRZYVJCNUF3U094WTVFanE2UGNSL2ZLVTJxZDVtSGFqM0JZVWMxOS9WZHhtUWtTelljbG9nQTJMSEVXb0ZNNVNGd0tIWWtjdlJtWmU3ak82Vkpyd1d6bytVOGxxNU96VHF1KzZzL2tuSkc0dTlBQU96NEhmVU1MZWNpY0NSMjNPMTNTcE1xa1QycDFuWTNzaU81akFuK25PV1RTWGtpOFRjaEFIYjhwdHFHcnZrSUhJZ2RlYnBLOTVsU3RjS3ZaMHptSTFYS2sweUhuZTBvTTFnYm1hVHpjbmJlS1VWY3lGRWNBbURITXFyaytxWlB5VDA4YjFjWm9xMG54YTZVUGc0N2loRkZ6T0g5ck5tZDYxWDVKM09XUFFaTWdVODFDSkJOOXVyUWxnQW1NZjREQVVZQTdGakNlL0RMeTVCNXA4bHVxRnVDV092S3NET2xEOE9PQVhJOFlDaU90Ny9SSy92dlZTTmI1ZklRNE96TjFsMzNOVWZ1KzBVQTdGaEEzVkYvVmZOMmtQVGYzayt5QU1sV0ZHRnZTaCtGSFpXSDBiTWI2YlRvNzVUbXZZZmN1YW5kZ01pWGZKYjlXV2tWeTI5d043bThVdkRVWVJFQU8yNWZ0VFI3UUcrTlNaOEtjT2ZaYnkvY1doTHNUdW5Qc2FQWlhIeWRYVjFaajZIZkVkMFc4bzJyRzMvRnBHWWJrcmNEZUR6VThWcnZOZkk5RUFKZ3g4MHJzK01KSHQxK1NVaGtmMHAvamgyTjY5T2FiN241UzdwWEFhNnZXMDFCQy8yaGp2dXJhdXIzNFFLc2U2MmM0dVVHTzI1ZFJjUVRKamh5NG84bGZZWHh1RU9sUDhlT3N1TVp2UWxIdE9hMmJtMG9Id2pFSXdCMmpNZHFsWlRjRlhZdU5KcFlkMXVsbUxJeTNhUFNuMk5IRXhrOFlDU3dyTmNRMGdDQlVRVEFqcVB3ckg2VDhiZDZRZjVHK2VwbGJsN0FMcFgrSER2U2xxZnFKOHNQTnE4dENBQUV2aFFCL2VGemFvMy9mQ2tDMjZyTms4NnRWWTY4K2RYeHZ5NjNTNlUveUk0OFJ1S2Y5Vm43YmQ5U2xBNEV2aEdCamgzLy9VYjF0OWFaSjJEWXJsUm14OFAzaWZ0VStvUHNpR2s1VzdkTGxBOEVDQUY0VnJkOERXUnNZck1oV3cxZEZISkwwZFlyZTZkS2Y1QWRUYU8wWE83clZRZHlCZ0pBWUJnQjB4QmRFMlk0TGE0dWpRQ3ZiSE82UU43dXl2M3MzdEpGYnAvZlRwWCtJRHZTbDRqVkQyc1B0bjlkSWNIM0lnQjIzTER1Qlh6SFZPUk84ZUFUK1hlcTlKTVhvZHcrTkUrR3R3bm5IMVk4YnRnNlVmVFhJd0IyM1BBVjRBNVhmVFZBQ3lGT3g0TjNpZnRUK24yckt2TWhpN3FxYm5hZ2VKMjNwNTBOc0U3MnlCVUlBSUVJQk1DT0VTQ3RsRVQ2UUtlcmxaVnV4L2FzN2xCcERnYlRCNThxNGtqNmZXUTdJek12NXl1MmhsaXBlU0ZiSURBVEFiRGpUQUJuUEM3K002Zi9reXVPcTNWRzltVSsrcFZLSjFlRk1SNmRvSFJ5TG5nQUNBQ0JHUWlBSFZQQXUxYlcyc1NVQndmVHl0d0xaK0tGZUIzdE9heUR6KzM2NG55bDc3VXpvdGcxR2tIaGpmRjRiRWRDVUgzY0FBSUZJQUIyVEtpRVYxTTdaSmJ3NkVCU2NhTzZtNDRMZFN4SndBUEZibnRwQ2FXcmIvak9GNmF0YnZ1aW9uUWdnUFdPQ2U4QVdYWkw3bU1qSHlweXB1QW9mOXFINWtVbUtMNWcwaVdVZmxZZm16eTZvT2FKV1puTlZyL25nNStKQUNFNUVGZ2JBZGlPMFFqVFBqYUxtblZpSFRodTFGK2V3K3BhazlIUzdTVGhJa3JmNmFORWh4NURjR1hLT0lMZWgyT0hvWGZ5MmtMTXIwUUE3QmhiN1RSemNkRjRsNWw0d1l4by93NjkzSEVocGNtd09qNDlHdC9xb2tPeTJMY2Q2WUFBRUpqQmppK3pCa3oxN1hIZDFaMCtSbXI5YXNkMktyazZ5SzBhbmlIeGNKU3k5SlBEdXJxOXJqMWJoL2RlR2ZvdFNzR3hpT1lvRUp1M25XNHBwU2tmWnltTVhZWStIc0syd0dzRGt1dExaQ0dyMzRLeDduQnB1QU1FZ0lDSHdBeDI5THVhS0tJem54OHdEKy9GYjBSekNNTVJvSkJGWkpTVS81VkhleklyOGZXMGZxb3VuTkRtOVUzcjBPdnFmVjYzaDh4U3dIdVRvazZqbEphY1h2V296VVFaVFJqWkR2amxub3pBWmtLUFMwNEZHeWtPdDRBQUVIQVFtTUdPMTh2ci9iYU1qaGlpTTU4OXA5N3E5bmkvTGg1ak9LS1ZkTUlSd1o3MTF3bjRRMUE4TENnZXIrNzNicTFsZHlXQ2pCT2NFWVVZVm5iWThjeldnM2F3M1J6VzdJcGU1aWhIZ1p5U0k1U1diSDhwNGZqN1JMQ01KeWlYRUIzSnhsQ1VPRFNsQmoyT29ZUjdRR0FsQkdhd281YUlDRTkxNE03MHkyRnhuNDJta1AxNFZFV1JKOUZVQkpIcmlSUzF6NlAzSDIweVA2dzcwa2M2SnFHc2R1emN0ODliVTUzNWdmdFZBTzd1RElPN3dOVWtCWExLbTFTYTFmMjlpRTl4blB6NHhWMTF3SkNqM3RMUG1NRWs2SEZwWkpFZkVKaEdZRDQ3MGdCWGJabzhGUWdpWVI2TkhnNUhVTTIwN0o5TFFlUVdvZDFKNFRCbzAxeFZFTWtLempKUjJJYmk2U1JKT3I2OFdadFFTemNaTWZ5WUNVbVNBcWVUWW0xaHZKRS9WYWVTZlBWK1ZHbnQ0K1hod0RnN010akgzMG5HV0kvSC8ram56RGNYandPQjVSR1l6NDRYY3Z4STMrajJla09pWHBzZlBScTJiS2loaElWZFk2R3RMajRvblJoL2dhUjZqa1ZMajBJRFRpaFR3a3dkQ1orZHdKcmdOaHFKQzBxVmNDTkZBY3BXSng5aFJyblYwZHlrMHFkbmRYdGZyazkyTW5lUERXdEFnNGtQbU5QRFpYL3NhanMxNS9pcWZneFRGQVFFNGhDWXo0NDM2c1ZWL3poVjRyTys2UTYxNDRDcFowcTR6MzE2bE4ybTdNUEFLRUZQMXpRWkNSYzZYWjdNV09tTWFwcU5ZOSttMVpaUjl1c3N3RklVb0lMK0hyUXo5K1R2M1EyRkpwVTIwc2V3SXc4WUR1OWJQWkYvWGYycTQrdHFhaC8vZ1VBUkNNeG5SNDdJcVY1MXlyeDZrUUdtVXRyZGZoRXdqQXJCSmxMWHc0ZVRhaXhEY3lsMU42YzdPZkdaT1pOeTJKdllNYXRrWnQwWGNwMUNPQ3hiMUowa0JhSnk5QkpOS2QwbWoyRkgva2J3dm9aWnJYcEpCekpxWW9hY01xYVRja1ZpSUFBRUpoQ1l6WTVrRHR4UHF1T2ZjUHo5a2lOTUZ6ZVJja0xtRDk5bWc4ZFlmS05GYTY5eFovNjVxWFZRVDVPbnNKMXREZ2cwWFFjb3A5WW9RczVYeGkxSkFWZTV1TE1wcGR0Y290aVJFMW5qaC9iaHdZT2ZkOVZVbDVoQnp1RGo4UmVYTCtqUG1JK2hjVmU4Y0VnSkJJQkFOQUthcnFpZnlSeUduOW5lVVhNZHU2NTlzUGlLSmxIby9uZndmcWtYMmFjWjFhdU9SZTFJT2FFR3lrdnBLV2FVYlFzeWhwM3BxT2JvV0gyL2hPeXM4elhRU2xJZ1I0QkpwVTJtVWV6SXhxT05tSGw0NFA4UDdUMzN1dHlhMmg2UERLU2JmV21kZ25TenlXeWlzNVZDQmtEZ0t4R1l6WTRQbmp5aXpLSnhBK3ZDdTVTcS9uZFhyVHphZE5SZTQyQi9MVUUzb2tCbEFNcVpUYnAweDFrMThuZXI3T0dHcEYvWmRod05PMUtZa1VXa1g3NFVrMHFiTmhqSGp2emEyUmlacDN2LzZiVVRpLzZ4OXRMQnRRcDZTc1BaVmJ2cFZRSXVBSUdkSVRDYkhhWGZVV2FSTXdQVHgrRXUzc2tkaGgzWmRJeXlPRFNVUVJURWNLTE1sT2RWYkVFTEpPN3B4MVlvaVBsZ3M2bjE3RUtIYVFya0ZCcXRkQnc3Y25iQndVZ25IMDlzVVl4T0R3U3JwMHVmZmJSbVFmZlg0N0d5NnlCYmJ6d0lCQTZKZ1BSWDFNazB6VDlaK3BFMVFPNUJaVldNZGU2bkc2K1IxLzF2dnZHUkplT3NoeGlnVWNYYTNMWDdLMmpNcUNGRWErMHc1dTJ6SjZtSE1STG0yTlBLY2FkRUJUcmg0NDlpbFk1alIzRkZURk1HUVdkaXdYUm9lN1BqQlk5SytiR0NvcVJCSWlBQUJHWWgwTEhqdjFuNVNOaFI5ZTEyWjkvTDYwZm1UK2ordDNlMzRBdHMwMW1UWTBZa1ZWN2pzSjJwM004dE96TGRkYllnUngyRHZFcUZNbDMwOXVBWkVTYm5WcUlDT1VYRUtoM0pqbXlPVDdvYlNhMTJXRUhIY1pXWm85ekhDc29SRHM4QUFTQ1FpTUJjejZxRUhmVTJMeVBEY3RwQ2pnVlRzM2NtKzdORUhWWk56dXNzNHN3TjVUVzI3RUZQTGswK1pwb2xrMldiTVJ2Zlk3RFFCMzhUNW1kNkJjZWVKaW9RbTYyZExsYnBTSGFVaGJZdGlIWkIzVEdQeU5wUnlQVG01ZDJEcVVjZkt5aFZNS1FIQWtBZ0I0RzU3S2lkVm13VG1PRE9rQmdQUlFUY3g2ODVlaDhxZXQ2MUtkcnFjcCtLMnVsSk95MGxjbnJqOE9QWmwrMHVPbDJXM1JFSFA5dkUzZVZGajFJVnlDazhWdWxZZG1SY3hvMUIzaUszUzBIc09EWUl5VkhKUFBPeGdreUIrQThFZ01DcUNPZ3VrVHFackY1RGhSM05YTlJnLzMxVlhrUHR4dDFUMkpHdDNhNXpIYXVLcWFpZFFib05ZbExQYm1iNWtsazVTbzVzZGs3SDE4YWtpN2lYckVCRW5yMGtrVXJIc2lQTDNBTGFLNHd2TUhTdDZjaG5FZE40QmpPYXV2aXhncVlFd1gwZ0FBUVdRY0QwMlpuc3FNS09wNVBhenlORUk3eUZIUCs0ejZQZklvSi9LQk9XTjQ3TnVYZWtYM0JtalNhZkxyckkwS3QrbXloNGlody9zSTlZc2dJNVZSQ3BkQ3c3eXVzYmhKd0U1QVJ0MUpHM3dWL3I5ZnRZUVRtbzR4a2dBQVRTRVpEdWhicU1USGJVWVVlOXl0L3FoaHhKWHBvejloZDJsRlVZamk3QkUrVTFEbE8vY2o3Ym5UTUY0VGdheStzQWJwMTUweStBdXZRUXN2M0UrVmZTRmNncEswN3BXSFprbDNRMzNoaVFoMTg1YTNSRForT201a0FXY1pjK1ZsQ2NPRWdGQklEQVhBUm1zcU9KaHFrbEhRSG5MRzhoSnovVi80WXN6TG1xclBFODI4UUJyYnppdE5jNHVKek9BRzFyVCtaa1RSdWNqZmZ2UENFbjZMTDJoSmh6bXFOQVRubFJTa2V6SXh1OFFjeHA1RUczTFZjcVYwSmNkYVpxOXJHQ1VnVkRlaUFBQkRJUk1KMTJYcTlod283alN6b3EzVC9wL3RjYXltY0svYm5IMk9DeitTeGNzdllhQjFkbEtMdlpzMXp1cjZxcGIvS0o0MURPZjdRSG1wbVZPV1pnaHA2UHZwNmxRSFR1VnNJSXBjVUhINFRTeWtzNUxld0w3akc3c3kyNzJ6c2xYLys3b20raFZPK3pnZGg5UFA3TXk5azcxZm04NmoyOSsvSEtJeVVRT0NRQzg5alJoQjFQK2h0V2c5MjNiQ0hINE9uK2QwODRVdWNhT1IxR3MxK28rOU1qZzI0TlJ5UUs1Tm8xVTNkb3Y3NVE3cEdaalNaYlNZSFJNb00zbzIxSGNWcUVBNDhTUzYzYkgxZW5aWWVmZVEyTGNtZzB0M0FtUVNtdEcrTUZTY0pmR21wRk1iNlZMUTZCQUJEWURJRjU3R2pDamllSi93eFBTYm0zZzNmVi82N2oyVm9IUUFrN3huV2J1cE1OeWFHNXgrcWFReW1kNjJTRGRITlYzOWJrU3lmVklpZnJLSkFwV2pRN3lyQXNqQ3JUWDh1TnRTem9iSzFFaXZkV1lyYmZyNko3bkk4Z29OQllRZlRJL2ZjaWhZTWRBL2poTWhBb0Q0RjU3TmlOeEhreW9OMlRkNXJLRm5KeXF2cmZXWjFRbCsxSGptUXFibFJKMmpZTVViODJtOFBkK0hBaGwrYldkdWE4NWNKd3FrV3VycU5Bcm1qeDdNZ3ZsZVU3ZFF0a3k5S3FFajd0SnVYY09xdGNPV2hiSTkzTkpPWnN0Q0FOTFVzS2RveEJFMm1BUUJFSXpHSkg2aE5NNTYyV2RBdzAvcC9XbGFVN2lUVzlnMHREeXB6ZmRhZGp1V3Y2QzFDLzJLRERnNGV4VEI5Vy8zMTZudTJPZnV5eHJIdXJLSkFsQ1Q4VXo0N3MwclRtM2JnbE11NFc1L0ZMMnI2aVo0ZFVPVkRZYzF6ZmY4ZCs1dFhuSXNjS09qMnIyL3R5ZmNicjVDcUJNeUFBQkRaQllCWTdkbUhINEpJT3ZZVWM2NmI3MzAzVXpDeVV2V0VqTXlLdFhFZWpkbXJva0RvbGcxZDZ1RCtybzdlS1h1WndCUVZtQ0JiUEpDSjNxQ1RtUE10ZVordXREWTNUYkJ4N0xNTURJY3ZNNUJ6MW1NYXRBK3VzelVwOXR6UlVrQkV1WGlmekJQNERBU0N3SVFLejJQSFJVWWZxU2J6dWhmVFNXOGl4aHFyLzdTZVpxZjN6YjJ5QUg3aG5qL3RIeXVldU1JNlNsTmQ0MFBYNXErN0Y1ZE1KYzVkQWxkVVpXM1pQbDJxeG8rVVZtQ0dhZk01d2RBMW9tem52M05wNk1OcXIrb0J2ZG1GamZ0ZmJXcEFYdjR2cHFyR2IrMXJjTlNaY3dzRFBmcE5IQ21wbEFqdTJVT0FBQ093QmdWbnNhUFhYS3ArZWkwdHZJU2RJcUw3R0hxOHZBUkJ2YjVueGF4MXNZektJVWxFcGcxRzc1NDlTdTBwMUtBL3BsWnJIbUc3ZXZlVVY4QXFJUFgzZktscGtvWDUxVmQxc0RocktRendTSVdDWXREb0xqNGRuN1puVXJmVXl5bmtvbjZHQ25Xc2pCYlhwd0k0dEZEZ0FBbnRBUUxFYWQwWlQzVkJmR3dvN2RnTnp6c0xlQ0VhU1Arc3VhcmRTMkhISy9hWGs2djJOOHBkSzNwYkRyQStCdVNKOU5Ga21kK3YzOS92ejBzN1JSM3EzeS9NOC9GL2J0WnRpbC91L3ZBS1pzakZpTk11MElvNmszMGhNVWVjdk9JWHFpTFZxNWVBWDBCcnFNQVZidHFPOG50WjUrMWpVd1ZoQkpnTk9ZNVZ2THVNL0VBQUNaU0l3aHgxcHdOd3BwVXdrMXpWRnp0U09QblgvdTNnUC96YVdCblUrMGI4NFUyNXdxa2Fuc25Xa28zYUQ1VmN2RHhYcnVXSU9kNnVBYndNNmlESjF0aGRJeFc2c1JsL3N2bFUyVnduTHBnOWlkTzVqQlJrQndJNEdDZndIQXJ0QVlBNDdXbUZIdGIrek14Z245WCs3TU05cVljYzFVWmJaTkIyL2p4UTFIS0dxYjQvWGRmSGh3SWdZK2JmMnF3Q1BTSUpMT2l4MkpBS3JSNFlwTWhMS3I2dUlnc0NPK2E4bm5nUUNHeUF3aHgxcjIxR2tqQTk3TkU1YkJOaHhTTlgvV3BHZURiUk5MRkowR3VsUjIreTAxN2l6VTlvN096bllzUUxNanNHb0FNMUUxYU1iM3E1MnpEUmtqMjZRWktkck1hSWdzT00wakVnQkJBcENZQVk3MG1EY3NxdDRYb0kxSlpCVmJMZVE0eFBkLzJaSGRqaVBULzlrZTdBWWUwSjdqYU9DbVo5UTR1ZlczTnlCeWtTcHBTa3dJYTU5bTErN0lEdFM1RmpQVWlYNkdudjNHSUE2cHFydG9xM2ppSUxBamhaZU9BUUM1U013Z3gyZHNLTmV6V2p6UTdlRkhNT2crOThaSGREbndZeG1SeDIxU3lLa0ZkVVJ1YnZWTmhFbEZhWkFoTVJ0RW1aSE81N1kzcEFEZ29LTi8vdXRxYTJobkp1R3p0aXlIR1hQM2hQK2hlbUN3STQrWmpnSEFrVWpNSU1kbmJDamZHYlc3YVp1M2ZSNWdrRDF2K0Z1ckVTVWVJVzRvMFJJU0IyMUcrdC9RNCt1Y0YwUFJPeDE4Rk9sbEtYQWxMVE9mWjZVWlh2d25adW4wNXNXL1orcEl0K2o0ekt1NmRERVZ5L0QwT2xrUVdESEVIUzREZ1NLUkdBR096cGhSL09Wams3SmJnczV1YWI2MzNZeGRwZXU0Q05aanhFaFgyRlJPeUYxNnU1dFEzNWNpOElVR0JmV3V6dkJqcWZybzI1dUU5T0cyZGdlODd0NlJRNmZUaFVFZGh6R0RWZUJRS0VJNUxNalBlbllTbXBoUlR1SDVla0dnL1lZZGp6RnNxTTIxdUxaYU4yWFFSdUNJLzVHdi96Q0ZQREZHejBYYlVkVFRONGtjcXljZDNueWlad0VZTWNjMVBBTUVOZ01nWHgycENud2p0UkNKZDIwUUdzTE9VNm0rOTlSOTVhVFhRa25zZXhZV05TT0xTSCt4Yk4xWVFvazFmMlU3VGlkR2Z0ZHAxUE5UZ0YybkEwaE1nQUNuMFFnbngzZlh1K3IrbVFUdkxrMjd0cU5QWVlkYVpOWStrVVFlbUZSTzdOOTBOZ0NCdmNkSzB3QlY3aUpNMmJIT2VGc25wQmozdHFKb3ViZEJqdk93dzlQQTRFUEk1RFBqbDdZa2I1Y3p6L05pZllXY3FLUjZuLzNGWGFrR1IzMG0yYkg0cUoyVGxWRXZGREZLUkFoYzV0a0pqdisxVTFsd2dIVFZkMldtbkVBZHN3QURZOEFnZTBReUdaSGV0QU4xU2pmcVhaUjJWdklzWEs3RER2R3NxUFMzRE9sSjZ1VVBsQVZiOXhONXVZbStIczlYZ21aSnl2dys3b1JLVlczUzBJaHJvVExuZkVJSnJqZWNiS1licDNpaWNaM3E2b0RkcHlzRFNRQUFpVWhrTTJPZnRqeEpCdFZhaC9YbjFtRGJWVFYvZSs2ZzNOVDJHTC94UjFzREl0d3JsbFJPLzZ1VlNuckl4TVYrR0Z6VGYvcXk5WjF5b0xFUjFpOVdxUzN1SnVyK283d0UzalBwNXlDSFZQUVFsb2dzRGtDMmV6b2h4MjhCcmEvQUFBS2RFbEVRVlNOZVNnYVZmNjJJK3I3djNQQ1EyR2sxdnUrbzBnOWJVOWtSTzJ1RXRJc2hSMlRGT0N2SGxibjMvdjk5NktlKzBqUUxsajk0cFhJblZSemFXN1c0S2QycDVrRmk4eThBWGJNQkE2UEFZRnRFTWhtUnovc2FCWThzaWx4c1Fia1NpMDFvWFdOc09QUWR4Q05ZVFB5UDRxWXhPTHRiSXRBRGFWRjdaNTMrckNWTnI2aWhBaVV1dURsSkFYSVJkQ3RmbEFCemx4dVdrUUZlWUhkR1dEUitUNXNGOGZ6UE1OQkcxTWsyREVHSmFRQkFzVWdrTXVPOUp3YmRqeXAxWUY4OWQ3emRJMkdIV2tWZGQzYkZmUit0UWIxWTJpWkNab2pURGgwSzhvWEo4N2lTZE5JT0RUV3U2ZFhXMVR5dnhCMlRGSGdYamNQeTVlcTNPbGIwcVBVLzJRZERiMUJGUGoxZm11TTNycVN3WTRkRmpnQ0FqdEFJSmNkZTJGSDNyT0xmMlJxdVZ2SU1RaWF3cXh1dFlYbVNUN0dHL1ZUN2NSQnVjTTlpYysrN1NQdXdZcmZkeFJTbjdSTGtxSjJiL3F3Ny92OHA2SzBoYkJqaWdLMHZia0R2NnJaTEhaeThzaytFV3FmOW43Mzh5ZWU5MytyMXNlVDI4ZHRxQW4wWmNNVklBQUV0a2NnbHgxN1lVZjJwL0x2Y3ZLMmtHTWR3MkZIV20zR08yQlNCTXZwZGJubldyV3Zpa09lRlpvMEtKS2lkcVpjTWJvSzBKRGxTVkNBdU1qcjM5V1l5THRvdFB6QWYzSHVSdm9aYkhHR1BQSTVKR3ZuR1RwKzM2cktjSEZkVlRmblZRODloT3RBQUFoc2kwQXVPL2JEanNTSy9IdDdXOGlKZXVHdzQwT3RrT1ErMWdyd0NYZXMxVmNsQU02OE1kV1ZKVVh0MnJJTFlzY1VCWnhJblNpalhxRHRlRjRNM3hiVytBUGxFK1kzdHZ1dHhmSDgrdGZrTkNDT3BOL29wdW54Q2lBbEVBQUM2eUtReVk3VXQvUWNuOHJKZHZPMmtCUHhWUWRrMFo5UjZrZVREMC9odEZ5WVloQ3MxVmVac2lQK3MxZ2ozMytRSE1TMUZ4dDJiTXNzaUIwVEZHQWlyYTE2WW5WazVMUE9iT1FXclpFRHJxTHRTaDhSRExlQUFCRFlOd0taN0VpdTBwN2V4Z2J4ZWs5S0Z3NDdWdkwxUGVYY3MxeVlwWFI1TVN5dHZNYXBmdUNDMkRGQkFXVnd1WWFpZW55em9ReDdMSzAzcC9kVzRnSVFBQUpBSUF1QlRIYXNoMHdxNnFmb056Q1FWeDNvd0kwZlBidFZwTENtZG5BK0pYUjV3Z1k5STlrRk9pRnFaejFZRURzbUtLRGRBNVllSisxUXo0ajhPYm5rbnNpUWJNQXBrWnNmbmdNQ1FBQUlLQVNNd1RmSWFrR1FtTzc2TjFVM094QXVWRGNHNXYxWGV1OHVvYy9PL0JEcXNNaXlYOVNucmpCTmp3dGlBRXlVcUJ4MlRGRkFqYVhjMVRES01UdFE2NG1JNUNVWEhMZWk1anlSOFJRUUFBTDdRSUQ3Zi9sTnhkY3NkY1RoMk84UDJSODY5QzBnNmNHR1dPWnBMRkIyajFsOWJ1NDhSRXZFaFE1WnBRRld0M0lYV2RQR0Z2eDBPZXlZcElDTWMxeFRUVTNHbWpDd0xjQ1dQZVRTRTk3Y1pRdEhia0FBQ0J3WkFlcGQ5QzlXeTZ1YWdWcjNiQ3FlUHVodklVZVovbW5YWFo5bDdwVUtZUWxWV05reEo1WFI1YkZST3lxSm50SXlwUGNvbnNXd1k1b0M5MGRUV1JYRktpcDIzY3A4NDhuTy9SZHJGSHJjQkFKQUFBakVJR0RXWVEyNVNudlBuMThQVFhYVUtUWDE3WDJ4N1FnZXh6dm5sOWZyL2VnS3FCL3YxOHQ1UWhjZ3MvSTd4K3FKSHltank1TkEyMURQLy95NXZONXZzWllaQ3ZvOTN1L1g1V3hwMFVQUHZyQTVPODVWb0ZWR01CZ2RRYlJKVnpqZ1Y4V2o2eFZLUVpaQUFBaDhJUUxLRU9UdWZicGpWMDQwVHR2KzdHNlJlbnpMUFhveVZrbWJWaC8wUWVZdXpuclNuNlBUZitCelYxaG1tL0ZOeVhwL0dhMVM5eSsycDk2Y0hlY3FZSUE0aWU1YlRhRVNHS2RmM0ZaWUhBQUJJQUFFWWhIb2VzbnAwQkZiVXJ5bytVWS9YdGxNcDg3eWpjclpLRXQ2TGxrRHJkTHpVbWg2b204VUNvMWFGQ1FrUEdTd3hlcTBZTHFRNTQ3OWlXcUJOeXRIYUNqdHF0aWVlbk4ybkt1QXdYaGJ4eXFYUHJWZGc1RVUvNEVBRUFBQ0tRaDA5bUNzMlpPU2UxUmEyWXpNU3NubnRrMXEzZnI0b1F3SVZpaDFjM1pjU2ljZThHeTMrb2JkdXB1OXQwdEJpSHlBQUJBb0VnSHBwcm1IMjY2TDh5MUsvM3hUM0ZpWS92VGMyU0lkaFIxbGNMWFpVRVpXbzhTYTY3UHJEQmtBQVNEd1hRZ0lNL0tmclR4VVFoU1dBVkJTMkZGdG9ONTNCczkrUlE3Q2psSlg5V1plY0hhc2JoWHluUDBLSUFNZ0FBUUtSNkNibHJPUm9CSzVzanJZa3NLT3A1T1lKOHNqY3hCMmxKZG5PbUM5UEg0cVI1NUF2VjNwYTJtRmZJRUFFQ2dEQVRXdGdvM0hqZm9abmhkaysrYTZNT1J2dllKUE14VjFGc2VhTXBUNmVDRDlNZGhScG5SdFYwZHN1VzdsOFFqVUt5NERBU0J3SEFUTVRtS2IrYWg0Wm9YZHgzR2tUNjN2ZUs4UjhVdXR1WFc2NEVPd0l3K3M2bzNHVkZ5TlRNN2JjWFBxaTRUMFFBQUk3QTJCMXJWcUczQWZWSUxaMFlyc1NTaEw3YUZURDJ6bStrSEJkRkhjQnk5T0FVZGdSM2FCUnk5aFdhSGVlRnhuTFpOZG9RUmtDUVNBd0ZjanNMVnJsVjJYMXRRSzJaRmNMSUsvTXZxK1ZUcmhBN0FqaytPbTVNUnZ5dUxEbHEvdUNxQThFQUFDRGdLZGE5VloydStrV2ZPRU83bk9kaFRhVUY5OWZLMFE3OHRSWkkxZWVQL3N5T1M0elF1ajY1RGYyKzY5eWFsWVBBTUVnQUFRR0VWQTVsWlFWK1BNalJsOVl0R2J6b0w3SjBjZDlhNTI5VWF1M3A1Mk5EVnk2VzU0OSt6STVMaHR6SThITFZqcjJIdFpjUUVJQUlIbEVPaU1SMnZWNFhMWlQrWmt6Y3UvVjgyRitaRVhlSnkzTlUwc3NabS9GMmFDdmJNamtXTmxyY0t4d1ByVUljZW50M2xmUDZVaHlnRUNRR0J6QkZyanNkcEVGTzduVkZkTElkQ3o3RjVPTHJ2ZmpVelpJUWdJb0lYdDJKMnpJMVhVdzdMYmZsNmZaMHFhVEdiUGRCNnFObHdEQWtBQUNNeERRS2FKRWtVdGJpRkZpaVZmZ0x6eDk2QmtmWUJNOTNoc3VsYkFGNXpNVzJ2aWtIODM0M3pmN0VqazZMaWFLeFVvenNBaCt4RjZTUWErSlpxZEhSNEVBa0FBQ0F3aDBCcVBXODFCdkw1dWRWTTk5S3I3KzZ0cTZ2Zm56WkVoYU5RMUhqOHNPajF5MSt4STVPak94NG42T0dnWTNZdzdIQTFZMk5tZElRVWVBUUpBNFBBSWNPaFBmdWh4aHV1YXZySzE2TksrUGJNamthTWI4UHY3dkkrVC9BeHFUZXh3ZGVFcUVBQUNRR0FaQkhqZWlmeTJpVHd1bzhTcXVSQWxMQm5tMmpFN0VoTGVHT3JpK2xsWHJRZVZPVGs3bHZWMGYwQm1GQUVFZ01BdUVXaDlxeGlSQitxUEZoQTRzYlpBc3NqTCsyWEhjK045aytOSlE2c1B2elZFMEZ2RkFDTHJGOG1BQUJBNERBS3RiM1hSOE5waDRDRkZpQjdkYU5zYzVjUlkvekNuekpHM2ZaYUlxYW03bjNZNWVNWmttM3FkQTNKekx6aFFXVWRHNUFvRWdNQlJFQkJqaHZzNitGWkRWVXJFNE1iYlFna2pyalBKN0xHTDV5WDRBNytQenFDaVZ4VnUxWWgzREVtQUFCQllCb0UyOUFpZlZRaFFzbGxtVzliUDUvUCs5NnRKNW4zOXU5T0ZVSG5sWFErUTQwZDNpNmZwcW5zMHVzdXJURWdFQklCQUpBTFU5NnNmdkZZaHhPNnpWNzIzWXhBRE52L2ZUV2ZmT2hoczZlbjRvLzZHWjFGcmZVS3ZDcTREQVNCd0lBVEUyOGY5M25MaHRRT2hzNHdxekk0VXRhdXE2bmFqUDNSSUYzYkRqdTBBaXQ4UzY0ZngxREp2QjNJQkFrQ2dVQVJhdjlsdXV1dENnWVJZUUFBSUFBRWdjQ1FFV3VzUnN4Nk9WSzNRQlFnQUFTQUFCT1loMExyTzRDdWJCeVNlQmdKQUFBZ0FnU01oOEtlK3IwZ2J3K3hvSnVXUktnQzZBQUVnQUFTQVFJa0lQT25MUVBLclA3dkN1MFFzSUJNUUFBSkFBQWdBQVlOQU96Y0g5R2dnd1g4Z0FBU0FBQkFBQW5kdFBtTG1LdDRGSUFBRWdBQVFBQUlkQXZ6OVlTeDc3UERBRVJBQUFrQUFDQUFCUXVENXBrWHI4S3ppWFFBQ0t5UHcvMkhWZjNrVUhjbTJBQUFBQUVsRlRrU3VRbUNDIgp9Cg==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learning_rate</dc:creator>
  <cp:lastModifiedBy>2021012539</cp:lastModifiedBy>
  <dcterms:created xsi:type="dcterms:W3CDTF">2022-09-30T02:52:00Z</dcterms:created>
  <dcterms:modified xsi:type="dcterms:W3CDTF">2022-10-03T15:23:31Z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4B92FCD02FAE14DFE87835637F858DCD</vt:lpwstr>
  </property>
  <property fmtid="{D5CDD505-2E9C-101B-9397-08002B2CF9AE}" pid="3" name="KSOProductBuildVer">
    <vt:lpwstr>2052-4.3.0.7281</vt:lpwstr>
  </property>
</Properties>
</file>