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235" windowHeight="13785"/>
  </bookViews>
  <sheets>
    <sheet name="Now window duration" sheetId="1" r:id="rId1"/>
    <sheet name="10 second window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F12" i="4" l="1"/>
  <c r="F13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E22" i="4"/>
  <c r="E18" i="4"/>
  <c r="E19" i="4" s="1"/>
  <c r="E20" i="4" s="1"/>
  <c r="E21" i="4" s="1"/>
  <c r="I34" i="1"/>
  <c r="I33" i="1"/>
  <c r="I32" i="1"/>
  <c r="I31" i="1"/>
  <c r="I30" i="1" l="1"/>
  <c r="H28" i="1"/>
  <c r="I29" i="1"/>
  <c r="G27" i="1"/>
  <c r="G26" i="1"/>
  <c r="G25" i="1"/>
  <c r="G24" i="1"/>
  <c r="G23" i="1"/>
  <c r="G22" i="1"/>
  <c r="G21" i="1"/>
  <c r="G20" i="1"/>
  <c r="G19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G4" i="1"/>
  <c r="I4" i="1" s="1"/>
  <c r="F19" i="1"/>
  <c r="F20" i="1" s="1"/>
  <c r="F21" i="1" s="1"/>
  <c r="F22" i="1" s="1"/>
  <c r="F23" i="1" s="1"/>
  <c r="F24" i="1" s="1"/>
  <c r="F25" i="1" s="1"/>
  <c r="F26" i="1" s="1"/>
  <c r="E13" i="1"/>
  <c r="G8" i="1" l="1"/>
  <c r="I8" i="1" s="1"/>
  <c r="E14" i="1"/>
  <c r="E15" i="1" s="1"/>
  <c r="E16" i="1" s="1"/>
  <c r="E17" i="1"/>
  <c r="G18" i="1" s="1"/>
  <c r="E11" i="1"/>
  <c r="G12" i="1" s="1"/>
  <c r="I12" i="1" s="1"/>
  <c r="I27" i="1" l="1"/>
  <c r="I23" i="1"/>
  <c r="I19" i="1"/>
  <c r="I26" i="1"/>
  <c r="I22" i="1"/>
  <c r="I25" i="1"/>
  <c r="I21" i="1"/>
  <c r="I24" i="1"/>
  <c r="I20" i="1"/>
  <c r="I18" i="1"/>
  <c r="G14" i="1"/>
  <c r="I14" i="1" s="1"/>
  <c r="G16" i="1"/>
  <c r="I16" i="1" s="1"/>
  <c r="G17" i="1"/>
  <c r="G13" i="1"/>
  <c r="I13" i="1" s="1"/>
  <c r="G15" i="1"/>
  <c r="I15" i="1" s="1"/>
  <c r="I17" i="1"/>
</calcChain>
</file>

<file path=xl/sharedStrings.xml><?xml version="1.0" encoding="utf-8"?>
<sst xmlns="http://schemas.openxmlformats.org/spreadsheetml/2006/main" count="27" uniqueCount="18">
  <si>
    <t>Time</t>
  </si>
  <si>
    <t>Reset signal</t>
  </si>
  <si>
    <t>Notes</t>
  </si>
  <si>
    <t>Reset</t>
  </si>
  <si>
    <t>No output - there has been no input value yet.</t>
  </si>
  <si>
    <t>With no history, the output value is the input value.</t>
  </si>
  <si>
    <t>All of the values up to this point have been 22.</t>
  </si>
  <si>
    <t>Average of 20 seconds at value 22 and 5 seconds at value 22.5</t>
  </si>
  <si>
    <t>The input is still 23 (we just haven't received a new event), and reset only discards the history. With no history, the output value is the input value.</t>
  </si>
  <si>
    <t>All of the values up to this point (since the reset) have been 23.</t>
  </si>
  <si>
    <t>Average of 5 seconds at value 23 (from reset at :30 to :35) and 5 seconds at value 23.5 (from :35 to :40).</t>
  </si>
  <si>
    <t>Reset inputs</t>
  </si>
  <si>
    <t>SUM since reset</t>
  </si>
  <si>
    <t>Time since start of window</t>
  </si>
  <si>
    <t>Mean</t>
  </si>
  <si>
    <t>Sensor 2</t>
  </si>
  <si>
    <t>Effective input value</t>
  </si>
  <si>
    <t>Average (Mean) block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</si>
</sst>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0.0000000000000"/>
    <numFmt numFmtId="168" formatCode="_-* #,##0.00000000_-;\-* #,##0.00000000_-;_-* &quot;-&quot;??_-;_-@_-"/>
    <numFmt numFmtId="169" formatCode="_-* #,##0.0000000000000_-;\-* #,##0.0000000000000_-;_-* &quot;-&quot;??_-;_-@_-"/>
    <numFmt numFmtId="170" formatCode="0.0000000E+00"/>
    <numFmt numFmtId="171" formatCode="h:mm:ss;@"/>
  </numFmts>
  <fonts count="3" x14ac:knownFonts="1">
    <font>
      <sz val="10"/>
      <color theme="1"/>
      <name val="Arial"/>
      <family val="2"/>
    </font>
    <font>
      <sz val="11"/>
      <color rgb="FF333333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  <xf numFmtId="21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21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5" fontId="1" fillId="2" borderId="2" xfId="1" applyNumberFormat="1" applyFont="1" applyFill="1" applyBorder="1" applyAlignment="1">
      <alignment horizontal="left" vertical="top" wrapText="1"/>
    </xf>
    <xf numFmtId="165" fontId="1" fillId="2" borderId="1" xfId="1" applyNumberFormat="1" applyFont="1" applyFill="1" applyBorder="1" applyAlignment="1">
      <alignment horizontal="left" vertical="top" wrapText="1"/>
    </xf>
    <xf numFmtId="165" fontId="1" fillId="2" borderId="1" xfId="1" applyNumberFormat="1" applyFont="1" applyFill="1" applyBorder="1" applyAlignment="1">
      <alignment horizontal="center" vertical="center" wrapText="1"/>
    </xf>
    <xf numFmtId="165" fontId="1" fillId="2" borderId="1" xfId="1" applyNumberFormat="1" applyFont="1" applyFill="1" applyBorder="1" applyAlignment="1">
      <alignment horizontal="center" vertical="top" wrapText="1"/>
    </xf>
    <xf numFmtId="165" fontId="0" fillId="0" borderId="0" xfId="1" applyNumberFormat="1" applyFont="1"/>
    <xf numFmtId="164" fontId="1" fillId="2" borderId="2" xfId="1" applyNumberFormat="1" applyFont="1" applyFill="1" applyBorder="1" applyAlignment="1">
      <alignment horizontal="left" vertical="top" wrapText="1"/>
    </xf>
    <xf numFmtId="164" fontId="1" fillId="2" borderId="1" xfId="1" applyNumberFormat="1" applyFont="1" applyFill="1" applyBorder="1" applyAlignment="1">
      <alignment horizontal="left" vertical="top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top" wrapText="1"/>
    </xf>
    <xf numFmtId="164" fontId="0" fillId="0" borderId="0" xfId="1" applyNumberFormat="1" applyFont="1"/>
    <xf numFmtId="166" fontId="1" fillId="2" borderId="2" xfId="1" applyNumberFormat="1" applyFont="1" applyFill="1" applyBorder="1" applyAlignment="1">
      <alignment horizontal="left" vertical="top" wrapText="1"/>
    </xf>
    <xf numFmtId="166" fontId="1" fillId="2" borderId="1" xfId="1" applyNumberFormat="1" applyFont="1" applyFill="1" applyBorder="1" applyAlignment="1">
      <alignment horizontal="left" vertical="top" wrapText="1"/>
    </xf>
    <xf numFmtId="166" fontId="1" fillId="2" borderId="1" xfId="1" applyNumberFormat="1" applyFont="1" applyFill="1" applyBorder="1" applyAlignment="1">
      <alignment horizontal="center" vertical="center" wrapText="1"/>
    </xf>
    <xf numFmtId="166" fontId="1" fillId="2" borderId="1" xfId="1" applyNumberFormat="1" applyFont="1" applyFill="1" applyBorder="1" applyAlignment="1">
      <alignment horizontal="center" vertical="top" wrapText="1"/>
    </xf>
    <xf numFmtId="166" fontId="0" fillId="0" borderId="0" xfId="1" applyNumberFormat="1" applyFont="1"/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top" wrapText="1"/>
    </xf>
    <xf numFmtId="21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9" fontId="0" fillId="0" borderId="0" xfId="1" applyNumberFormat="1" applyFont="1"/>
    <xf numFmtId="170" fontId="0" fillId="0" borderId="0" xfId="1" applyNumberFormat="1" applyFont="1"/>
    <xf numFmtId="171" fontId="1" fillId="2" borderId="2" xfId="0" applyNumberFormat="1" applyFont="1" applyFill="1" applyBorder="1" applyAlignment="1">
      <alignment horizontal="left" vertical="center" wrapText="1"/>
    </xf>
    <xf numFmtId="171" fontId="1" fillId="2" borderId="1" xfId="0" applyNumberFormat="1" applyFont="1" applyFill="1" applyBorder="1" applyAlignment="1">
      <alignment horizontal="left" vertical="center" wrapText="1"/>
    </xf>
    <xf numFmtId="171" fontId="1" fillId="2" borderId="1" xfId="0" applyNumberFormat="1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'Now window duration'!$E$1</c:f>
              <c:strCache>
                <c:ptCount val="1"/>
                <c:pt idx="0">
                  <c:v>Effective input value</c:v>
                </c:pt>
              </c:strCache>
            </c:strRef>
          </c:tx>
          <c:spPr>
            <a:ln w="41275">
              <a:prstDash val="solid"/>
            </a:ln>
          </c:spPr>
          <c:marker>
            <c:symbol val="none"/>
          </c:marker>
          <c:xVal>
            <c:numRef>
              <c:f>'Now window duration'!$A$2:$A$27</c:f>
              <c:numCache>
                <c:formatCode>h:mm:ss</c:formatCode>
                <c:ptCount val="26"/>
                <c:pt idx="0">
                  <c:v>0.41666666666666669</c:v>
                </c:pt>
                <c:pt idx="1">
                  <c:v>0.41670138888888886</c:v>
                </c:pt>
                <c:pt idx="2">
                  <c:v>0.41693285879629632</c:v>
                </c:pt>
                <c:pt idx="3">
                  <c:v>0.41693287037037036</c:v>
                </c:pt>
                <c:pt idx="4">
                  <c:v>0.4169585648148148</c:v>
                </c:pt>
                <c:pt idx="5">
                  <c:v>0.41699072916666663</c:v>
                </c:pt>
                <c:pt idx="6">
                  <c:v>0.41699074074074072</c:v>
                </c:pt>
                <c:pt idx="7">
                  <c:v>0.41700775462962963</c:v>
                </c:pt>
                <c:pt idx="8">
                  <c:v>0.41701388888888885</c:v>
                </c:pt>
                <c:pt idx="9">
                  <c:v>0.41707174768518523</c:v>
                </c:pt>
                <c:pt idx="10">
                  <c:v>0.41707175925925927</c:v>
                </c:pt>
                <c:pt idx="11">
                  <c:v>0.41707824074074074</c:v>
                </c:pt>
                <c:pt idx="12">
                  <c:v>0.41708622685185182</c:v>
                </c:pt>
                <c:pt idx="13">
                  <c:v>0.41709652777777778</c:v>
                </c:pt>
                <c:pt idx="14">
                  <c:v>0.41711030092592588</c:v>
                </c:pt>
                <c:pt idx="15">
                  <c:v>0.41712961805555554</c:v>
                </c:pt>
                <c:pt idx="16">
                  <c:v>0.41712962962962963</c:v>
                </c:pt>
                <c:pt idx="17">
                  <c:v>0.41713796296296296</c:v>
                </c:pt>
                <c:pt idx="18">
                  <c:v>0.41714745370370371</c:v>
                </c:pt>
                <c:pt idx="19">
                  <c:v>0.41715856481481484</c:v>
                </c:pt>
                <c:pt idx="20">
                  <c:v>0.41717175925925926</c:v>
                </c:pt>
                <c:pt idx="21">
                  <c:v>0.41718749999999999</c:v>
                </c:pt>
                <c:pt idx="22">
                  <c:v>0.41720682870370368</c:v>
                </c:pt>
                <c:pt idx="23">
                  <c:v>0.4172309027777778</c:v>
                </c:pt>
                <c:pt idx="24">
                  <c:v>0.4172619212962963</c:v>
                </c:pt>
                <c:pt idx="25">
                  <c:v>0.41730324074074071</c:v>
                </c:pt>
              </c:numCache>
            </c:numRef>
          </c:xVal>
          <c:yVal>
            <c:numRef>
              <c:f>'Now window duration'!$E$2:$E$27</c:f>
              <c:numCache>
                <c:formatCode>General</c:formatCode>
                <c:ptCount val="26"/>
                <c:pt idx="1">
                  <c:v>22</c:v>
                </c:pt>
                <c:pt idx="2">
                  <c:v>22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'Now window duration'!$D$1</c:f>
              <c:strCache>
                <c:ptCount val="1"/>
                <c:pt idx="0">
                  <c:v>Sensor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4"/>
            <c:spPr>
              <a:noFill/>
              <a:ln w="254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'Now window duration'!$A$2:$A$18</c:f>
              <c:numCache>
                <c:formatCode>h:mm:ss</c:formatCode>
                <c:ptCount val="17"/>
                <c:pt idx="0">
                  <c:v>0.41666666666666669</c:v>
                </c:pt>
                <c:pt idx="1">
                  <c:v>0.41670138888888886</c:v>
                </c:pt>
                <c:pt idx="2">
                  <c:v>0.41693285879629632</c:v>
                </c:pt>
                <c:pt idx="3">
                  <c:v>0.41693287037037036</c:v>
                </c:pt>
                <c:pt idx="4">
                  <c:v>0.4169585648148148</c:v>
                </c:pt>
                <c:pt idx="5">
                  <c:v>0.41699072916666663</c:v>
                </c:pt>
                <c:pt idx="6">
                  <c:v>0.41699074074074072</c:v>
                </c:pt>
                <c:pt idx="7">
                  <c:v>0.41700775462962963</c:v>
                </c:pt>
                <c:pt idx="8">
                  <c:v>0.41701388888888885</c:v>
                </c:pt>
                <c:pt idx="9">
                  <c:v>0.41707174768518523</c:v>
                </c:pt>
                <c:pt idx="10">
                  <c:v>0.41707175925925927</c:v>
                </c:pt>
                <c:pt idx="11">
                  <c:v>0.41707824074074074</c:v>
                </c:pt>
                <c:pt idx="12">
                  <c:v>0.41708622685185182</c:v>
                </c:pt>
                <c:pt idx="13">
                  <c:v>0.41709652777777778</c:v>
                </c:pt>
                <c:pt idx="14">
                  <c:v>0.41711030092592588</c:v>
                </c:pt>
                <c:pt idx="15">
                  <c:v>0.41712961805555554</c:v>
                </c:pt>
                <c:pt idx="16">
                  <c:v>0.41712962962962963</c:v>
                </c:pt>
              </c:numCache>
            </c:numRef>
          </c:xVal>
          <c:yVal>
            <c:numRef>
              <c:f>'Now window duration'!$D$2:$D$18</c:f>
              <c:numCache>
                <c:formatCode>General</c:formatCode>
                <c:ptCount val="17"/>
                <c:pt idx="1">
                  <c:v>22</c:v>
                </c:pt>
                <c:pt idx="3">
                  <c:v>22.5</c:v>
                </c:pt>
                <c:pt idx="6">
                  <c:v>23</c:v>
                </c:pt>
                <c:pt idx="10">
                  <c:v>23.5</c:v>
                </c:pt>
                <c:pt idx="16">
                  <c:v>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'Now window duration'!$C$1</c:f>
              <c:strCache>
                <c:ptCount val="1"/>
                <c:pt idx="0">
                  <c:v>Reset inputs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4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'Now window duration'!$A$2:$A$18</c:f>
              <c:numCache>
                <c:formatCode>h:mm:ss</c:formatCode>
                <c:ptCount val="17"/>
                <c:pt idx="0">
                  <c:v>0.41666666666666669</c:v>
                </c:pt>
                <c:pt idx="1">
                  <c:v>0.41670138888888886</c:v>
                </c:pt>
                <c:pt idx="2">
                  <c:v>0.41693285879629632</c:v>
                </c:pt>
                <c:pt idx="3">
                  <c:v>0.41693287037037036</c:v>
                </c:pt>
                <c:pt idx="4">
                  <c:v>0.4169585648148148</c:v>
                </c:pt>
                <c:pt idx="5">
                  <c:v>0.41699072916666663</c:v>
                </c:pt>
                <c:pt idx="6">
                  <c:v>0.41699074074074072</c:v>
                </c:pt>
                <c:pt idx="7">
                  <c:v>0.41700775462962963</c:v>
                </c:pt>
                <c:pt idx="8">
                  <c:v>0.41701388888888885</c:v>
                </c:pt>
                <c:pt idx="9">
                  <c:v>0.41707174768518523</c:v>
                </c:pt>
                <c:pt idx="10">
                  <c:v>0.41707175925925927</c:v>
                </c:pt>
                <c:pt idx="11">
                  <c:v>0.41707824074074074</c:v>
                </c:pt>
                <c:pt idx="12">
                  <c:v>0.41708622685185182</c:v>
                </c:pt>
                <c:pt idx="13">
                  <c:v>0.41709652777777778</c:v>
                </c:pt>
                <c:pt idx="14">
                  <c:v>0.41711030092592588</c:v>
                </c:pt>
                <c:pt idx="15">
                  <c:v>0.41712961805555554</c:v>
                </c:pt>
                <c:pt idx="16">
                  <c:v>0.41712962962962963</c:v>
                </c:pt>
              </c:numCache>
            </c:numRef>
          </c:xVal>
          <c:yVal>
            <c:numRef>
              <c:f>'Now window duration'!$C$2:$C$18</c:f>
              <c:numCache>
                <c:formatCode>General</c:formatCode>
                <c:ptCount val="17"/>
                <c:pt idx="0">
                  <c:v>22</c:v>
                </c:pt>
                <c:pt idx="8">
                  <c:v>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'Now window duration'!$F$1</c:f>
              <c:strCache>
                <c:ptCount val="1"/>
                <c:pt idx="0">
                  <c:v>Average (Mean) block output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</c:spPr>
          </c:marker>
          <c:xVal>
            <c:numRef>
              <c:f>'Now window duration'!$A$2:$A$27</c:f>
              <c:numCache>
                <c:formatCode>h:mm:ss</c:formatCode>
                <c:ptCount val="26"/>
                <c:pt idx="0">
                  <c:v>0.41666666666666669</c:v>
                </c:pt>
                <c:pt idx="1">
                  <c:v>0.41670138888888886</c:v>
                </c:pt>
                <c:pt idx="2">
                  <c:v>0.41693285879629632</c:v>
                </c:pt>
                <c:pt idx="3">
                  <c:v>0.41693287037037036</c:v>
                </c:pt>
                <c:pt idx="4">
                  <c:v>0.4169585648148148</c:v>
                </c:pt>
                <c:pt idx="5">
                  <c:v>0.41699072916666663</c:v>
                </c:pt>
                <c:pt idx="6">
                  <c:v>0.41699074074074072</c:v>
                </c:pt>
                <c:pt idx="7">
                  <c:v>0.41700775462962963</c:v>
                </c:pt>
                <c:pt idx="8">
                  <c:v>0.41701388888888885</c:v>
                </c:pt>
                <c:pt idx="9">
                  <c:v>0.41707174768518523</c:v>
                </c:pt>
                <c:pt idx="10">
                  <c:v>0.41707175925925927</c:v>
                </c:pt>
                <c:pt idx="11">
                  <c:v>0.41707824074074074</c:v>
                </c:pt>
                <c:pt idx="12">
                  <c:v>0.41708622685185182</c:v>
                </c:pt>
                <c:pt idx="13">
                  <c:v>0.41709652777777778</c:v>
                </c:pt>
                <c:pt idx="14">
                  <c:v>0.41711030092592588</c:v>
                </c:pt>
                <c:pt idx="15">
                  <c:v>0.41712961805555554</c:v>
                </c:pt>
                <c:pt idx="16">
                  <c:v>0.41712962962962963</c:v>
                </c:pt>
                <c:pt idx="17">
                  <c:v>0.41713796296296296</c:v>
                </c:pt>
                <c:pt idx="18">
                  <c:v>0.41714745370370371</c:v>
                </c:pt>
                <c:pt idx="19">
                  <c:v>0.41715856481481484</c:v>
                </c:pt>
                <c:pt idx="20">
                  <c:v>0.41717175925925926</c:v>
                </c:pt>
                <c:pt idx="21">
                  <c:v>0.41718749999999999</c:v>
                </c:pt>
                <c:pt idx="22">
                  <c:v>0.41720682870370368</c:v>
                </c:pt>
                <c:pt idx="23">
                  <c:v>0.4172309027777778</c:v>
                </c:pt>
                <c:pt idx="24">
                  <c:v>0.4172619212962963</c:v>
                </c:pt>
                <c:pt idx="25">
                  <c:v>0.41730324074074071</c:v>
                </c:pt>
              </c:numCache>
            </c:numRef>
          </c:xVal>
          <c:yVal>
            <c:numRef>
              <c:f>'Now window duration'!$F$2:$F$27</c:f>
              <c:numCache>
                <c:formatCode>0.00</c:formatCode>
                <c:ptCount val="26"/>
                <c:pt idx="1">
                  <c:v>22</c:v>
                </c:pt>
                <c:pt idx="4">
                  <c:v>22.05</c:v>
                </c:pt>
                <c:pt idx="6">
                  <c:v>22.1</c:v>
                </c:pt>
                <c:pt idx="7">
                  <c:v>22.15</c:v>
                </c:pt>
                <c:pt idx="8">
                  <c:v>23</c:v>
                </c:pt>
                <c:pt idx="11">
                  <c:v>23.05</c:v>
                </c:pt>
                <c:pt idx="12">
                  <c:v>23.1</c:v>
                </c:pt>
                <c:pt idx="13">
                  <c:v>23.15</c:v>
                </c:pt>
                <c:pt idx="14">
                  <c:v>23.2</c:v>
                </c:pt>
                <c:pt idx="16">
                  <c:v>23.25</c:v>
                </c:pt>
                <c:pt idx="17">
                  <c:v>23.3</c:v>
                </c:pt>
                <c:pt idx="18">
                  <c:v>23.35</c:v>
                </c:pt>
                <c:pt idx="19">
                  <c:v>23.400000000000002</c:v>
                </c:pt>
                <c:pt idx="20">
                  <c:v>23.450000000000003</c:v>
                </c:pt>
                <c:pt idx="21">
                  <c:v>23.500000000000004</c:v>
                </c:pt>
                <c:pt idx="22">
                  <c:v>23.550000000000004</c:v>
                </c:pt>
                <c:pt idx="23">
                  <c:v>23.600000000000005</c:v>
                </c:pt>
                <c:pt idx="24">
                  <c:v>23.650000000000006</c:v>
                </c:pt>
                <c:pt idx="25">
                  <c:v>23.7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1392"/>
        <c:axId val="81145856"/>
      </c:scatterChart>
      <c:valAx>
        <c:axId val="81131392"/>
        <c:scaling>
          <c:orientation val="minMax"/>
          <c:max val="0.41736111111110002"/>
          <c:min val="0.41666666666670005"/>
        </c:scaling>
        <c:delete val="0"/>
        <c:axPos val="b"/>
        <c:majorGridlines>
          <c:spPr>
            <a:ln>
              <a:solidFill>
                <a:schemeClr val="accent3">
                  <a:lumMod val="75000"/>
                  <a:alpha val="34000"/>
                </a:schemeClr>
              </a:solidFill>
            </a:ln>
          </c:spPr>
        </c:majorGridlines>
        <c:numFmt formatCode="h:mm:ss" sourceLinked="1"/>
        <c:majorTickMark val="none"/>
        <c:minorTickMark val="none"/>
        <c:tickLblPos val="nextTo"/>
        <c:crossAx val="81145856"/>
        <c:crosses val="autoZero"/>
        <c:crossBetween val="midCat"/>
        <c:majorUnit val="5.7870370000000012E-5"/>
      </c:valAx>
      <c:valAx>
        <c:axId val="81145856"/>
        <c:scaling>
          <c:orientation val="minMax"/>
        </c:scaling>
        <c:delete val="0"/>
        <c:axPos val="l"/>
        <c:majorGridlines>
          <c:spPr>
            <a:ln>
              <a:solidFill>
                <a:schemeClr val="accent3">
                  <a:lumMod val="75000"/>
                  <a:alpha val="3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811313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'10 second window'!$E$1</c:f>
              <c:strCache>
                <c:ptCount val="1"/>
                <c:pt idx="0">
                  <c:v>Effective input value</c:v>
                </c:pt>
              </c:strCache>
            </c:strRef>
          </c:tx>
          <c:spPr>
            <a:ln w="41275">
              <a:prstDash val="solid"/>
            </a:ln>
          </c:spPr>
          <c:marker>
            <c:symbol val="none"/>
          </c:marker>
          <c:xVal>
            <c:numRef>
              <c:f>'10 second window'!$A$2:$A$38</c:f>
              <c:numCache>
                <c:formatCode>h:mm:ss;@</c:formatCode>
                <c:ptCount val="37"/>
                <c:pt idx="0">
                  <c:v>0.41666666666666669</c:v>
                </c:pt>
                <c:pt idx="1">
                  <c:v>0.41670138888888886</c:v>
                </c:pt>
                <c:pt idx="2">
                  <c:v>0.41693285879629632</c:v>
                </c:pt>
                <c:pt idx="3">
                  <c:v>0.41693287037037036</c:v>
                </c:pt>
                <c:pt idx="4">
                  <c:v>0.4169444444444444</c:v>
                </c:pt>
                <c:pt idx="5">
                  <c:v>0.41695601851851855</c:v>
                </c:pt>
                <c:pt idx="6">
                  <c:v>0.41696759259259258</c:v>
                </c:pt>
                <c:pt idx="7">
                  <c:v>0.41697916666666668</c:v>
                </c:pt>
                <c:pt idx="8">
                  <c:v>0.41699074074074072</c:v>
                </c:pt>
                <c:pt idx="9">
                  <c:v>0.41699074074074072</c:v>
                </c:pt>
                <c:pt idx="10">
                  <c:v>0.41699652777777779</c:v>
                </c:pt>
                <c:pt idx="11">
                  <c:v>0.41700231481481481</c:v>
                </c:pt>
                <c:pt idx="12">
                  <c:v>0.41700810185185189</c:v>
                </c:pt>
                <c:pt idx="13">
                  <c:v>0.41701388888888885</c:v>
                </c:pt>
                <c:pt idx="14">
                  <c:v>0.41707175925925927</c:v>
                </c:pt>
                <c:pt idx="15">
                  <c:v>0.41707175925925927</c:v>
                </c:pt>
                <c:pt idx="16">
                  <c:v>0.41707824074074074</c:v>
                </c:pt>
                <c:pt idx="17">
                  <c:v>0.41708622685185182</c:v>
                </c:pt>
                <c:pt idx="18">
                  <c:v>0.41709652777777778</c:v>
                </c:pt>
                <c:pt idx="19">
                  <c:v>0.41710648148148149</c:v>
                </c:pt>
                <c:pt idx="20">
                  <c:v>0.41712961805555554</c:v>
                </c:pt>
                <c:pt idx="21">
                  <c:v>0.41712962962962963</c:v>
                </c:pt>
                <c:pt idx="22">
                  <c:v>0.4171354166666667</c:v>
                </c:pt>
                <c:pt idx="23">
                  <c:v>0.41714120370370367</c:v>
                </c:pt>
                <c:pt idx="24">
                  <c:v>0.41714699074074074</c:v>
                </c:pt>
                <c:pt idx="25">
                  <c:v>0.41715277777777776</c:v>
                </c:pt>
                <c:pt idx="26">
                  <c:v>0.41715856481481484</c:v>
                </c:pt>
                <c:pt idx="27">
                  <c:v>0.4171643518518518</c:v>
                </c:pt>
                <c:pt idx="28">
                  <c:v>0.41717013888888888</c:v>
                </c:pt>
                <c:pt idx="29">
                  <c:v>0.41717592592592595</c:v>
                </c:pt>
                <c:pt idx="30">
                  <c:v>0.41718171296296297</c:v>
                </c:pt>
                <c:pt idx="31">
                  <c:v>0.41718854166666669</c:v>
                </c:pt>
                <c:pt idx="32">
                  <c:v>0.41719907407407408</c:v>
                </c:pt>
                <c:pt idx="33">
                  <c:v>0.41721064814814812</c:v>
                </c:pt>
                <c:pt idx="34">
                  <c:v>0.41722222222222222</c:v>
                </c:pt>
                <c:pt idx="35">
                  <c:v>0.41723379629629626</c:v>
                </c:pt>
                <c:pt idx="36">
                  <c:v>0.41724537037037041</c:v>
                </c:pt>
              </c:numCache>
            </c:numRef>
          </c:xVal>
          <c:yVal>
            <c:numRef>
              <c:f>'10 second window'!$E$2:$E$38</c:f>
              <c:numCache>
                <c:formatCode>General</c:formatCode>
                <c:ptCount val="37"/>
                <c:pt idx="1">
                  <c:v>22</c:v>
                </c:pt>
                <c:pt idx="2">
                  <c:v>22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23.5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'10 second window'!$D$1</c:f>
              <c:strCache>
                <c:ptCount val="1"/>
                <c:pt idx="0">
                  <c:v>Sensor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4"/>
            <c:spPr>
              <a:noFill/>
              <a:ln w="254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'10 second window'!$A$2:$A$38</c:f>
              <c:numCache>
                <c:formatCode>h:mm:ss;@</c:formatCode>
                <c:ptCount val="37"/>
                <c:pt idx="0">
                  <c:v>0.41666666666666669</c:v>
                </c:pt>
                <c:pt idx="1">
                  <c:v>0.41670138888888886</c:v>
                </c:pt>
                <c:pt idx="2">
                  <c:v>0.41693285879629632</c:v>
                </c:pt>
                <c:pt idx="3">
                  <c:v>0.41693287037037036</c:v>
                </c:pt>
                <c:pt idx="4">
                  <c:v>0.4169444444444444</c:v>
                </c:pt>
                <c:pt idx="5">
                  <c:v>0.41695601851851855</c:v>
                </c:pt>
                <c:pt idx="6">
                  <c:v>0.41696759259259258</c:v>
                </c:pt>
                <c:pt idx="7">
                  <c:v>0.41697916666666668</c:v>
                </c:pt>
                <c:pt idx="8">
                  <c:v>0.41699074074074072</c:v>
                </c:pt>
                <c:pt idx="9">
                  <c:v>0.41699074074074072</c:v>
                </c:pt>
                <c:pt idx="10">
                  <c:v>0.41699652777777779</c:v>
                </c:pt>
                <c:pt idx="11">
                  <c:v>0.41700231481481481</c:v>
                </c:pt>
                <c:pt idx="12">
                  <c:v>0.41700810185185189</c:v>
                </c:pt>
                <c:pt idx="13">
                  <c:v>0.41701388888888885</c:v>
                </c:pt>
                <c:pt idx="14">
                  <c:v>0.41707175925925927</c:v>
                </c:pt>
                <c:pt idx="15">
                  <c:v>0.41707175925925927</c:v>
                </c:pt>
                <c:pt idx="16">
                  <c:v>0.41707824074074074</c:v>
                </c:pt>
                <c:pt idx="17">
                  <c:v>0.41708622685185182</c:v>
                </c:pt>
                <c:pt idx="18">
                  <c:v>0.41709652777777778</c:v>
                </c:pt>
                <c:pt idx="19">
                  <c:v>0.41710648148148149</c:v>
                </c:pt>
                <c:pt idx="20">
                  <c:v>0.41712961805555554</c:v>
                </c:pt>
                <c:pt idx="21">
                  <c:v>0.41712962962962963</c:v>
                </c:pt>
                <c:pt idx="22">
                  <c:v>0.4171354166666667</c:v>
                </c:pt>
                <c:pt idx="23">
                  <c:v>0.41714120370370367</c:v>
                </c:pt>
                <c:pt idx="24">
                  <c:v>0.41714699074074074</c:v>
                </c:pt>
                <c:pt idx="25">
                  <c:v>0.41715277777777776</c:v>
                </c:pt>
                <c:pt idx="26">
                  <c:v>0.41715856481481484</c:v>
                </c:pt>
                <c:pt idx="27">
                  <c:v>0.4171643518518518</c:v>
                </c:pt>
                <c:pt idx="28">
                  <c:v>0.41717013888888888</c:v>
                </c:pt>
                <c:pt idx="29">
                  <c:v>0.41717592592592595</c:v>
                </c:pt>
                <c:pt idx="30">
                  <c:v>0.41718171296296297</c:v>
                </c:pt>
                <c:pt idx="31">
                  <c:v>0.41718854166666669</c:v>
                </c:pt>
                <c:pt idx="32">
                  <c:v>0.41719907407407408</c:v>
                </c:pt>
                <c:pt idx="33">
                  <c:v>0.41721064814814812</c:v>
                </c:pt>
                <c:pt idx="34">
                  <c:v>0.41722222222222222</c:v>
                </c:pt>
                <c:pt idx="35">
                  <c:v>0.41723379629629626</c:v>
                </c:pt>
                <c:pt idx="36">
                  <c:v>0.41724537037037041</c:v>
                </c:pt>
              </c:numCache>
            </c:numRef>
          </c:xVal>
          <c:yVal>
            <c:numRef>
              <c:f>'10 second window'!$D$2:$D$38</c:f>
              <c:numCache>
                <c:formatCode>General</c:formatCode>
                <c:ptCount val="37"/>
                <c:pt idx="1">
                  <c:v>22</c:v>
                </c:pt>
                <c:pt idx="3">
                  <c:v>22.5</c:v>
                </c:pt>
                <c:pt idx="9">
                  <c:v>23</c:v>
                </c:pt>
                <c:pt idx="15">
                  <c:v>23.5</c:v>
                </c:pt>
                <c:pt idx="21">
                  <c:v>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second window'!$C$1</c:f>
              <c:strCache>
                <c:ptCount val="1"/>
                <c:pt idx="0">
                  <c:v>Reset inputs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4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'10 second window'!$A$2:$A$23</c:f>
              <c:numCache>
                <c:formatCode>h:mm:ss;@</c:formatCode>
                <c:ptCount val="22"/>
                <c:pt idx="0">
                  <c:v>0.41666666666666669</c:v>
                </c:pt>
                <c:pt idx="1">
                  <c:v>0.41670138888888886</c:v>
                </c:pt>
                <c:pt idx="2">
                  <c:v>0.41693285879629632</c:v>
                </c:pt>
                <c:pt idx="3">
                  <c:v>0.41693287037037036</c:v>
                </c:pt>
                <c:pt idx="4">
                  <c:v>0.4169444444444444</c:v>
                </c:pt>
                <c:pt idx="5">
                  <c:v>0.41695601851851855</c:v>
                </c:pt>
                <c:pt idx="6">
                  <c:v>0.41696759259259258</c:v>
                </c:pt>
                <c:pt idx="7">
                  <c:v>0.41697916666666668</c:v>
                </c:pt>
                <c:pt idx="8">
                  <c:v>0.41699074074074072</c:v>
                </c:pt>
                <c:pt idx="9">
                  <c:v>0.41699074074074072</c:v>
                </c:pt>
                <c:pt idx="10">
                  <c:v>0.41699652777777779</c:v>
                </c:pt>
                <c:pt idx="11">
                  <c:v>0.41700231481481481</c:v>
                </c:pt>
                <c:pt idx="12">
                  <c:v>0.41700810185185189</c:v>
                </c:pt>
                <c:pt idx="13">
                  <c:v>0.41701388888888885</c:v>
                </c:pt>
                <c:pt idx="14">
                  <c:v>0.41707175925925927</c:v>
                </c:pt>
                <c:pt idx="15">
                  <c:v>0.41707175925925927</c:v>
                </c:pt>
                <c:pt idx="16">
                  <c:v>0.41707824074074074</c:v>
                </c:pt>
                <c:pt idx="17">
                  <c:v>0.41708622685185182</c:v>
                </c:pt>
                <c:pt idx="18">
                  <c:v>0.41709652777777778</c:v>
                </c:pt>
                <c:pt idx="19">
                  <c:v>0.41710648148148149</c:v>
                </c:pt>
                <c:pt idx="20">
                  <c:v>0.41712961805555554</c:v>
                </c:pt>
                <c:pt idx="21">
                  <c:v>0.41712962962962963</c:v>
                </c:pt>
              </c:numCache>
            </c:numRef>
          </c:xVal>
          <c:yVal>
            <c:numRef>
              <c:f>'10 second window'!$C$2:$C$23</c:f>
              <c:numCache>
                <c:formatCode>General</c:formatCode>
                <c:ptCount val="22"/>
                <c:pt idx="0">
                  <c:v>22</c:v>
                </c:pt>
                <c:pt idx="13">
                  <c:v>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second window'!$F$1</c:f>
              <c:strCache>
                <c:ptCount val="1"/>
                <c:pt idx="0">
                  <c:v>Average (Mean) block output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</c:spPr>
          </c:marker>
          <c:xVal>
            <c:numRef>
              <c:f>'10 second window'!$A$2:$A$38</c:f>
              <c:numCache>
                <c:formatCode>h:mm:ss;@</c:formatCode>
                <c:ptCount val="37"/>
                <c:pt idx="0">
                  <c:v>0.41666666666666669</c:v>
                </c:pt>
                <c:pt idx="1">
                  <c:v>0.41670138888888886</c:v>
                </c:pt>
                <c:pt idx="2">
                  <c:v>0.41693285879629632</c:v>
                </c:pt>
                <c:pt idx="3">
                  <c:v>0.41693287037037036</c:v>
                </c:pt>
                <c:pt idx="4">
                  <c:v>0.4169444444444444</c:v>
                </c:pt>
                <c:pt idx="5">
                  <c:v>0.41695601851851855</c:v>
                </c:pt>
                <c:pt idx="6">
                  <c:v>0.41696759259259258</c:v>
                </c:pt>
                <c:pt idx="7">
                  <c:v>0.41697916666666668</c:v>
                </c:pt>
                <c:pt idx="8">
                  <c:v>0.41699074074074072</c:v>
                </c:pt>
                <c:pt idx="9">
                  <c:v>0.41699074074074072</c:v>
                </c:pt>
                <c:pt idx="10">
                  <c:v>0.41699652777777779</c:v>
                </c:pt>
                <c:pt idx="11">
                  <c:v>0.41700231481481481</c:v>
                </c:pt>
                <c:pt idx="12">
                  <c:v>0.41700810185185189</c:v>
                </c:pt>
                <c:pt idx="13">
                  <c:v>0.41701388888888885</c:v>
                </c:pt>
                <c:pt idx="14">
                  <c:v>0.41707175925925927</c:v>
                </c:pt>
                <c:pt idx="15">
                  <c:v>0.41707175925925927</c:v>
                </c:pt>
                <c:pt idx="16">
                  <c:v>0.41707824074074074</c:v>
                </c:pt>
                <c:pt idx="17">
                  <c:v>0.41708622685185182</c:v>
                </c:pt>
                <c:pt idx="18">
                  <c:v>0.41709652777777778</c:v>
                </c:pt>
                <c:pt idx="19">
                  <c:v>0.41710648148148149</c:v>
                </c:pt>
                <c:pt idx="20">
                  <c:v>0.41712961805555554</c:v>
                </c:pt>
                <c:pt idx="21">
                  <c:v>0.41712962962962963</c:v>
                </c:pt>
                <c:pt idx="22">
                  <c:v>0.4171354166666667</c:v>
                </c:pt>
                <c:pt idx="23">
                  <c:v>0.41714120370370367</c:v>
                </c:pt>
                <c:pt idx="24">
                  <c:v>0.41714699074074074</c:v>
                </c:pt>
                <c:pt idx="25">
                  <c:v>0.41715277777777776</c:v>
                </c:pt>
                <c:pt idx="26">
                  <c:v>0.41715856481481484</c:v>
                </c:pt>
                <c:pt idx="27">
                  <c:v>0.4171643518518518</c:v>
                </c:pt>
                <c:pt idx="28">
                  <c:v>0.41717013888888888</c:v>
                </c:pt>
                <c:pt idx="29">
                  <c:v>0.41717592592592595</c:v>
                </c:pt>
                <c:pt idx="30">
                  <c:v>0.41718171296296297</c:v>
                </c:pt>
                <c:pt idx="31">
                  <c:v>0.41718854166666669</c:v>
                </c:pt>
                <c:pt idx="32">
                  <c:v>0.41719907407407408</c:v>
                </c:pt>
                <c:pt idx="33">
                  <c:v>0.41721064814814812</c:v>
                </c:pt>
                <c:pt idx="34">
                  <c:v>0.41722222222222222</c:v>
                </c:pt>
                <c:pt idx="35">
                  <c:v>0.41723379629629626</c:v>
                </c:pt>
                <c:pt idx="36">
                  <c:v>0.41724537037037041</c:v>
                </c:pt>
              </c:numCache>
            </c:numRef>
          </c:xVal>
          <c:yVal>
            <c:numRef>
              <c:f>'10 second window'!$F$2:$F$38</c:f>
              <c:numCache>
                <c:formatCode>0.00</c:formatCode>
                <c:ptCount val="37"/>
                <c:pt idx="1">
                  <c:v>22</c:v>
                </c:pt>
                <c:pt idx="4">
                  <c:v>22.05</c:v>
                </c:pt>
                <c:pt idx="5">
                  <c:v>22.1</c:v>
                </c:pt>
                <c:pt idx="6">
                  <c:v>22.15</c:v>
                </c:pt>
                <c:pt idx="7">
                  <c:v>22.2</c:v>
                </c:pt>
                <c:pt idx="9">
                  <c:v>22.25</c:v>
                </c:pt>
                <c:pt idx="10">
                  <c:v>22.3</c:v>
                </c:pt>
                <c:pt idx="11">
                  <c:v>22.35</c:v>
                </c:pt>
                <c:pt idx="12">
                  <c:v>22.4</c:v>
                </c:pt>
                <c:pt idx="13">
                  <c:v>23</c:v>
                </c:pt>
                <c:pt idx="16">
                  <c:v>23.05</c:v>
                </c:pt>
                <c:pt idx="17">
                  <c:v>23.1</c:v>
                </c:pt>
                <c:pt idx="18">
                  <c:v>23.15</c:v>
                </c:pt>
                <c:pt idx="19">
                  <c:v>23.2</c:v>
                </c:pt>
                <c:pt idx="21">
                  <c:v>23.25</c:v>
                </c:pt>
                <c:pt idx="22">
                  <c:v>23.3</c:v>
                </c:pt>
                <c:pt idx="23">
                  <c:v>23.35</c:v>
                </c:pt>
                <c:pt idx="24">
                  <c:v>23.400000000000002</c:v>
                </c:pt>
                <c:pt idx="25">
                  <c:v>23.450000000000003</c:v>
                </c:pt>
                <c:pt idx="26">
                  <c:v>23.500000000000004</c:v>
                </c:pt>
                <c:pt idx="27">
                  <c:v>23.550000000000004</c:v>
                </c:pt>
                <c:pt idx="28">
                  <c:v>23.600000000000005</c:v>
                </c:pt>
                <c:pt idx="29">
                  <c:v>23.650000000000006</c:v>
                </c:pt>
                <c:pt idx="30">
                  <c:v>23.700000000000006</c:v>
                </c:pt>
                <c:pt idx="31">
                  <c:v>23.750000000000007</c:v>
                </c:pt>
                <c:pt idx="32">
                  <c:v>23.800000000000008</c:v>
                </c:pt>
                <c:pt idx="33">
                  <c:v>23.850000000000009</c:v>
                </c:pt>
                <c:pt idx="34">
                  <c:v>23.900000000000009</c:v>
                </c:pt>
                <c:pt idx="35">
                  <c:v>23.95000000000001</c:v>
                </c:pt>
                <c:pt idx="36">
                  <c:v>24.000000000000011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7008"/>
        <c:axId val="81167488"/>
      </c:scatterChart>
      <c:valAx>
        <c:axId val="81067008"/>
        <c:scaling>
          <c:orientation val="minMax"/>
          <c:max val="0.41736111111110002"/>
          <c:min val="0.41666666666670005"/>
        </c:scaling>
        <c:delete val="0"/>
        <c:axPos val="b"/>
        <c:majorGridlines>
          <c:spPr>
            <a:ln>
              <a:solidFill>
                <a:schemeClr val="accent3">
                  <a:lumMod val="75000"/>
                  <a:alpha val="34000"/>
                </a:schemeClr>
              </a:solidFill>
            </a:ln>
          </c:spPr>
        </c:majorGridlines>
        <c:numFmt formatCode="h:mm:ss;@" sourceLinked="1"/>
        <c:majorTickMark val="none"/>
        <c:minorTickMark val="none"/>
        <c:tickLblPos val="nextTo"/>
        <c:crossAx val="81167488"/>
        <c:crosses val="autoZero"/>
        <c:crossBetween val="midCat"/>
        <c:majorUnit val="5.7870370000000012E-5"/>
      </c:valAx>
      <c:valAx>
        <c:axId val="81167488"/>
        <c:scaling>
          <c:orientation val="minMax"/>
        </c:scaling>
        <c:delete val="0"/>
        <c:axPos val="l"/>
        <c:majorGridlines>
          <c:spPr>
            <a:ln>
              <a:solidFill>
                <a:schemeClr val="accent3">
                  <a:lumMod val="75000"/>
                  <a:alpha val="3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810670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28</xdr:row>
      <xdr:rowOff>123824</xdr:rowOff>
    </xdr:from>
    <xdr:to>
      <xdr:col>7</xdr:col>
      <xdr:colOff>1085850</xdr:colOff>
      <xdr:row>60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43</xdr:row>
      <xdr:rowOff>19049</xdr:rowOff>
    </xdr:from>
    <xdr:to>
      <xdr:col>7</xdr:col>
      <xdr:colOff>1123950</xdr:colOff>
      <xdr:row>77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25" zoomScaleNormal="100" workbookViewId="0">
      <selection activeCell="F2" sqref="F2"/>
    </sheetView>
  </sheetViews>
  <sheetFormatPr defaultRowHeight="12.75" x14ac:dyDescent="0.2"/>
  <cols>
    <col min="1" max="1" width="12.5703125" customWidth="1"/>
    <col min="2" max="3" width="13.42578125" customWidth="1"/>
    <col min="4" max="5" width="18.85546875" customWidth="1"/>
    <col min="6" max="6" width="17.85546875" customWidth="1"/>
    <col min="7" max="7" width="17.85546875" style="15" customWidth="1"/>
    <col min="8" max="8" width="17.85546875" style="25" customWidth="1"/>
    <col min="9" max="9" width="17.85546875" style="20" customWidth="1"/>
    <col min="10" max="10" width="63.7109375" customWidth="1"/>
  </cols>
  <sheetData>
    <row r="1" spans="1:10" ht="36.75" customHeight="1" thickBot="1" x14ac:dyDescent="0.25">
      <c r="A1" s="1" t="s">
        <v>0</v>
      </c>
      <c r="B1" s="2" t="s">
        <v>1</v>
      </c>
      <c r="C1" s="2" t="s">
        <v>11</v>
      </c>
      <c r="D1" s="9" t="s">
        <v>15</v>
      </c>
      <c r="E1" s="9" t="s">
        <v>16</v>
      </c>
      <c r="F1" s="3" t="s">
        <v>17</v>
      </c>
      <c r="G1" s="11" t="s">
        <v>12</v>
      </c>
      <c r="H1" s="21" t="s">
        <v>13</v>
      </c>
      <c r="I1" s="16" t="s">
        <v>14</v>
      </c>
      <c r="J1" s="3" t="s">
        <v>2</v>
      </c>
    </row>
    <row r="2" spans="1:10" ht="15" thickBot="1" x14ac:dyDescent="0.25">
      <c r="A2" s="4">
        <v>0.41666666666666669</v>
      </c>
      <c r="B2" s="5" t="s">
        <v>3</v>
      </c>
      <c r="C2" s="5">
        <v>22</v>
      </c>
      <c r="D2" s="10"/>
      <c r="E2" s="10"/>
      <c r="F2" s="6"/>
      <c r="G2" s="12"/>
      <c r="H2" s="22"/>
      <c r="I2" s="17"/>
      <c r="J2" s="6" t="s">
        <v>4</v>
      </c>
    </row>
    <row r="3" spans="1:10" ht="15" thickBot="1" x14ac:dyDescent="0.25">
      <c r="A3" s="4">
        <v>0.41670138888888886</v>
      </c>
      <c r="B3" s="6"/>
      <c r="C3" s="6"/>
      <c r="D3" s="10">
        <v>22</v>
      </c>
      <c r="E3" s="10">
        <v>22</v>
      </c>
      <c r="F3" s="26">
        <v>22</v>
      </c>
      <c r="G3" s="13">
        <v>0</v>
      </c>
      <c r="H3" s="23"/>
      <c r="I3" s="18"/>
      <c r="J3" s="6" t="s">
        <v>5</v>
      </c>
    </row>
    <row r="4" spans="1:10" ht="15" thickBot="1" x14ac:dyDescent="0.25">
      <c r="A4" s="4">
        <v>0.41693285879629632</v>
      </c>
      <c r="B4" s="6"/>
      <c r="C4" s="6"/>
      <c r="D4" s="10"/>
      <c r="E4" s="10">
        <v>22</v>
      </c>
      <c r="F4" s="26"/>
      <c r="G4" s="13">
        <f>22*20</f>
        <v>440</v>
      </c>
      <c r="H4" s="23">
        <v>20</v>
      </c>
      <c r="I4" s="18">
        <f>G4/H4</f>
        <v>22</v>
      </c>
      <c r="J4" s="6"/>
    </row>
    <row r="5" spans="1:10" ht="15" thickBot="1" x14ac:dyDescent="0.25">
      <c r="A5" s="4">
        <v>0.41693287037037036</v>
      </c>
      <c r="B5" s="6"/>
      <c r="C5" s="6"/>
      <c r="D5" s="10">
        <v>22.5</v>
      </c>
      <c r="E5" s="10">
        <v>22.5</v>
      </c>
      <c r="F5" s="26"/>
      <c r="G5" s="13"/>
      <c r="H5" s="23"/>
      <c r="I5" s="18"/>
      <c r="J5" s="6" t="s">
        <v>6</v>
      </c>
    </row>
    <row r="6" spans="1:10" ht="15" thickBot="1" x14ac:dyDescent="0.25">
      <c r="A6" s="4">
        <v>0.4169585648148148</v>
      </c>
      <c r="B6" s="6"/>
      <c r="C6" s="6"/>
      <c r="D6" s="10"/>
      <c r="E6" s="10">
        <v>22.5</v>
      </c>
      <c r="F6" s="26">
        <v>22.05</v>
      </c>
      <c r="G6" s="13"/>
      <c r="H6" s="23"/>
      <c r="I6" s="18"/>
      <c r="J6" s="6"/>
    </row>
    <row r="7" spans="1:10" ht="15" thickBot="1" x14ac:dyDescent="0.25">
      <c r="A7" s="4">
        <v>0.41699072916666663</v>
      </c>
      <c r="B7" s="6"/>
      <c r="C7" s="6"/>
      <c r="D7" s="10"/>
      <c r="E7" s="10">
        <v>22.5</v>
      </c>
      <c r="F7" s="26"/>
      <c r="G7" s="13"/>
      <c r="H7" s="23"/>
      <c r="I7" s="18"/>
      <c r="J7" s="6"/>
    </row>
    <row r="8" spans="1:10" ht="15" thickBot="1" x14ac:dyDescent="0.25">
      <c r="A8" s="4">
        <v>0.41699074074074072</v>
      </c>
      <c r="B8" s="6"/>
      <c r="C8" s="6"/>
      <c r="D8" s="10">
        <v>23</v>
      </c>
      <c r="E8" s="10">
        <v>23</v>
      </c>
      <c r="F8" s="26">
        <v>22.1</v>
      </c>
      <c r="G8" s="18">
        <f>G4+E7*5</f>
        <v>552.5</v>
      </c>
      <c r="H8" s="23">
        <v>25</v>
      </c>
      <c r="I8" s="18">
        <f>G8/H8</f>
        <v>22.1</v>
      </c>
      <c r="J8" s="6" t="s">
        <v>7</v>
      </c>
    </row>
    <row r="9" spans="1:10" ht="15" thickBot="1" x14ac:dyDescent="0.25">
      <c r="A9" s="4">
        <v>0.41700775462962963</v>
      </c>
      <c r="B9" s="6"/>
      <c r="C9" s="6"/>
      <c r="D9" s="10"/>
      <c r="E9" s="10">
        <v>23</v>
      </c>
      <c r="F9" s="26">
        <v>22.15</v>
      </c>
      <c r="G9" s="13"/>
      <c r="H9" s="23"/>
      <c r="I9" s="18"/>
      <c r="J9" s="6"/>
    </row>
    <row r="10" spans="1:10" ht="43.5" thickBot="1" x14ac:dyDescent="0.25">
      <c r="A10" s="4">
        <v>0.41701388888888885</v>
      </c>
      <c r="B10" s="5" t="s">
        <v>3</v>
      </c>
      <c r="C10" s="5">
        <v>23</v>
      </c>
      <c r="D10" s="10"/>
      <c r="E10" s="10">
        <v>23</v>
      </c>
      <c r="F10" s="26">
        <v>23</v>
      </c>
      <c r="G10" s="13">
        <v>0</v>
      </c>
      <c r="H10" s="23"/>
      <c r="I10" s="18">
        <v>23</v>
      </c>
      <c r="J10" s="6" t="s">
        <v>8</v>
      </c>
    </row>
    <row r="11" spans="1:10" ht="15" thickBot="1" x14ac:dyDescent="0.25">
      <c r="A11" s="4">
        <v>0.41707174768518523</v>
      </c>
      <c r="B11" s="5"/>
      <c r="C11" s="5"/>
      <c r="D11" s="10"/>
      <c r="E11" s="10">
        <f>E10</f>
        <v>23</v>
      </c>
      <c r="F11" s="26"/>
      <c r="G11" s="13"/>
      <c r="H11" s="23"/>
      <c r="I11" s="18"/>
      <c r="J11" s="6"/>
    </row>
    <row r="12" spans="1:10" ht="15" thickBot="1" x14ac:dyDescent="0.25">
      <c r="A12" s="7">
        <v>0.41707175925925927</v>
      </c>
      <c r="B12" s="8"/>
      <c r="C12" s="8"/>
      <c r="D12" s="10">
        <v>23.5</v>
      </c>
      <c r="E12" s="10">
        <v>23.5</v>
      </c>
      <c r="F12" s="27"/>
      <c r="G12" s="14">
        <f>E11*5</f>
        <v>115</v>
      </c>
      <c r="H12" s="24">
        <v>5</v>
      </c>
      <c r="I12" s="19">
        <f>G12/H12</f>
        <v>23</v>
      </c>
      <c r="J12" s="6" t="s">
        <v>9</v>
      </c>
    </row>
    <row r="13" spans="1:10" ht="15" thickBot="1" x14ac:dyDescent="0.25">
      <c r="A13" s="7">
        <v>0.41707824074074074</v>
      </c>
      <c r="B13" s="8"/>
      <c r="C13" s="8"/>
      <c r="D13" s="10"/>
      <c r="E13" s="10">
        <f>E12</f>
        <v>23.5</v>
      </c>
      <c r="F13" s="27">
        <v>23.05</v>
      </c>
      <c r="G13" s="14">
        <f>E$13*(86400*(A13-A$12))+G$12</f>
        <v>128.15999999997351</v>
      </c>
      <c r="H13" s="24">
        <f>86400*(A13-A$10)</f>
        <v>5.5600000000028516</v>
      </c>
      <c r="I13" s="19">
        <f>G13/H13</f>
        <v>23.050359712213631</v>
      </c>
      <c r="J13" s="6"/>
    </row>
    <row r="14" spans="1:10" ht="15" thickBot="1" x14ac:dyDescent="0.25">
      <c r="A14" s="7">
        <v>0.41708622685185182</v>
      </c>
      <c r="B14" s="8"/>
      <c r="C14" s="8"/>
      <c r="D14" s="10"/>
      <c r="E14" s="10">
        <f t="shared" ref="E14:E16" si="0">E13</f>
        <v>23.5</v>
      </c>
      <c r="F14" s="27">
        <v>23.1</v>
      </c>
      <c r="G14" s="14">
        <f t="shared" ref="G14:G17" si="1">E$13*(86400*(A14-A$12))+G$12</f>
        <v>144.37499999991067</v>
      </c>
      <c r="H14" s="24">
        <f t="shared" ref="H14:H28" si="2">86400*(A14-A$10)</f>
        <v>6.2500000000001776</v>
      </c>
      <c r="I14" s="19">
        <f t="shared" ref="I14:I27" si="3">G14/H14</f>
        <v>23.099999999985052</v>
      </c>
      <c r="J14" s="6"/>
    </row>
    <row r="15" spans="1:10" ht="15" thickBot="1" x14ac:dyDescent="0.25">
      <c r="A15" s="7">
        <v>0.41709652777777778</v>
      </c>
      <c r="B15" s="8"/>
      <c r="C15" s="8"/>
      <c r="D15" s="10"/>
      <c r="E15" s="10">
        <f t="shared" si="0"/>
        <v>23.5</v>
      </c>
      <c r="F15" s="27">
        <v>23.15</v>
      </c>
      <c r="G15" s="14">
        <f t="shared" si="1"/>
        <v>165.28999999999132</v>
      </c>
      <c r="H15" s="24">
        <f t="shared" si="2"/>
        <v>7.1400000000036101</v>
      </c>
      <c r="I15" s="19">
        <f t="shared" si="3"/>
        <v>23.149859943964671</v>
      </c>
      <c r="J15" s="6"/>
    </row>
    <row r="16" spans="1:10" ht="15" thickBot="1" x14ac:dyDescent="0.25">
      <c r="A16" s="7">
        <v>0.41711030092592588</v>
      </c>
      <c r="B16" s="8"/>
      <c r="C16" s="8"/>
      <c r="D16" s="10"/>
      <c r="E16" s="10">
        <f t="shared" si="0"/>
        <v>23.5</v>
      </c>
      <c r="F16" s="27">
        <v>23.2</v>
      </c>
      <c r="G16" s="14">
        <f t="shared" si="1"/>
        <v>193.25499999989276</v>
      </c>
      <c r="H16" s="24">
        <f t="shared" si="2"/>
        <v>8.3299999999994156</v>
      </c>
      <c r="I16" s="19">
        <f t="shared" si="3"/>
        <v>23.199879951969546</v>
      </c>
      <c r="J16" s="6"/>
    </row>
    <row r="17" spans="1:10" ht="15" thickBot="1" x14ac:dyDescent="0.25">
      <c r="A17" s="7">
        <v>0.41712961805555554</v>
      </c>
      <c r="B17" s="8"/>
      <c r="C17" s="8"/>
      <c r="D17" s="10"/>
      <c r="E17" s="10">
        <f>E12</f>
        <v>23.5</v>
      </c>
      <c r="F17" s="27"/>
      <c r="G17" s="14">
        <f t="shared" si="1"/>
        <v>232.47649999995247</v>
      </c>
      <c r="H17" s="24">
        <f t="shared" si="2"/>
        <v>9.9990000000019563</v>
      </c>
      <c r="I17" s="19">
        <f t="shared" si="3"/>
        <v>23.249974997490447</v>
      </c>
      <c r="J17" s="6"/>
    </row>
    <row r="18" spans="1:10" ht="29.25" thickBot="1" x14ac:dyDescent="0.25">
      <c r="A18" s="7">
        <v>0.41712962962962963</v>
      </c>
      <c r="B18" s="8"/>
      <c r="C18" s="8"/>
      <c r="D18" s="10">
        <v>24</v>
      </c>
      <c r="E18" s="10">
        <v>24</v>
      </c>
      <c r="F18" s="27">
        <v>23.25</v>
      </c>
      <c r="G18" s="14">
        <f>E17*5+E11*5</f>
        <v>232.5</v>
      </c>
      <c r="H18" s="24">
        <f t="shared" si="2"/>
        <v>10.000000000003162</v>
      </c>
      <c r="I18" s="19">
        <f t="shared" si="3"/>
        <v>23.249999999992649</v>
      </c>
      <c r="J18" s="6" t="s">
        <v>10</v>
      </c>
    </row>
    <row r="19" spans="1:10" ht="15" thickBot="1" x14ac:dyDescent="0.25">
      <c r="A19" s="7">
        <v>0.41713796296296296</v>
      </c>
      <c r="B19" s="8"/>
      <c r="C19" s="8"/>
      <c r="D19" s="10"/>
      <c r="E19" s="10">
        <v>24</v>
      </c>
      <c r="F19" s="27">
        <f>F18+0.05</f>
        <v>23.3</v>
      </c>
      <c r="G19" s="14">
        <f>G$18+E19*(86400*(A19-A$18))</f>
        <v>249.7799999999981</v>
      </c>
      <c r="H19" s="24">
        <f t="shared" si="2"/>
        <v>10.720000000003083</v>
      </c>
      <c r="I19" s="19">
        <f t="shared" si="3"/>
        <v>23.300373134321479</v>
      </c>
      <c r="J19" s="6"/>
    </row>
    <row r="20" spans="1:10" ht="15" thickBot="1" x14ac:dyDescent="0.25">
      <c r="A20" s="7">
        <v>0.41714745370370371</v>
      </c>
      <c r="B20" s="8"/>
      <c r="C20" s="8"/>
      <c r="D20" s="10"/>
      <c r="E20" s="10">
        <v>24</v>
      </c>
      <c r="F20" s="27">
        <f t="shared" ref="F20:F26" si="4">F19+0.05</f>
        <v>23.35</v>
      </c>
      <c r="G20" s="14">
        <f t="shared" ref="G20:G27" si="5">G$18+E20*(86400*(A20-A$18))</f>
        <v>269.46000000001192</v>
      </c>
      <c r="H20" s="24">
        <f t="shared" si="2"/>
        <v>11.540000000003658</v>
      </c>
      <c r="I20" s="19">
        <f t="shared" si="3"/>
        <v>23.350086655106281</v>
      </c>
      <c r="J20" s="6"/>
    </row>
    <row r="21" spans="1:10" ht="15" thickBot="1" x14ac:dyDescent="0.25">
      <c r="A21" s="7">
        <v>0.41715856481481484</v>
      </c>
      <c r="B21" s="8"/>
      <c r="C21" s="8"/>
      <c r="D21" s="10"/>
      <c r="E21" s="10">
        <v>24</v>
      </c>
      <c r="F21" s="27">
        <f t="shared" si="4"/>
        <v>23.400000000000002</v>
      </c>
      <c r="G21" s="14">
        <f t="shared" si="5"/>
        <v>292.50000000004775</v>
      </c>
      <c r="H21" s="24">
        <f t="shared" si="2"/>
        <v>12.500000000005151</v>
      </c>
      <c r="I21" s="19">
        <f t="shared" si="3"/>
        <v>23.399999999994176</v>
      </c>
      <c r="J21" s="6"/>
    </row>
    <row r="22" spans="1:10" ht="15" thickBot="1" x14ac:dyDescent="0.25">
      <c r="A22" s="7">
        <v>0.41717175925925926</v>
      </c>
      <c r="B22" s="8"/>
      <c r="C22" s="8"/>
      <c r="D22" s="10"/>
      <c r="E22" s="10">
        <v>24</v>
      </c>
      <c r="F22" s="27">
        <f t="shared" si="4"/>
        <v>23.450000000000003</v>
      </c>
      <c r="G22" s="14">
        <f t="shared" si="5"/>
        <v>319.85999999999677</v>
      </c>
      <c r="H22" s="24">
        <f t="shared" si="2"/>
        <v>13.640000000003027</v>
      </c>
      <c r="I22" s="19">
        <f t="shared" si="3"/>
        <v>23.450146627560542</v>
      </c>
      <c r="J22" s="6"/>
    </row>
    <row r="23" spans="1:10" ht="15" thickBot="1" x14ac:dyDescent="0.25">
      <c r="A23" s="7">
        <v>0.41718749999999999</v>
      </c>
      <c r="B23" s="8"/>
      <c r="C23" s="8"/>
      <c r="D23" s="10"/>
      <c r="E23" s="10">
        <v>24</v>
      </c>
      <c r="F23" s="27">
        <f t="shared" si="4"/>
        <v>23.500000000000004</v>
      </c>
      <c r="G23" s="14">
        <f t="shared" si="5"/>
        <v>352.49999999998039</v>
      </c>
      <c r="H23" s="24">
        <f t="shared" si="2"/>
        <v>15.000000000002345</v>
      </c>
      <c r="I23" s="19">
        <f t="shared" si="3"/>
        <v>23.499999999995019</v>
      </c>
      <c r="J23" s="6"/>
    </row>
    <row r="24" spans="1:10" ht="15" thickBot="1" x14ac:dyDescent="0.25">
      <c r="A24" s="7">
        <v>0.41720682870370368</v>
      </c>
      <c r="B24" s="8"/>
      <c r="C24" s="8"/>
      <c r="D24" s="10"/>
      <c r="E24" s="10">
        <v>24</v>
      </c>
      <c r="F24" s="27">
        <f t="shared" si="4"/>
        <v>23.550000000000004</v>
      </c>
      <c r="G24" s="14">
        <f t="shared" si="5"/>
        <v>392.57999999995519</v>
      </c>
      <c r="H24" s="24">
        <f t="shared" si="2"/>
        <v>16.670000000001295</v>
      </c>
      <c r="I24" s="19">
        <f t="shared" si="3"/>
        <v>23.550089981999083</v>
      </c>
      <c r="J24" s="6"/>
    </row>
    <row r="25" spans="1:10" ht="15" thickBot="1" x14ac:dyDescent="0.25">
      <c r="A25" s="7">
        <v>0.4172309027777778</v>
      </c>
      <c r="B25" s="8"/>
      <c r="C25" s="8"/>
      <c r="D25" s="10"/>
      <c r="E25" s="10">
        <v>24</v>
      </c>
      <c r="F25" s="27">
        <f t="shared" si="4"/>
        <v>23.600000000000005</v>
      </c>
      <c r="G25" s="14">
        <f t="shared" si="5"/>
        <v>442.50000000005201</v>
      </c>
      <c r="H25" s="24">
        <f t="shared" si="2"/>
        <v>18.750000000005329</v>
      </c>
      <c r="I25" s="19">
        <f t="shared" si="3"/>
        <v>23.599999999996065</v>
      </c>
      <c r="J25" s="6"/>
    </row>
    <row r="26" spans="1:10" ht="15" thickBot="1" x14ac:dyDescent="0.25">
      <c r="A26" s="7">
        <v>0.4172619212962963</v>
      </c>
      <c r="B26" s="8"/>
      <c r="C26" s="8"/>
      <c r="D26" s="10"/>
      <c r="E26" s="10">
        <v>24</v>
      </c>
      <c r="F26" s="27">
        <f t="shared" si="4"/>
        <v>23.650000000000006</v>
      </c>
      <c r="G26" s="14">
        <f t="shared" si="5"/>
        <v>506.82000000001295</v>
      </c>
      <c r="H26" s="24">
        <f t="shared" si="2"/>
        <v>21.430000000003702</v>
      </c>
      <c r="I26" s="19">
        <f t="shared" si="3"/>
        <v>23.650023331774399</v>
      </c>
      <c r="J26" s="6"/>
    </row>
    <row r="27" spans="1:10" ht="15" thickBot="1" x14ac:dyDescent="0.25">
      <c r="A27" s="7">
        <v>0.41730324074074071</v>
      </c>
      <c r="B27" s="8"/>
      <c r="C27" s="8"/>
      <c r="D27" s="10"/>
      <c r="E27" s="10">
        <v>24</v>
      </c>
      <c r="F27" s="27">
        <v>23.7</v>
      </c>
      <c r="G27" s="14">
        <f t="shared" si="5"/>
        <v>592.49999999994111</v>
      </c>
      <c r="H27" s="24">
        <f t="shared" si="2"/>
        <v>25.000000000000711</v>
      </c>
      <c r="I27" s="19">
        <f t="shared" si="3"/>
        <v>23.699999999996972</v>
      </c>
      <c r="J27" s="6"/>
    </row>
    <row r="28" spans="1:10" x14ac:dyDescent="0.2">
      <c r="A28" s="28">
        <v>0.41736111111111113</v>
      </c>
      <c r="H28" s="25">
        <f t="shared" si="2"/>
        <v>30.00000000000469</v>
      </c>
    </row>
    <row r="29" spans="1:10" x14ac:dyDescent="0.2">
      <c r="I29" s="29">
        <f>A2</f>
        <v>0.41666666666666669</v>
      </c>
    </row>
    <row r="30" spans="1:10" x14ac:dyDescent="0.2">
      <c r="I30" s="29">
        <f>A28</f>
        <v>0.41736111111111113</v>
      </c>
    </row>
    <row r="31" spans="1:10" x14ac:dyDescent="0.2">
      <c r="I31" s="32">
        <f>5/86400</f>
        <v>5.7870370370370373E-5</v>
      </c>
    </row>
    <row r="32" spans="1:10" x14ac:dyDescent="0.2">
      <c r="I32" s="31">
        <f>0.0001</f>
        <v>1E-4</v>
      </c>
    </row>
    <row r="33" spans="9:9" x14ac:dyDescent="0.2">
      <c r="I33" s="30">
        <f>I32*86400</f>
        <v>8.64</v>
      </c>
    </row>
    <row r="34" spans="9:9" x14ac:dyDescent="0.2">
      <c r="I34" s="31">
        <f>I31*2</f>
        <v>1.1574074074074075E-4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40" zoomScaleNormal="100" workbookViewId="0">
      <selection activeCell="F2" sqref="F2"/>
    </sheetView>
  </sheetViews>
  <sheetFormatPr defaultRowHeight="12.75" x14ac:dyDescent="0.2"/>
  <cols>
    <col min="1" max="1" width="12.5703125" customWidth="1"/>
    <col min="2" max="3" width="13.42578125" customWidth="1"/>
    <col min="4" max="5" width="18.85546875" customWidth="1"/>
    <col min="6" max="6" width="17.85546875" customWidth="1"/>
    <col min="7" max="7" width="17.85546875" style="15" customWidth="1"/>
    <col min="8" max="8" width="17.85546875" style="25" customWidth="1"/>
    <col min="9" max="9" width="17.85546875" style="20" customWidth="1"/>
    <col min="10" max="10" width="63.7109375" customWidth="1"/>
  </cols>
  <sheetData>
    <row r="1" spans="1:10" ht="36.75" customHeight="1" thickBot="1" x14ac:dyDescent="0.25">
      <c r="A1" s="33" t="s">
        <v>0</v>
      </c>
      <c r="B1" s="2" t="s">
        <v>1</v>
      </c>
      <c r="C1" s="2" t="s">
        <v>11</v>
      </c>
      <c r="D1" s="9" t="s">
        <v>15</v>
      </c>
      <c r="E1" s="9" t="s">
        <v>16</v>
      </c>
      <c r="F1" s="3" t="s">
        <v>17</v>
      </c>
      <c r="G1" s="11"/>
      <c r="H1" s="21"/>
      <c r="I1" s="16"/>
      <c r="J1" s="3"/>
    </row>
    <row r="2" spans="1:10" ht="15" thickBot="1" x14ac:dyDescent="0.25">
      <c r="A2" s="34">
        <v>0.41666666666666669</v>
      </c>
      <c r="B2" s="5" t="s">
        <v>3</v>
      </c>
      <c r="C2" s="5">
        <v>22</v>
      </c>
      <c r="D2" s="10"/>
      <c r="E2" s="10"/>
      <c r="F2" s="6"/>
      <c r="G2" s="12"/>
      <c r="H2" s="22"/>
      <c r="I2" s="17"/>
      <c r="J2" s="6"/>
    </row>
    <row r="3" spans="1:10" ht="15" thickBot="1" x14ac:dyDescent="0.25">
      <c r="A3" s="34">
        <v>0.41670138888888886</v>
      </c>
      <c r="B3" s="6"/>
      <c r="C3" s="6"/>
      <c r="D3" s="10">
        <v>22</v>
      </c>
      <c r="E3" s="10">
        <v>22</v>
      </c>
      <c r="F3" s="26">
        <v>22</v>
      </c>
      <c r="G3" s="13"/>
      <c r="H3" s="23"/>
      <c r="I3" s="18"/>
      <c r="J3" s="6"/>
    </row>
    <row r="4" spans="1:10" ht="15" thickBot="1" x14ac:dyDescent="0.25">
      <c r="A4" s="34">
        <v>0.41693285879629632</v>
      </c>
      <c r="B4" s="6"/>
      <c r="C4" s="6"/>
      <c r="D4" s="10"/>
      <c r="E4" s="10">
        <v>22</v>
      </c>
      <c r="F4" s="26"/>
      <c r="G4" s="13"/>
      <c r="H4" s="23"/>
      <c r="I4" s="18"/>
      <c r="J4" s="6"/>
    </row>
    <row r="5" spans="1:10" ht="15" thickBot="1" x14ac:dyDescent="0.25">
      <c r="A5" s="34">
        <v>0.41693287037037036</v>
      </c>
      <c r="B5" s="6"/>
      <c r="C5" s="6"/>
      <c r="D5" s="10">
        <v>22.5</v>
      </c>
      <c r="E5" s="10">
        <v>22.5</v>
      </c>
      <c r="F5" s="26"/>
      <c r="G5" s="13"/>
      <c r="H5" s="23"/>
      <c r="I5" s="18"/>
      <c r="J5" s="6"/>
    </row>
    <row r="6" spans="1:10" ht="15" thickBot="1" x14ac:dyDescent="0.25">
      <c r="A6" s="34">
        <v>0.4169444444444444</v>
      </c>
      <c r="B6" s="6"/>
      <c r="C6" s="6"/>
      <c r="D6" s="10"/>
      <c r="E6" s="10">
        <v>22.5</v>
      </c>
      <c r="F6" s="26">
        <v>22.05</v>
      </c>
      <c r="G6" s="13"/>
      <c r="H6" s="23"/>
      <c r="I6" s="18"/>
      <c r="J6" s="6"/>
    </row>
    <row r="7" spans="1:10" ht="15" thickBot="1" x14ac:dyDescent="0.25">
      <c r="A7" s="34">
        <v>0.41695601851851855</v>
      </c>
      <c r="B7" s="6"/>
      <c r="C7" s="6"/>
      <c r="D7" s="10"/>
      <c r="E7" s="10">
        <v>22.5</v>
      </c>
      <c r="F7" s="26">
        <v>22.1</v>
      </c>
      <c r="G7" s="13"/>
      <c r="H7" s="23"/>
      <c r="I7" s="18"/>
      <c r="J7" s="6"/>
    </row>
    <row r="8" spans="1:10" ht="15" thickBot="1" x14ac:dyDescent="0.25">
      <c r="A8" s="34">
        <v>0.41696759259259258</v>
      </c>
      <c r="B8" s="6"/>
      <c r="C8" s="6"/>
      <c r="D8" s="10"/>
      <c r="E8" s="10">
        <v>22.5</v>
      </c>
      <c r="F8" s="26">
        <v>22.15</v>
      </c>
      <c r="G8" s="13"/>
      <c r="H8" s="23"/>
      <c r="I8" s="18"/>
      <c r="J8" s="6"/>
    </row>
    <row r="9" spans="1:10" ht="15" thickBot="1" x14ac:dyDescent="0.25">
      <c r="A9" s="34">
        <v>0.41697916666666668</v>
      </c>
      <c r="B9" s="6"/>
      <c r="C9" s="6"/>
      <c r="D9" s="10"/>
      <c r="E9" s="10">
        <v>22.5</v>
      </c>
      <c r="F9" s="26">
        <v>22.2</v>
      </c>
      <c r="G9" s="13"/>
      <c r="H9" s="23"/>
      <c r="I9" s="18"/>
      <c r="J9" s="6"/>
    </row>
    <row r="10" spans="1:10" ht="15" thickBot="1" x14ac:dyDescent="0.25">
      <c r="A10" s="34">
        <v>0.41699074074074072</v>
      </c>
      <c r="B10" s="6"/>
      <c r="C10" s="6"/>
      <c r="D10" s="10"/>
      <c r="E10" s="10">
        <v>22.5</v>
      </c>
      <c r="F10" s="26"/>
      <c r="G10" s="13"/>
      <c r="H10" s="23"/>
      <c r="I10" s="18"/>
      <c r="J10" s="6"/>
    </row>
    <row r="11" spans="1:10" ht="15" thickBot="1" x14ac:dyDescent="0.25">
      <c r="A11" s="34">
        <v>0.41699074074074072</v>
      </c>
      <c r="B11" s="6"/>
      <c r="C11" s="6"/>
      <c r="D11" s="10">
        <v>23</v>
      </c>
      <c r="E11" s="10">
        <v>23</v>
      </c>
      <c r="F11" s="26">
        <v>22.25</v>
      </c>
      <c r="G11" s="18"/>
      <c r="H11" s="23"/>
      <c r="I11" s="18"/>
      <c r="J11" s="6"/>
    </row>
    <row r="12" spans="1:10" ht="15" thickBot="1" x14ac:dyDescent="0.25">
      <c r="A12" s="34">
        <v>0.41699652777777779</v>
      </c>
      <c r="B12" s="6"/>
      <c r="C12" s="6"/>
      <c r="D12" s="10"/>
      <c r="E12" s="10">
        <v>23</v>
      </c>
      <c r="F12" s="27">
        <f t="shared" ref="F12:F13" si="0">F11+0.05</f>
        <v>22.3</v>
      </c>
      <c r="G12" s="18"/>
      <c r="H12" s="23"/>
      <c r="I12" s="18"/>
      <c r="J12" s="6"/>
    </row>
    <row r="13" spans="1:10" ht="15" thickBot="1" x14ac:dyDescent="0.25">
      <c r="A13" s="34">
        <v>0.41700231481481481</v>
      </c>
      <c r="B13" s="6"/>
      <c r="C13" s="6"/>
      <c r="D13" s="10"/>
      <c r="E13" s="10">
        <v>23</v>
      </c>
      <c r="F13" s="27">
        <f t="shared" si="0"/>
        <v>22.35</v>
      </c>
      <c r="G13" s="18"/>
      <c r="H13" s="23"/>
      <c r="I13" s="18"/>
      <c r="J13" s="6"/>
    </row>
    <row r="14" spans="1:10" ht="15" thickBot="1" x14ac:dyDescent="0.25">
      <c r="A14" s="34">
        <v>0.41700810185185189</v>
      </c>
      <c r="B14" s="6"/>
      <c r="C14" s="6"/>
      <c r="D14" s="10"/>
      <c r="E14" s="10">
        <v>23</v>
      </c>
      <c r="F14" s="26">
        <v>22.4</v>
      </c>
      <c r="G14" s="13"/>
      <c r="H14" s="23"/>
      <c r="I14" s="18"/>
      <c r="J14" s="6"/>
    </row>
    <row r="15" spans="1:10" ht="15" thickBot="1" x14ac:dyDescent="0.25">
      <c r="A15" s="34">
        <v>0.41701388888888885</v>
      </c>
      <c r="B15" s="5" t="s">
        <v>3</v>
      </c>
      <c r="C15" s="5">
        <v>23</v>
      </c>
      <c r="D15" s="10"/>
      <c r="E15" s="10">
        <v>23</v>
      </c>
      <c r="F15" s="26">
        <v>23</v>
      </c>
      <c r="G15" s="13"/>
      <c r="H15" s="23"/>
      <c r="I15" s="18"/>
      <c r="J15" s="6"/>
    </row>
    <row r="16" spans="1:10" ht="15" thickBot="1" x14ac:dyDescent="0.25">
      <c r="A16" s="34">
        <v>0.41707175925925927</v>
      </c>
      <c r="B16" s="5"/>
      <c r="C16" s="5"/>
      <c r="D16" s="10"/>
      <c r="E16" s="10">
        <v>23</v>
      </c>
      <c r="F16" s="26"/>
      <c r="G16" s="13"/>
      <c r="H16" s="23"/>
      <c r="I16" s="18"/>
      <c r="J16" s="6"/>
    </row>
    <row r="17" spans="1:10" ht="15" thickBot="1" x14ac:dyDescent="0.25">
      <c r="A17" s="35">
        <v>0.41707175925925927</v>
      </c>
      <c r="B17" s="8"/>
      <c r="C17" s="8"/>
      <c r="D17" s="10">
        <v>23.5</v>
      </c>
      <c r="E17" s="10">
        <v>23.5</v>
      </c>
      <c r="F17" s="27"/>
      <c r="G17" s="14"/>
      <c r="H17" s="24"/>
      <c r="I17" s="19"/>
      <c r="J17" s="6"/>
    </row>
    <row r="18" spans="1:10" ht="15" thickBot="1" x14ac:dyDescent="0.25">
      <c r="A18" s="35">
        <v>0.41707824074074074</v>
      </c>
      <c r="B18" s="8"/>
      <c r="C18" s="8"/>
      <c r="D18" s="10"/>
      <c r="E18" s="10">
        <f>E17</f>
        <v>23.5</v>
      </c>
      <c r="F18" s="27">
        <v>23.05</v>
      </c>
      <c r="G18" s="14"/>
      <c r="H18" s="24"/>
      <c r="I18" s="19"/>
      <c r="J18" s="6"/>
    </row>
    <row r="19" spans="1:10" ht="15" thickBot="1" x14ac:dyDescent="0.25">
      <c r="A19" s="35">
        <v>0.41708622685185182</v>
      </c>
      <c r="B19" s="8"/>
      <c r="C19" s="8"/>
      <c r="D19" s="10"/>
      <c r="E19" s="10">
        <f t="shared" ref="E19:E21" si="1">E18</f>
        <v>23.5</v>
      </c>
      <c r="F19" s="27">
        <v>23.1</v>
      </c>
      <c r="G19" s="14"/>
      <c r="H19" s="24"/>
      <c r="I19" s="19"/>
      <c r="J19" s="6"/>
    </row>
    <row r="20" spans="1:10" ht="15" thickBot="1" x14ac:dyDescent="0.25">
      <c r="A20" s="35">
        <v>0.41709652777777778</v>
      </c>
      <c r="B20" s="8"/>
      <c r="C20" s="8"/>
      <c r="D20" s="10"/>
      <c r="E20" s="10">
        <f t="shared" si="1"/>
        <v>23.5</v>
      </c>
      <c r="F20" s="27">
        <v>23.15</v>
      </c>
      <c r="G20" s="14"/>
      <c r="H20" s="24"/>
      <c r="I20" s="19"/>
      <c r="J20" s="6"/>
    </row>
    <row r="21" spans="1:10" ht="15" thickBot="1" x14ac:dyDescent="0.25">
      <c r="A21" s="35">
        <v>0.41710648148148149</v>
      </c>
      <c r="B21" s="8"/>
      <c r="C21" s="8"/>
      <c r="D21" s="10"/>
      <c r="E21" s="10">
        <f t="shared" si="1"/>
        <v>23.5</v>
      </c>
      <c r="F21" s="27">
        <v>23.2</v>
      </c>
      <c r="G21" s="14"/>
      <c r="H21" s="24"/>
      <c r="I21" s="19"/>
      <c r="J21" s="6"/>
    </row>
    <row r="22" spans="1:10" ht="15" thickBot="1" x14ac:dyDescent="0.25">
      <c r="A22" s="35">
        <v>0.41712961805555554</v>
      </c>
      <c r="B22" s="8"/>
      <c r="C22" s="8"/>
      <c r="D22" s="10"/>
      <c r="E22" s="10">
        <f>E17</f>
        <v>23.5</v>
      </c>
      <c r="F22" s="27"/>
      <c r="G22" s="14"/>
      <c r="H22" s="24"/>
      <c r="I22" s="19"/>
      <c r="J22" s="6"/>
    </row>
    <row r="23" spans="1:10" ht="15" thickBot="1" x14ac:dyDescent="0.25">
      <c r="A23" s="35">
        <v>0.41712962962962963</v>
      </c>
      <c r="B23" s="8"/>
      <c r="C23" s="8"/>
      <c r="D23" s="10">
        <v>24</v>
      </c>
      <c r="E23" s="10">
        <v>24</v>
      </c>
      <c r="F23" s="27">
        <v>23.25</v>
      </c>
      <c r="G23" s="14"/>
      <c r="H23" s="24"/>
      <c r="I23" s="19"/>
      <c r="J23" s="6"/>
    </row>
    <row r="24" spans="1:10" ht="15" thickBot="1" x14ac:dyDescent="0.25">
      <c r="A24" s="35">
        <v>0.4171354166666667</v>
      </c>
      <c r="B24" s="8"/>
      <c r="C24" s="8"/>
      <c r="D24" s="10"/>
      <c r="E24" s="10">
        <v>24</v>
      </c>
      <c r="F24" s="27">
        <v>23.3</v>
      </c>
      <c r="G24" s="14"/>
      <c r="H24" s="24"/>
      <c r="I24" s="19"/>
      <c r="J24" s="6"/>
    </row>
    <row r="25" spans="1:10" ht="15" thickBot="1" x14ac:dyDescent="0.25">
      <c r="A25" s="35">
        <v>0.41714120370370367</v>
      </c>
      <c r="B25" s="8"/>
      <c r="C25" s="8"/>
      <c r="D25" s="10"/>
      <c r="E25" s="10">
        <v>24</v>
      </c>
      <c r="F25" s="27">
        <f t="shared" ref="F25:F38" si="2">F24+0.05</f>
        <v>23.35</v>
      </c>
      <c r="G25" s="14"/>
      <c r="H25" s="24"/>
      <c r="I25" s="19"/>
      <c r="J25" s="6"/>
    </row>
    <row r="26" spans="1:10" ht="15" thickBot="1" x14ac:dyDescent="0.25">
      <c r="A26" s="35">
        <v>0.41714699074074074</v>
      </c>
      <c r="B26" s="8"/>
      <c r="C26" s="8"/>
      <c r="D26" s="10"/>
      <c r="E26" s="10">
        <v>24</v>
      </c>
      <c r="F26" s="27">
        <f t="shared" si="2"/>
        <v>23.400000000000002</v>
      </c>
      <c r="G26" s="14"/>
      <c r="H26" s="24"/>
      <c r="I26" s="19"/>
      <c r="J26" s="6"/>
    </row>
    <row r="27" spans="1:10" ht="15" thickBot="1" x14ac:dyDescent="0.25">
      <c r="A27" s="35">
        <v>0.41715277777777776</v>
      </c>
      <c r="B27" s="8"/>
      <c r="C27" s="8"/>
      <c r="D27" s="10"/>
      <c r="E27" s="10">
        <v>24</v>
      </c>
      <c r="F27" s="27">
        <f t="shared" si="2"/>
        <v>23.450000000000003</v>
      </c>
      <c r="G27" s="14"/>
      <c r="H27" s="24"/>
      <c r="I27" s="19"/>
      <c r="J27" s="6"/>
    </row>
    <row r="28" spans="1:10" ht="15" thickBot="1" x14ac:dyDescent="0.25">
      <c r="A28" s="35">
        <v>0.41715856481481484</v>
      </c>
      <c r="B28" s="8"/>
      <c r="C28" s="8"/>
      <c r="D28" s="10"/>
      <c r="E28" s="10">
        <v>24</v>
      </c>
      <c r="F28" s="27">
        <f t="shared" si="2"/>
        <v>23.500000000000004</v>
      </c>
      <c r="G28" s="14"/>
      <c r="H28" s="24"/>
      <c r="I28" s="19"/>
      <c r="J28" s="6"/>
    </row>
    <row r="29" spans="1:10" ht="15" thickBot="1" x14ac:dyDescent="0.25">
      <c r="A29" s="35">
        <v>0.4171643518518518</v>
      </c>
      <c r="B29" s="8"/>
      <c r="C29" s="8"/>
      <c r="D29" s="10"/>
      <c r="E29" s="10">
        <v>24</v>
      </c>
      <c r="F29" s="27">
        <f t="shared" si="2"/>
        <v>23.550000000000004</v>
      </c>
      <c r="G29" s="14"/>
      <c r="H29" s="24"/>
      <c r="I29" s="19"/>
      <c r="J29" s="6"/>
    </row>
    <row r="30" spans="1:10" ht="15" thickBot="1" x14ac:dyDescent="0.25">
      <c r="A30" s="35">
        <v>0.41717013888888888</v>
      </c>
      <c r="B30" s="8"/>
      <c r="C30" s="8"/>
      <c r="D30" s="10"/>
      <c r="E30" s="10">
        <v>24</v>
      </c>
      <c r="F30" s="27">
        <f t="shared" si="2"/>
        <v>23.600000000000005</v>
      </c>
      <c r="G30" s="14"/>
      <c r="H30" s="24"/>
      <c r="I30" s="19"/>
      <c r="J30" s="6"/>
    </row>
    <row r="31" spans="1:10" ht="15" thickBot="1" x14ac:dyDescent="0.25">
      <c r="A31" s="35">
        <v>0.41717592592592595</v>
      </c>
      <c r="B31" s="8"/>
      <c r="C31" s="8"/>
      <c r="D31" s="10"/>
      <c r="E31" s="10">
        <v>24</v>
      </c>
      <c r="F31" s="27">
        <f t="shared" si="2"/>
        <v>23.650000000000006</v>
      </c>
      <c r="G31" s="14"/>
      <c r="H31" s="24"/>
      <c r="I31" s="19"/>
      <c r="J31" s="6"/>
    </row>
    <row r="32" spans="1:10" ht="15" thickBot="1" x14ac:dyDescent="0.25">
      <c r="A32" s="35">
        <v>0.41718171296296297</v>
      </c>
      <c r="B32" s="8"/>
      <c r="C32" s="8"/>
      <c r="D32" s="10"/>
      <c r="E32" s="10">
        <v>24</v>
      </c>
      <c r="F32" s="27">
        <f t="shared" si="2"/>
        <v>23.700000000000006</v>
      </c>
      <c r="G32" s="14"/>
      <c r="H32" s="24"/>
      <c r="I32" s="19"/>
      <c r="J32" s="6"/>
    </row>
    <row r="33" spans="1:9" ht="15" thickBot="1" x14ac:dyDescent="0.25">
      <c r="A33" s="35">
        <v>0.41718854166666669</v>
      </c>
      <c r="B33" s="8"/>
      <c r="C33" s="8"/>
      <c r="D33" s="10"/>
      <c r="E33" s="10">
        <v>24</v>
      </c>
      <c r="F33" s="27">
        <f t="shared" si="2"/>
        <v>23.750000000000007</v>
      </c>
    </row>
    <row r="34" spans="1:9" ht="15" thickBot="1" x14ac:dyDescent="0.25">
      <c r="A34" s="35">
        <v>0.41719907407407408</v>
      </c>
      <c r="B34" s="8"/>
      <c r="C34" s="8"/>
      <c r="D34" s="10"/>
      <c r="E34" s="10">
        <v>24</v>
      </c>
      <c r="F34" s="27">
        <f t="shared" si="2"/>
        <v>23.800000000000008</v>
      </c>
      <c r="I34" s="29"/>
    </row>
    <row r="35" spans="1:9" ht="15" thickBot="1" x14ac:dyDescent="0.25">
      <c r="A35" s="35">
        <v>0.41721064814814812</v>
      </c>
      <c r="B35" s="8"/>
      <c r="C35" s="8"/>
      <c r="D35" s="10"/>
      <c r="E35" s="10">
        <v>24</v>
      </c>
      <c r="F35" s="27">
        <f t="shared" si="2"/>
        <v>23.850000000000009</v>
      </c>
      <c r="I35" s="31"/>
    </row>
    <row r="36" spans="1:9" ht="15" thickBot="1" x14ac:dyDescent="0.25">
      <c r="A36" s="35">
        <v>0.41722222222222222</v>
      </c>
      <c r="B36" s="8"/>
      <c r="C36" s="8"/>
      <c r="D36" s="10"/>
      <c r="E36" s="10">
        <v>24</v>
      </c>
      <c r="F36" s="27">
        <f t="shared" si="2"/>
        <v>23.900000000000009</v>
      </c>
      <c r="I36" s="31"/>
    </row>
    <row r="37" spans="1:9" ht="15" thickBot="1" x14ac:dyDescent="0.25">
      <c r="A37" s="35">
        <v>0.41723379629629626</v>
      </c>
      <c r="B37" s="8"/>
      <c r="C37" s="8"/>
      <c r="D37" s="10"/>
      <c r="E37" s="10">
        <v>24</v>
      </c>
      <c r="F37" s="27">
        <f t="shared" si="2"/>
        <v>23.95000000000001</v>
      </c>
    </row>
    <row r="38" spans="1:9" ht="15" thickBot="1" x14ac:dyDescent="0.25">
      <c r="A38" s="35">
        <v>0.41724537037037041</v>
      </c>
      <c r="B38" s="8"/>
      <c r="C38" s="8"/>
      <c r="D38" s="10"/>
      <c r="E38" s="10">
        <v>24</v>
      </c>
      <c r="F38" s="27">
        <f t="shared" si="2"/>
        <v>24.000000000000011</v>
      </c>
    </row>
    <row r="39" spans="1:9" ht="15" thickBot="1" x14ac:dyDescent="0.25">
      <c r="A39" s="35"/>
      <c r="B39" s="8"/>
      <c r="C39" s="8"/>
      <c r="D39" s="10"/>
      <c r="E39" s="10"/>
      <c r="F39" s="27"/>
    </row>
    <row r="40" spans="1:9" ht="15" thickBot="1" x14ac:dyDescent="0.25">
      <c r="A40" s="35"/>
      <c r="B40" s="8"/>
      <c r="C40" s="8"/>
      <c r="D40" s="10"/>
      <c r="E40" s="10"/>
      <c r="F40" s="27"/>
    </row>
    <row r="41" spans="1:9" ht="15" thickBot="1" x14ac:dyDescent="0.25">
      <c r="A41" s="35"/>
      <c r="B41" s="8"/>
      <c r="C41" s="8"/>
      <c r="D41" s="10"/>
      <c r="E41" s="10"/>
      <c r="F41" s="2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Now window duration</vt:lpstr>
      <vt:lpstr>10 second window</vt:lpstr>
      <vt:lpstr>Sheet2</vt:lpstr>
      <vt:lpstr>Sheet3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Reed</dc:creator>
  <cp:lastModifiedBy>Olivier, Karin</cp:lastModifiedBy>
  <dcterms:created xsi:type="dcterms:W3CDTF">2018-09-03T14:59:50Z</dcterms:created>
  <dcterms:modified xsi:type="dcterms:W3CDTF">2018-09-05T16:13:16Z</dcterms:modified>
</cp:coreProperties>
</file>