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MHGR\MHGR\Data\Experiments\Queries\"/>
    </mc:Choice>
  </mc:AlternateContent>
  <bookViews>
    <workbookView xWindow="0" yWindow="0" windowWidth="25200" windowHeight="12570"/>
  </bookViews>
  <sheets>
    <sheet name="Hybrid" sheetId="1" r:id="rId1"/>
    <sheet name="EAV" sheetId="2" r:id="rId2"/>
    <sheet name="Comparis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3" i="2"/>
  <c r="B2" i="3"/>
  <c r="C2" i="3"/>
  <c r="D2" i="3"/>
  <c r="E2" i="3"/>
  <c r="F2" i="3"/>
  <c r="A2" i="3"/>
  <c r="G16" i="2" l="1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3" i="1"/>
  <c r="G14" i="1"/>
  <c r="G15" i="1"/>
  <c r="G16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<sst xmlns="http://schemas.openxmlformats.org/spreadsheetml/2006/main" count="40" uniqueCount="11">
  <si>
    <t>Phenotypes that originated as phenotype data</t>
  </si>
  <si>
    <t>Phenotypes that originated as star variants</t>
  </si>
  <si>
    <t>Warfarin dosing recommendations using star variants</t>
  </si>
  <si>
    <t>Phenotypes that originated as SNPs</t>
  </si>
  <si>
    <t>Phenotypes that originated as GVFs</t>
  </si>
  <si>
    <t>Run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</si>
  <si>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Phenotypes that originated as VCFs</t>
    </r>
  </si>
  <si>
    <t>Avg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</si>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</sst>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6" sqref="H16"/>
    </sheetView>
  </sheetViews>
  <sheetFormatPr defaultRowHeight="15" x14ac:dyDescent="0.25"/>
  <cols>
    <col min="2" max="7" width="17.85546875" customWidth="1"/>
  </cols>
  <sheetData>
    <row r="1" spans="1:8" s="1" customFormat="1" ht="45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8" x14ac:dyDescent="0.25">
      <c r="A2" s="4">
        <v>1</v>
      </c>
      <c r="B2" s="4">
        <v>142</v>
      </c>
      <c r="C2" s="4">
        <v>122</v>
      </c>
      <c r="D2" s="4">
        <v>99</v>
      </c>
      <c r="E2" s="4">
        <v>616</v>
      </c>
      <c r="F2" s="4">
        <v>578</v>
      </c>
      <c r="G2" s="4">
        <v>562</v>
      </c>
    </row>
    <row r="3" spans="1:8" x14ac:dyDescent="0.25">
      <c r="A3" s="4">
        <v>2</v>
      </c>
      <c r="B3" s="4">
        <v>130</v>
      </c>
      <c r="C3" s="4">
        <v>131</v>
      </c>
      <c r="D3" s="4">
        <v>93</v>
      </c>
      <c r="E3" s="4">
        <v>589</v>
      </c>
      <c r="F3" s="4">
        <v>755</v>
      </c>
      <c r="G3" s="4">
        <v>619</v>
      </c>
    </row>
    <row r="4" spans="1:8" x14ac:dyDescent="0.25">
      <c r="A4" s="4">
        <v>3</v>
      </c>
      <c r="B4" s="4">
        <v>138</v>
      </c>
      <c r="C4" s="4">
        <v>140</v>
      </c>
      <c r="D4" s="4">
        <v>90</v>
      </c>
      <c r="E4" s="4">
        <v>604</v>
      </c>
      <c r="F4" s="4">
        <v>576</v>
      </c>
      <c r="G4" s="4">
        <v>609</v>
      </c>
    </row>
    <row r="5" spans="1:8" x14ac:dyDescent="0.25">
      <c r="A5" s="4">
        <v>4</v>
      </c>
      <c r="B5" s="4">
        <v>145</v>
      </c>
      <c r="C5" s="4">
        <v>136</v>
      </c>
      <c r="D5" s="4">
        <v>88</v>
      </c>
      <c r="E5" s="4">
        <v>633</v>
      </c>
      <c r="F5" s="4">
        <v>570</v>
      </c>
      <c r="G5" s="4">
        <v>585</v>
      </c>
    </row>
    <row r="6" spans="1:8" x14ac:dyDescent="0.25">
      <c r="A6" s="4">
        <v>5</v>
      </c>
      <c r="B6" s="4">
        <v>134</v>
      </c>
      <c r="C6" s="4">
        <v>123</v>
      </c>
      <c r="D6" s="4">
        <v>94</v>
      </c>
      <c r="E6" s="4">
        <v>570</v>
      </c>
      <c r="F6" s="4">
        <v>557</v>
      </c>
      <c r="G6" s="4">
        <v>546</v>
      </c>
    </row>
    <row r="7" spans="1:8" x14ac:dyDescent="0.25">
      <c r="A7" s="4">
        <v>6</v>
      </c>
      <c r="B7" s="4">
        <v>141</v>
      </c>
      <c r="C7" s="4">
        <v>127</v>
      </c>
      <c r="D7" s="4">
        <v>92</v>
      </c>
      <c r="E7" s="4">
        <v>685</v>
      </c>
      <c r="F7" s="4">
        <v>628</v>
      </c>
      <c r="G7" s="4">
        <v>605</v>
      </c>
    </row>
    <row r="8" spans="1:8" x14ac:dyDescent="0.25">
      <c r="A8" s="4">
        <v>7</v>
      </c>
      <c r="B8" s="4">
        <v>144</v>
      </c>
      <c r="C8" s="4">
        <v>125</v>
      </c>
      <c r="D8" s="4">
        <v>89</v>
      </c>
      <c r="E8" s="4">
        <v>589</v>
      </c>
      <c r="F8" s="4">
        <v>565</v>
      </c>
      <c r="G8" s="4">
        <v>565</v>
      </c>
    </row>
    <row r="9" spans="1:8" x14ac:dyDescent="0.25">
      <c r="A9" s="4">
        <v>8</v>
      </c>
      <c r="B9" s="4">
        <v>139</v>
      </c>
      <c r="C9" s="4">
        <v>122</v>
      </c>
      <c r="D9" s="4">
        <v>92</v>
      </c>
      <c r="E9" s="4">
        <v>615</v>
      </c>
      <c r="F9" s="4">
        <v>570</v>
      </c>
      <c r="G9" s="4">
        <v>604</v>
      </c>
    </row>
    <row r="10" spans="1:8" x14ac:dyDescent="0.25">
      <c r="A10" s="4">
        <v>9</v>
      </c>
      <c r="B10" s="4">
        <v>154</v>
      </c>
      <c r="C10" s="4">
        <v>136</v>
      </c>
      <c r="D10" s="4">
        <v>88</v>
      </c>
      <c r="E10" s="4">
        <v>585</v>
      </c>
      <c r="F10" s="4">
        <v>561</v>
      </c>
      <c r="G10" s="4">
        <v>546</v>
      </c>
    </row>
    <row r="11" spans="1:8" x14ac:dyDescent="0.25">
      <c r="A11" s="4">
        <v>10</v>
      </c>
      <c r="B11" s="4">
        <v>150</v>
      </c>
      <c r="C11" s="4">
        <v>127</v>
      </c>
      <c r="D11" s="4">
        <v>93</v>
      </c>
      <c r="E11" s="4">
        <v>617</v>
      </c>
      <c r="F11" s="4">
        <v>561</v>
      </c>
      <c r="G11" s="4">
        <v>547</v>
      </c>
    </row>
    <row r="12" spans="1:8" ht="45" x14ac:dyDescent="0.25"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6</v>
      </c>
    </row>
    <row r="13" spans="1:8" x14ac:dyDescent="0.25">
      <c r="A13" t="s">
        <v>7</v>
      </c>
      <c r="B13" s="5">
        <f>AVERAGE(B2:B11)</f>
        <v>141.69999999999999</v>
      </c>
      <c r="C13" s="5">
        <f t="shared" ref="C13:F13" si="0">AVERAGE(C2:C11)</f>
        <v>128.9</v>
      </c>
      <c r="D13" s="5">
        <f t="shared" si="0"/>
        <v>91.8</v>
      </c>
      <c r="E13" s="5">
        <f t="shared" si="0"/>
        <v>610.29999999999995</v>
      </c>
      <c r="F13" s="5">
        <f t="shared" si="0"/>
        <v>592.1</v>
      </c>
      <c r="G13" s="5">
        <f t="shared" ref="G13" si="1">AVERAGE(G2:G11)</f>
        <v>578.79999999999995</v>
      </c>
      <c r="H13" s="5">
        <f>SUM(B13:G13)</f>
        <v>2143.6000000000004</v>
      </c>
    </row>
    <row r="14" spans="1:8" x14ac:dyDescent="0.25">
      <c r="A14" t="s">
        <v>8</v>
      </c>
      <c r="B14" s="5">
        <f>_xlfn.STDEV.P(B2:B11)</f>
        <v>6.738694235532579</v>
      </c>
      <c r="C14" s="5">
        <f t="shared" ref="C14:F14" si="2">_xlfn.STDEV.P(C2:C11)</f>
        <v>6.1717096496837893</v>
      </c>
      <c r="D14" s="5">
        <f t="shared" si="2"/>
        <v>3.1559467676119004</v>
      </c>
      <c r="E14" s="5">
        <f t="shared" si="2"/>
        <v>30.66936582324454</v>
      </c>
      <c r="F14" s="5">
        <f t="shared" si="2"/>
        <v>57.585501647550132</v>
      </c>
      <c r="G14" s="5">
        <f t="shared" ref="G14" si="3">_xlfn.STDEV.P(G2:G11)</f>
        <v>27.429181540833476</v>
      </c>
    </row>
    <row r="15" spans="1:8" x14ac:dyDescent="0.25">
      <c r="A15" t="s">
        <v>9</v>
      </c>
      <c r="B15">
        <f>MIN(B2:B11)</f>
        <v>130</v>
      </c>
      <c r="C15">
        <f t="shared" ref="C15:F15" si="4">MIN(C2:C11)</f>
        <v>122</v>
      </c>
      <c r="D15">
        <f t="shared" si="4"/>
        <v>88</v>
      </c>
      <c r="E15">
        <f t="shared" si="4"/>
        <v>570</v>
      </c>
      <c r="F15">
        <f t="shared" si="4"/>
        <v>557</v>
      </c>
      <c r="G15">
        <f t="shared" ref="G15" si="5">MIN(G2:G11)</f>
        <v>546</v>
      </c>
    </row>
    <row r="16" spans="1:8" x14ac:dyDescent="0.25">
      <c r="A16" t="s">
        <v>10</v>
      </c>
      <c r="B16">
        <f>MAX(B2:B11)</f>
        <v>154</v>
      </c>
      <c r="C16">
        <f t="shared" ref="C16:F16" si="6">MAX(C2:C11)</f>
        <v>140</v>
      </c>
      <c r="D16">
        <f t="shared" si="6"/>
        <v>99</v>
      </c>
      <c r="E16">
        <f t="shared" si="6"/>
        <v>685</v>
      </c>
      <c r="F16">
        <f t="shared" si="6"/>
        <v>755</v>
      </c>
      <c r="G16">
        <f t="shared" ref="G16" si="7">MAX(G2:G11)</f>
        <v>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3" sqref="H13"/>
    </sheetView>
  </sheetViews>
  <sheetFormatPr defaultRowHeight="15" x14ac:dyDescent="0.25"/>
  <cols>
    <col min="2" max="7" width="17.85546875" customWidth="1"/>
  </cols>
  <sheetData>
    <row r="1" spans="1:8" ht="45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8" x14ac:dyDescent="0.25">
      <c r="A2" s="4">
        <v>1</v>
      </c>
      <c r="B2" s="4">
        <v>411</v>
      </c>
      <c r="C2" s="4">
        <v>382</v>
      </c>
      <c r="D2" s="4">
        <v>284</v>
      </c>
      <c r="E2" s="4">
        <v>1701</v>
      </c>
      <c r="F2" s="4">
        <v>3830</v>
      </c>
      <c r="G2" s="4">
        <v>3828</v>
      </c>
    </row>
    <row r="3" spans="1:8" x14ac:dyDescent="0.25">
      <c r="A3" s="4">
        <v>2</v>
      </c>
      <c r="B3" s="4">
        <v>427</v>
      </c>
      <c r="C3" s="4">
        <v>372</v>
      </c>
      <c r="D3" s="4">
        <v>282</v>
      </c>
      <c r="E3" s="4">
        <v>1637</v>
      </c>
      <c r="F3" s="4">
        <v>3820</v>
      </c>
      <c r="G3" s="4">
        <v>3839</v>
      </c>
    </row>
    <row r="4" spans="1:8" x14ac:dyDescent="0.25">
      <c r="A4" s="4">
        <v>3</v>
      </c>
      <c r="B4" s="4">
        <v>404</v>
      </c>
      <c r="C4" s="4">
        <v>369</v>
      </c>
      <c r="D4" s="4">
        <v>281</v>
      </c>
      <c r="E4" s="4">
        <v>1605</v>
      </c>
      <c r="F4" s="4">
        <v>3780</v>
      </c>
      <c r="G4" s="4">
        <v>3860</v>
      </c>
    </row>
    <row r="5" spans="1:8" x14ac:dyDescent="0.25">
      <c r="A5" s="4">
        <v>4</v>
      </c>
      <c r="B5" s="4">
        <v>436</v>
      </c>
      <c r="C5" s="4">
        <v>355</v>
      </c>
      <c r="D5" s="4">
        <v>290</v>
      </c>
      <c r="E5" s="4">
        <v>1641</v>
      </c>
      <c r="F5" s="4">
        <v>3814</v>
      </c>
      <c r="G5" s="4">
        <v>3820</v>
      </c>
    </row>
    <row r="6" spans="1:8" x14ac:dyDescent="0.25">
      <c r="A6" s="4">
        <v>5</v>
      </c>
      <c r="B6" s="4">
        <v>408</v>
      </c>
      <c r="C6" s="4">
        <v>372</v>
      </c>
      <c r="D6" s="4">
        <v>286</v>
      </c>
      <c r="E6" s="4">
        <v>1627</v>
      </c>
      <c r="F6" s="4">
        <v>3769</v>
      </c>
      <c r="G6" s="4">
        <v>3813</v>
      </c>
    </row>
    <row r="7" spans="1:8" x14ac:dyDescent="0.25">
      <c r="A7" s="4">
        <v>6</v>
      </c>
      <c r="B7" s="4">
        <v>413</v>
      </c>
      <c r="C7" s="4">
        <v>371</v>
      </c>
      <c r="D7" s="4">
        <v>284</v>
      </c>
      <c r="E7" s="4">
        <v>1663</v>
      </c>
      <c r="F7" s="4">
        <v>3774</v>
      </c>
      <c r="G7" s="4">
        <v>3860</v>
      </c>
    </row>
    <row r="8" spans="1:8" x14ac:dyDescent="0.25">
      <c r="A8" s="4">
        <v>7</v>
      </c>
      <c r="B8" s="4">
        <v>438</v>
      </c>
      <c r="C8" s="4">
        <v>366</v>
      </c>
      <c r="D8" s="4">
        <v>285</v>
      </c>
      <c r="E8" s="4">
        <v>1834</v>
      </c>
      <c r="F8" s="4">
        <v>3835</v>
      </c>
      <c r="G8" s="4">
        <v>3873</v>
      </c>
    </row>
    <row r="9" spans="1:8" x14ac:dyDescent="0.25">
      <c r="A9" s="4">
        <v>8</v>
      </c>
      <c r="B9" s="4">
        <v>418</v>
      </c>
      <c r="C9" s="4">
        <v>370</v>
      </c>
      <c r="D9" s="4">
        <v>283</v>
      </c>
      <c r="E9" s="4">
        <v>1616</v>
      </c>
      <c r="F9" s="4">
        <v>3778</v>
      </c>
      <c r="G9" s="4">
        <v>3847</v>
      </c>
    </row>
    <row r="10" spans="1:8" x14ac:dyDescent="0.25">
      <c r="A10" s="4">
        <v>9</v>
      </c>
      <c r="B10" s="4">
        <v>417</v>
      </c>
      <c r="C10" s="4">
        <v>376</v>
      </c>
      <c r="D10" s="4">
        <v>287</v>
      </c>
      <c r="E10" s="4">
        <v>1631</v>
      </c>
      <c r="F10" s="4">
        <v>3776</v>
      </c>
      <c r="G10" s="4">
        <v>3799</v>
      </c>
    </row>
    <row r="11" spans="1:8" x14ac:dyDescent="0.25">
      <c r="A11" s="4">
        <v>10</v>
      </c>
      <c r="B11" s="4">
        <v>422</v>
      </c>
      <c r="C11" s="4">
        <v>373</v>
      </c>
      <c r="D11" s="4">
        <v>282</v>
      </c>
      <c r="E11" s="4">
        <v>1657</v>
      </c>
      <c r="F11" s="4">
        <v>3795</v>
      </c>
      <c r="G11" s="4">
        <v>3860</v>
      </c>
    </row>
    <row r="12" spans="1:8" ht="45" x14ac:dyDescent="0.25"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6</v>
      </c>
    </row>
    <row r="13" spans="1:8" x14ac:dyDescent="0.25">
      <c r="A13" t="s">
        <v>7</v>
      </c>
      <c r="B13" s="5">
        <f>AVERAGE(B2:B11)</f>
        <v>419.4</v>
      </c>
      <c r="C13" s="5">
        <f t="shared" ref="C13:G13" si="0">AVERAGE(C2:C11)</f>
        <v>370.6</v>
      </c>
      <c r="D13" s="5">
        <f t="shared" si="0"/>
        <v>284.39999999999998</v>
      </c>
      <c r="E13" s="5">
        <f t="shared" si="0"/>
        <v>1661.2</v>
      </c>
      <c r="F13" s="5">
        <f t="shared" si="0"/>
        <v>3797.1</v>
      </c>
      <c r="G13" s="5">
        <f t="shared" si="0"/>
        <v>3839.9</v>
      </c>
      <c r="H13" s="5">
        <f>SUM(B13:G13)</f>
        <v>10372.6</v>
      </c>
    </row>
    <row r="14" spans="1:8" x14ac:dyDescent="0.25">
      <c r="A14" t="s">
        <v>8</v>
      </c>
      <c r="B14" s="5">
        <f>_xlfn.STDEV.P(B2:B11)</f>
        <v>10.827742146911334</v>
      </c>
      <c r="C14" s="5">
        <f t="shared" ref="C14:G14" si="1">_xlfn.STDEV.P(C2:C11)</f>
        <v>6.6060578259654967</v>
      </c>
      <c r="D14" s="5">
        <f t="shared" si="1"/>
        <v>2.5768197453450252</v>
      </c>
      <c r="E14" s="5">
        <f t="shared" si="1"/>
        <v>63.040939079299882</v>
      </c>
      <c r="F14" s="5">
        <f t="shared" si="1"/>
        <v>23.997708223911719</v>
      </c>
      <c r="G14" s="5">
        <f t="shared" si="1"/>
        <v>23.006303484045411</v>
      </c>
    </row>
    <row r="15" spans="1:8" x14ac:dyDescent="0.25">
      <c r="A15" t="s">
        <v>9</v>
      </c>
      <c r="B15">
        <f>MIN(B2:B11)</f>
        <v>404</v>
      </c>
      <c r="C15">
        <f t="shared" ref="C15:G15" si="2">MIN(C2:C11)</f>
        <v>355</v>
      </c>
      <c r="D15">
        <f t="shared" si="2"/>
        <v>281</v>
      </c>
      <c r="E15">
        <f t="shared" si="2"/>
        <v>1605</v>
      </c>
      <c r="F15">
        <f t="shared" si="2"/>
        <v>3769</v>
      </c>
      <c r="G15">
        <f t="shared" si="2"/>
        <v>3799</v>
      </c>
    </row>
    <row r="16" spans="1:8" x14ac:dyDescent="0.25">
      <c r="A16" t="s">
        <v>10</v>
      </c>
      <c r="B16">
        <f>MAX(B2:B11)</f>
        <v>438</v>
      </c>
      <c r="C16">
        <f t="shared" ref="C16:G16" si="3">MAX(C2:C11)</f>
        <v>382</v>
      </c>
      <c r="D16">
        <f t="shared" si="3"/>
        <v>290</v>
      </c>
      <c r="E16">
        <f t="shared" si="3"/>
        <v>1834</v>
      </c>
      <c r="F16">
        <f t="shared" si="3"/>
        <v>3835</v>
      </c>
      <c r="G16">
        <f t="shared" si="3"/>
        <v>3873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sheetData>
    <row r="1" spans="1:6" ht="10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5">
        <f>Hybrid!B13 - EAV!B13</f>
        <v>-277.7</v>
      </c>
      <c r="B2" s="5">
        <f>Hybrid!C13 - EAV!C13</f>
        <v>-241.70000000000002</v>
      </c>
      <c r="C2" s="5">
        <f>Hybrid!D13 - EAV!D13</f>
        <v>-192.59999999999997</v>
      </c>
      <c r="D2" s="5">
        <f>Hybrid!E13 - EAV!E13</f>
        <v>-1050.9000000000001</v>
      </c>
      <c r="E2" s="5">
        <f>Hybrid!F13 - EAV!F13</f>
        <v>-3205</v>
      </c>
      <c r="F2" s="5">
        <f>Hybrid!G13 - EAV!G13</f>
        <v>-3261.1000000000004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</vt:lpstr>
      <vt:lpstr>EAV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2015-10-11T15:49:59Z</dcterms:created>
  <dcterms:modified xsi:type="dcterms:W3CDTF">2015-10-11T18:37:48Z</dcterms:modified>
</cp:coreProperties>
</file>