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lhickey1_bryant_edu/Documents/"/>
    </mc:Choice>
  </mc:AlternateContent>
  <xr:revisionPtr revIDLastSave="613" documentId="8_{50B62415-72CF-49B3-86FF-DD9924DE86A5}" xr6:coauthVersionLast="47" xr6:coauthVersionMax="47" xr10:uidLastSave="{03F37FDE-7216-49F6-9FA1-3DF3C3FBA46F}"/>
  <bookViews>
    <workbookView xWindow="-108" yWindow="-108" windowWidth="23256" windowHeight="13896" xr2:uid="{66FF158C-664C-42F6-815C-0B42CB4AA22C}"/>
  </bookViews>
  <sheets>
    <sheet name="Possible Investments" sheetId="1" r:id="rId1"/>
    <sheet name="Payment Years" sheetId="2" r:id="rId2"/>
    <sheet name="Final Model" sheetId="5" r:id="rId3"/>
    <sheet name="Model With Stipulation" sheetId="6" r:id="rId4"/>
  </sheets>
  <definedNames>
    <definedName name="Amount">#REF!</definedName>
    <definedName name="Inflow">#REF!</definedName>
    <definedName name="solver_adj" localSheetId="2" hidden="1">'Final Model'!$D$4:$D$20</definedName>
    <definedName name="solver_adj" localSheetId="3" hidden="1">'Model With Stipulation'!$D$4:$D$20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2</definedName>
    <definedName name="solver_eng" localSheetId="3" hidden="1">2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'Final Model'!$D$4:$D$20</definedName>
    <definedName name="solver_lhs1" localSheetId="3" hidden="1">'Model With Stipulation'!$D$4:$D$20</definedName>
    <definedName name="solver_lhs2" localSheetId="2" hidden="1">'Final Model'!$G$21:$O$21</definedName>
    <definedName name="solver_lhs2" localSheetId="3" hidden="1">'Model With Stipulation'!$G$21:$O$21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nwt" localSheetId="2" hidden="1">1</definedName>
    <definedName name="solver_nwt" localSheetId="3" hidden="1">1</definedName>
    <definedName name="solver_opt" localSheetId="2" hidden="1">'Final Model'!$D$21</definedName>
    <definedName name="solver_opt" localSheetId="3" hidden="1">'Model With Stipulation'!$D$21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3</definedName>
    <definedName name="solver_rel1" localSheetId="3" hidden="1">3</definedName>
    <definedName name="solver_rel2" localSheetId="2" hidden="1">2</definedName>
    <definedName name="solver_rel2" localSheetId="3" hidden="1">2</definedName>
    <definedName name="solver_rhs1" localSheetId="2" hidden="1">0</definedName>
    <definedName name="solver_rhs1" localSheetId="3" hidden="1">0</definedName>
    <definedName name="solver_rhs2" localSheetId="2" hidden="1">'Final Model'!$G$22:$O$22</definedName>
    <definedName name="solver_rhs2" localSheetId="3" hidden="1">'Model With Stipulation'!$G$22:$O$22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2</definedName>
    <definedName name="solver_typ" localSheetId="3" hidden="1">2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6" l="1"/>
  <c r="D21" i="6"/>
  <c r="O20" i="6" a="1"/>
  <c r="O20" i="6" s="1"/>
  <c r="N20" i="6" a="1"/>
  <c r="N20" i="6" s="1"/>
  <c r="M20" i="6" a="1"/>
  <c r="M20" i="6" s="1"/>
  <c r="L20" i="6" a="1"/>
  <c r="L20" i="6" s="1"/>
  <c r="K20" i="6" a="1"/>
  <c r="K20" i="6" s="1"/>
  <c r="J20" i="6"/>
  <c r="J20" i="6" a="1"/>
  <c r="I20" i="6" a="1"/>
  <c r="I20" i="6" s="1"/>
  <c r="H20" i="6" a="1"/>
  <c r="H20" i="6" s="1"/>
  <c r="G20" i="6" a="1"/>
  <c r="G20" i="6" s="1"/>
  <c r="F20" i="6" a="1"/>
  <c r="F20" i="6" s="1"/>
  <c r="O19" i="6" a="1"/>
  <c r="O19" i="6" s="1"/>
  <c r="N19" i="6"/>
  <c r="N19" i="6" a="1"/>
  <c r="M19" i="6" a="1"/>
  <c r="M19" i="6" s="1"/>
  <c r="L19" i="6" a="1"/>
  <c r="L19" i="6" s="1"/>
  <c r="K19" i="6" a="1"/>
  <c r="K19" i="6" s="1"/>
  <c r="J19" i="6" a="1"/>
  <c r="J19" i="6" s="1"/>
  <c r="I19" i="6" a="1"/>
  <c r="I19" i="6" s="1"/>
  <c r="H19" i="6"/>
  <c r="H19" i="6" a="1"/>
  <c r="G19" i="6" a="1"/>
  <c r="G19" i="6" s="1"/>
  <c r="F19" i="6" a="1"/>
  <c r="F19" i="6" s="1"/>
  <c r="O18" i="6" a="1"/>
  <c r="O18" i="6" s="1"/>
  <c r="N18" i="6" a="1"/>
  <c r="N18" i="6" s="1"/>
  <c r="M18" i="6" a="1"/>
  <c r="M18" i="6" s="1"/>
  <c r="L18" i="6"/>
  <c r="L18" i="6" a="1"/>
  <c r="K18" i="6" a="1"/>
  <c r="K18" i="6" s="1"/>
  <c r="J18" i="6" a="1"/>
  <c r="J18" i="6" s="1"/>
  <c r="I18" i="6" a="1"/>
  <c r="I18" i="6" s="1"/>
  <c r="H18" i="6" a="1"/>
  <c r="H18" i="6" s="1"/>
  <c r="G18" i="6" a="1"/>
  <c r="G18" i="6" s="1"/>
  <c r="F18" i="6"/>
  <c r="F18" i="6" a="1"/>
  <c r="O17" i="6" a="1"/>
  <c r="O17" i="6" s="1"/>
  <c r="N17" i="6" a="1"/>
  <c r="N17" i="6" s="1"/>
  <c r="M17" i="6" a="1"/>
  <c r="M17" i="6" s="1"/>
  <c r="L17" i="6" a="1"/>
  <c r="L17" i="6" s="1"/>
  <c r="K17" i="6" a="1"/>
  <c r="K17" i="6" s="1"/>
  <c r="J17" i="6"/>
  <c r="J17" i="6" a="1"/>
  <c r="I17" i="6" a="1"/>
  <c r="I17" i="6" s="1"/>
  <c r="H17" i="6" a="1"/>
  <c r="H17" i="6" s="1"/>
  <c r="G17" i="6" a="1"/>
  <c r="G17" i="6" s="1"/>
  <c r="F17" i="6" a="1"/>
  <c r="F17" i="6" s="1"/>
  <c r="O16" i="6" a="1"/>
  <c r="O16" i="6" s="1"/>
  <c r="N16" i="6"/>
  <c r="N16" i="6" a="1"/>
  <c r="M16" i="6" a="1"/>
  <c r="M16" i="6" s="1"/>
  <c r="L16" i="6" a="1"/>
  <c r="L16" i="6" s="1"/>
  <c r="K16" i="6" a="1"/>
  <c r="K16" i="6" s="1"/>
  <c r="J16" i="6" a="1"/>
  <c r="J16" i="6" s="1"/>
  <c r="I16" i="6" a="1"/>
  <c r="I16" i="6" s="1"/>
  <c r="H16" i="6"/>
  <c r="H16" i="6" a="1"/>
  <c r="G16" i="6" a="1"/>
  <c r="G16" i="6" s="1"/>
  <c r="F16" i="6" a="1"/>
  <c r="F16" i="6" s="1"/>
  <c r="O15" i="6" a="1"/>
  <c r="O15" i="6" s="1"/>
  <c r="N15" i="6" a="1"/>
  <c r="N15" i="6" s="1"/>
  <c r="M15" i="6" a="1"/>
  <c r="M15" i="6" s="1"/>
  <c r="L15" i="6"/>
  <c r="L15" i="6" a="1"/>
  <c r="K15" i="6" a="1"/>
  <c r="K15" i="6" s="1"/>
  <c r="J15" i="6" a="1"/>
  <c r="J15" i="6" s="1"/>
  <c r="I15" i="6" a="1"/>
  <c r="I15" i="6" s="1"/>
  <c r="H15" i="6" a="1"/>
  <c r="H15" i="6" s="1"/>
  <c r="G15" i="6" a="1"/>
  <c r="G15" i="6" s="1"/>
  <c r="F15" i="6"/>
  <c r="F15" i="6" a="1"/>
  <c r="O14" i="6" a="1"/>
  <c r="O14" i="6" s="1"/>
  <c r="N14" i="6" a="1"/>
  <c r="N14" i="6" s="1"/>
  <c r="M14" i="6" a="1"/>
  <c r="M14" i="6" s="1"/>
  <c r="L14" i="6" a="1"/>
  <c r="L14" i="6" s="1"/>
  <c r="K14" i="6" a="1"/>
  <c r="K14" i="6" s="1"/>
  <c r="J14" i="6"/>
  <c r="J14" i="6" a="1"/>
  <c r="I14" i="6" a="1"/>
  <c r="I14" i="6" s="1"/>
  <c r="H14" i="6" a="1"/>
  <c r="H14" i="6" s="1"/>
  <c r="G14" i="6" a="1"/>
  <c r="G14" i="6" s="1"/>
  <c r="F14" i="6" a="1"/>
  <c r="F14" i="6" s="1"/>
  <c r="O13" i="6" a="1"/>
  <c r="O13" i="6" s="1"/>
  <c r="N13" i="6"/>
  <c r="N13" i="6" a="1"/>
  <c r="M13" i="6" a="1"/>
  <c r="M13" i="6" s="1"/>
  <c r="L13" i="6" a="1"/>
  <c r="L13" i="6" s="1"/>
  <c r="K13" i="6" a="1"/>
  <c r="K13" i="6" s="1"/>
  <c r="J13" i="6" a="1"/>
  <c r="J13" i="6" s="1"/>
  <c r="I13" i="6" a="1"/>
  <c r="I13" i="6" s="1"/>
  <c r="H13" i="6"/>
  <c r="H13" i="6" a="1"/>
  <c r="G13" i="6" a="1"/>
  <c r="G13" i="6" s="1"/>
  <c r="F13" i="6" a="1"/>
  <c r="F13" i="6" s="1"/>
  <c r="O12" i="6" a="1"/>
  <c r="O12" i="6" s="1"/>
  <c r="N12" i="6" a="1"/>
  <c r="N12" i="6" s="1"/>
  <c r="M12" i="6" a="1"/>
  <c r="M12" i="6" s="1"/>
  <c r="L12" i="6"/>
  <c r="L12" i="6" a="1"/>
  <c r="K12" i="6" a="1"/>
  <c r="K12" i="6" s="1"/>
  <c r="J12" i="6" a="1"/>
  <c r="J12" i="6" s="1"/>
  <c r="I12" i="6" a="1"/>
  <c r="I12" i="6" s="1"/>
  <c r="H12" i="6" a="1"/>
  <c r="H12" i="6" s="1"/>
  <c r="G12" i="6" a="1"/>
  <c r="G12" i="6" s="1"/>
  <c r="F12" i="6"/>
  <c r="F12" i="6" a="1"/>
  <c r="O11" i="6" a="1"/>
  <c r="O11" i="6" s="1"/>
  <c r="N11" i="6" a="1"/>
  <c r="N11" i="6" s="1"/>
  <c r="M11" i="6" a="1"/>
  <c r="M11" i="6" s="1"/>
  <c r="L11" i="6" a="1"/>
  <c r="L11" i="6" s="1"/>
  <c r="K11" i="6" a="1"/>
  <c r="K11" i="6" s="1"/>
  <c r="J11" i="6"/>
  <c r="J11" i="6" a="1"/>
  <c r="I11" i="6" a="1"/>
  <c r="I11" i="6" s="1"/>
  <c r="H11" i="6" a="1"/>
  <c r="H11" i="6" s="1"/>
  <c r="G11" i="6" a="1"/>
  <c r="G11" i="6" s="1"/>
  <c r="F11" i="6" a="1"/>
  <c r="F11" i="6" s="1"/>
  <c r="O10" i="6" a="1"/>
  <c r="O10" i="6" s="1"/>
  <c r="N10" i="6"/>
  <c r="N10" i="6" a="1"/>
  <c r="M10" i="6" a="1"/>
  <c r="M10" i="6" s="1"/>
  <c r="L10" i="6" a="1"/>
  <c r="L10" i="6" s="1"/>
  <c r="K10" i="6" a="1"/>
  <c r="K10" i="6" s="1"/>
  <c r="J10" i="6" a="1"/>
  <c r="J10" i="6" s="1"/>
  <c r="I10" i="6" a="1"/>
  <c r="I10" i="6" s="1"/>
  <c r="H10" i="6"/>
  <c r="H10" i="6" a="1"/>
  <c r="G10" i="6" a="1"/>
  <c r="G10" i="6" s="1"/>
  <c r="F10" i="6" a="1"/>
  <c r="F10" i="6" s="1"/>
  <c r="O9" i="6" a="1"/>
  <c r="O9" i="6" s="1"/>
  <c r="N9" i="6" a="1"/>
  <c r="N9" i="6" s="1"/>
  <c r="M9" i="6" a="1"/>
  <c r="M9" i="6" s="1"/>
  <c r="L9" i="6"/>
  <c r="L9" i="6" a="1"/>
  <c r="K9" i="6" a="1"/>
  <c r="K9" i="6" s="1"/>
  <c r="J9" i="6" a="1"/>
  <c r="J9" i="6" s="1"/>
  <c r="I9" i="6" a="1"/>
  <c r="I9" i="6" s="1"/>
  <c r="H9" i="6" a="1"/>
  <c r="H9" i="6" s="1"/>
  <c r="G9" i="6" a="1"/>
  <c r="G9" i="6" s="1"/>
  <c r="F9" i="6"/>
  <c r="F9" i="6" a="1"/>
  <c r="O8" i="6" a="1"/>
  <c r="O8" i="6" s="1"/>
  <c r="N8" i="6" a="1"/>
  <c r="N8" i="6" s="1"/>
  <c r="M8" i="6" a="1"/>
  <c r="M8" i="6" s="1"/>
  <c r="L8" i="6" a="1"/>
  <c r="L8" i="6" s="1"/>
  <c r="K8" i="6" a="1"/>
  <c r="K8" i="6" s="1"/>
  <c r="J8" i="6"/>
  <c r="J8" i="6" a="1"/>
  <c r="I8" i="6" a="1"/>
  <c r="I8" i="6" s="1"/>
  <c r="H8" i="6" a="1"/>
  <c r="H8" i="6" s="1"/>
  <c r="G8" i="6" a="1"/>
  <c r="G8" i="6" s="1"/>
  <c r="F8" i="6" a="1"/>
  <c r="F8" i="6" s="1"/>
  <c r="O7" i="6" a="1"/>
  <c r="O7" i="6" s="1"/>
  <c r="N7" i="6"/>
  <c r="N7" i="6" a="1"/>
  <c r="M7" i="6" a="1"/>
  <c r="M7" i="6" s="1"/>
  <c r="L7" i="6" a="1"/>
  <c r="L7" i="6" s="1"/>
  <c r="K7" i="6" a="1"/>
  <c r="K7" i="6" s="1"/>
  <c r="J7" i="6" a="1"/>
  <c r="J7" i="6" s="1"/>
  <c r="I7" i="6" a="1"/>
  <c r="I7" i="6" s="1"/>
  <c r="H7" i="6"/>
  <c r="H7" i="6" a="1"/>
  <c r="G7" i="6" a="1"/>
  <c r="G7" i="6" s="1"/>
  <c r="F7" i="6" a="1"/>
  <c r="F7" i="6" s="1"/>
  <c r="O6" i="6" a="1"/>
  <c r="O6" i="6" s="1"/>
  <c r="N6" i="6" a="1"/>
  <c r="N6" i="6" s="1"/>
  <c r="M6" i="6" a="1"/>
  <c r="M6" i="6" s="1"/>
  <c r="L6" i="6"/>
  <c r="L6" i="6" a="1"/>
  <c r="K6" i="6" a="1"/>
  <c r="K6" i="6" s="1"/>
  <c r="J6" i="6" a="1"/>
  <c r="J6" i="6" s="1"/>
  <c r="I6" i="6" a="1"/>
  <c r="I6" i="6" s="1"/>
  <c r="H6" i="6" a="1"/>
  <c r="H6" i="6" s="1"/>
  <c r="G6" i="6" a="1"/>
  <c r="G6" i="6" s="1"/>
  <c r="F6" i="6"/>
  <c r="F6" i="6" a="1"/>
  <c r="O5" i="6" a="1"/>
  <c r="O5" i="6" s="1"/>
  <c r="N5" i="6" a="1"/>
  <c r="N5" i="6" s="1"/>
  <c r="M5" i="6" a="1"/>
  <c r="M5" i="6" s="1"/>
  <c r="L5" i="6" a="1"/>
  <c r="L5" i="6" s="1"/>
  <c r="K5" i="6" a="1"/>
  <c r="K5" i="6" s="1"/>
  <c r="J5" i="6"/>
  <c r="J5" i="6" a="1"/>
  <c r="I5" i="6" a="1"/>
  <c r="I5" i="6" s="1"/>
  <c r="H5" i="6" a="1"/>
  <c r="H5" i="6" s="1"/>
  <c r="G5" i="6" a="1"/>
  <c r="G5" i="6" s="1"/>
  <c r="F5" i="6" a="1"/>
  <c r="F5" i="6" s="1"/>
  <c r="O4" i="6" a="1"/>
  <c r="O4" i="6" s="1"/>
  <c r="N4" i="6"/>
  <c r="N4" i="6" a="1"/>
  <c r="M4" i="6" a="1"/>
  <c r="M4" i="6" s="1"/>
  <c r="L4" i="6" a="1"/>
  <c r="L4" i="6" s="1"/>
  <c r="L21" i="6" s="1"/>
  <c r="K4" i="6" a="1"/>
  <c r="K4" i="6" s="1"/>
  <c r="J4" i="6" a="1"/>
  <c r="J4" i="6" s="1"/>
  <c r="I4" i="6" a="1"/>
  <c r="I4" i="6" s="1"/>
  <c r="H4" i="6"/>
  <c r="H4" i="6" a="1"/>
  <c r="G4" i="6" a="1"/>
  <c r="G4" i="6" s="1"/>
  <c r="F4" i="6" a="1"/>
  <c r="F4" i="6" s="1"/>
  <c r="D21" i="5"/>
  <c r="F5" i="5" a="1"/>
  <c r="F5" i="5" s="1"/>
  <c r="G5" i="5" a="1"/>
  <c r="G5" i="5" s="1"/>
  <c r="H5" i="5" a="1"/>
  <c r="H5" i="5"/>
  <c r="I5" i="5" a="1"/>
  <c r="I5" i="5" s="1"/>
  <c r="J5" i="5" a="1"/>
  <c r="J5" i="5" s="1"/>
  <c r="K5" i="5" a="1"/>
  <c r="K5" i="5"/>
  <c r="L5" i="5" a="1"/>
  <c r="L5" i="5" s="1"/>
  <c r="M5" i="5" a="1"/>
  <c r="M5" i="5" s="1"/>
  <c r="N5" i="5" a="1"/>
  <c r="N5" i="5" s="1"/>
  <c r="O5" i="5" a="1"/>
  <c r="O5" i="5" s="1"/>
  <c r="F6" i="5" a="1"/>
  <c r="F6" i="5" s="1"/>
  <c r="G6" i="5" a="1"/>
  <c r="G6" i="5"/>
  <c r="H6" i="5" a="1"/>
  <c r="H6" i="5" s="1"/>
  <c r="I6" i="5" a="1"/>
  <c r="I6" i="5" s="1"/>
  <c r="J6" i="5" a="1"/>
  <c r="J6" i="5" s="1"/>
  <c r="K6" i="5" a="1"/>
  <c r="K6" i="5" s="1"/>
  <c r="L6" i="5" a="1"/>
  <c r="L6" i="5" s="1"/>
  <c r="M6" i="5" a="1"/>
  <c r="M6" i="5"/>
  <c r="N6" i="5" a="1"/>
  <c r="N6" i="5" s="1"/>
  <c r="O6" i="5" a="1"/>
  <c r="O6" i="5" s="1"/>
  <c r="F7" i="5" a="1"/>
  <c r="F7" i="5" s="1"/>
  <c r="G7" i="5" a="1"/>
  <c r="G7" i="5" s="1"/>
  <c r="H7" i="5" a="1"/>
  <c r="H7" i="5" s="1"/>
  <c r="I7" i="5" a="1"/>
  <c r="I7" i="5"/>
  <c r="J7" i="5" a="1"/>
  <c r="J7" i="5" s="1"/>
  <c r="K7" i="5" a="1"/>
  <c r="K7" i="5" s="1"/>
  <c r="L7" i="5" a="1"/>
  <c r="L7" i="5" s="1"/>
  <c r="M7" i="5" a="1"/>
  <c r="M7" i="5" s="1"/>
  <c r="N7" i="5" a="1"/>
  <c r="N7" i="5" s="1"/>
  <c r="O7" i="5" a="1"/>
  <c r="O7" i="5"/>
  <c r="F8" i="5" a="1"/>
  <c r="F8" i="5" s="1"/>
  <c r="G8" i="5" a="1"/>
  <c r="G8" i="5" s="1"/>
  <c r="H8" i="5" a="1"/>
  <c r="H8" i="5" s="1"/>
  <c r="I8" i="5" a="1"/>
  <c r="I8" i="5" s="1"/>
  <c r="J8" i="5" a="1"/>
  <c r="J8" i="5" s="1"/>
  <c r="K8" i="5" a="1"/>
  <c r="K8" i="5"/>
  <c r="L8" i="5" a="1"/>
  <c r="L8" i="5" s="1"/>
  <c r="M8" i="5" a="1"/>
  <c r="M8" i="5" s="1"/>
  <c r="N8" i="5" a="1"/>
  <c r="N8" i="5" s="1"/>
  <c r="O8" i="5" a="1"/>
  <c r="O8" i="5" s="1"/>
  <c r="F9" i="5" a="1"/>
  <c r="F9" i="5" s="1"/>
  <c r="G9" i="5" a="1"/>
  <c r="G9" i="5"/>
  <c r="H9" i="5" a="1"/>
  <c r="H9" i="5" s="1"/>
  <c r="I9" i="5" a="1"/>
  <c r="I9" i="5" s="1"/>
  <c r="J9" i="5" a="1"/>
  <c r="J9" i="5" s="1"/>
  <c r="K9" i="5" a="1"/>
  <c r="K9" i="5" s="1"/>
  <c r="L9" i="5" a="1"/>
  <c r="L9" i="5" s="1"/>
  <c r="M9" i="5" a="1"/>
  <c r="M9" i="5"/>
  <c r="N9" i="5" a="1"/>
  <c r="N9" i="5" s="1"/>
  <c r="O9" i="5" a="1"/>
  <c r="O9" i="5" s="1"/>
  <c r="F10" i="5" a="1"/>
  <c r="F10" i="5" s="1"/>
  <c r="G10" i="5" a="1"/>
  <c r="G10" i="5" s="1"/>
  <c r="H10" i="5" a="1"/>
  <c r="H10" i="5" s="1"/>
  <c r="I10" i="5" a="1"/>
  <c r="I10" i="5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/>
  <c r="F11" i="5" a="1"/>
  <c r="F11" i="5" s="1"/>
  <c r="G11" i="5" a="1"/>
  <c r="G11" i="5" s="1"/>
  <c r="H11" i="5" a="1"/>
  <c r="H11" i="5" s="1"/>
  <c r="I11" i="5" a="1"/>
  <c r="I11" i="5" s="1"/>
  <c r="J11" i="5" a="1"/>
  <c r="J11" i="5" s="1"/>
  <c r="K11" i="5" a="1"/>
  <c r="K11" i="5"/>
  <c r="L11" i="5" a="1"/>
  <c r="L11" i="5" s="1"/>
  <c r="M11" i="5" a="1"/>
  <c r="M11" i="5" s="1"/>
  <c r="N11" i="5" a="1"/>
  <c r="N11" i="5" s="1"/>
  <c r="O11" i="5" a="1"/>
  <c r="O11" i="5" s="1"/>
  <c r="F12" i="5" a="1"/>
  <c r="F12" i="5" s="1"/>
  <c r="G12" i="5" a="1"/>
  <c r="G12" i="5"/>
  <c r="H12" i="5" a="1"/>
  <c r="H12" i="5" s="1"/>
  <c r="I12" i="5" a="1"/>
  <c r="I12" i="5" s="1"/>
  <c r="J12" i="5" a="1"/>
  <c r="J12" i="5" s="1"/>
  <c r="K12" i="5" a="1"/>
  <c r="K12" i="5" s="1"/>
  <c r="L12" i="5" a="1"/>
  <c r="L12" i="5" s="1"/>
  <c r="M12" i="5" a="1"/>
  <c r="M12" i="5"/>
  <c r="N12" i="5" a="1"/>
  <c r="N12" i="5" s="1"/>
  <c r="O12" i="5" a="1"/>
  <c r="O12" i="5" s="1"/>
  <c r="F13" i="5" a="1"/>
  <c r="F13" i="5" s="1"/>
  <c r="G13" i="5" a="1"/>
  <c r="G13" i="5" s="1"/>
  <c r="H13" i="5" a="1"/>
  <c r="H13" i="5" s="1"/>
  <c r="I13" i="5" a="1"/>
  <c r="I13" i="5"/>
  <c r="J13" i="5" a="1"/>
  <c r="J13" i="5" s="1"/>
  <c r="K13" i="5" a="1"/>
  <c r="K13" i="5" s="1"/>
  <c r="L13" i="5" a="1"/>
  <c r="L13" i="5" s="1"/>
  <c r="M13" i="5" a="1"/>
  <c r="M13" i="5" s="1"/>
  <c r="N13" i="5" a="1"/>
  <c r="N13" i="5" s="1"/>
  <c r="O13" i="5" a="1"/>
  <c r="O13" i="5"/>
  <c r="F14" i="5" a="1"/>
  <c r="F14" i="5" s="1"/>
  <c r="G14" i="5" a="1"/>
  <c r="G14" i="5" s="1"/>
  <c r="H14" i="5" a="1"/>
  <c r="H14" i="5" s="1"/>
  <c r="I14" i="5" a="1"/>
  <c r="I14" i="5" s="1"/>
  <c r="J14" i="5" a="1"/>
  <c r="J14" i="5" s="1"/>
  <c r="K14" i="5" a="1"/>
  <c r="K14" i="5"/>
  <c r="L14" i="5" a="1"/>
  <c r="L14" i="5" s="1"/>
  <c r="M14" i="5" a="1"/>
  <c r="M14" i="5" s="1"/>
  <c r="N14" i="5" a="1"/>
  <c r="N14" i="5" s="1"/>
  <c r="O14" i="5" a="1"/>
  <c r="O14" i="5" s="1"/>
  <c r="F15" i="5" a="1"/>
  <c r="F15" i="5" s="1"/>
  <c r="G15" i="5" a="1"/>
  <c r="G15" i="5"/>
  <c r="H15" i="5" a="1"/>
  <c r="H15" i="5" s="1"/>
  <c r="I15" i="5" a="1"/>
  <c r="I15" i="5" s="1"/>
  <c r="J15" i="5" a="1"/>
  <c r="J15" i="5" s="1"/>
  <c r="K15" i="5" a="1"/>
  <c r="K15" i="5" s="1"/>
  <c r="L15" i="5" a="1"/>
  <c r="L15" i="5" s="1"/>
  <c r="M15" i="5" a="1"/>
  <c r="M15" i="5" s="1"/>
  <c r="N15" i="5" a="1"/>
  <c r="N15" i="5" s="1"/>
  <c r="O15" i="5" a="1"/>
  <c r="O15" i="5" s="1"/>
  <c r="F16" i="5" a="1"/>
  <c r="F16" i="5" s="1"/>
  <c r="G16" i="5" a="1"/>
  <c r="G16" i="5" s="1"/>
  <c r="H16" i="5" a="1"/>
  <c r="H16" i="5" s="1"/>
  <c r="I16" i="5" a="1"/>
  <c r="I16" i="5"/>
  <c r="J16" i="5" a="1"/>
  <c r="J16" i="5" s="1"/>
  <c r="K16" i="5" a="1"/>
  <c r="K16" i="5" s="1"/>
  <c r="L16" i="5" a="1"/>
  <c r="L16" i="5" s="1"/>
  <c r="M16" i="5" a="1"/>
  <c r="M16" i="5" s="1"/>
  <c r="N16" i="5" a="1"/>
  <c r="N16" i="5" s="1"/>
  <c r="O16" i="5" a="1"/>
  <c r="O16" i="5"/>
  <c r="F17" i="5" a="1"/>
  <c r="F17" i="5" s="1"/>
  <c r="G17" i="5" a="1"/>
  <c r="G17" i="5" s="1"/>
  <c r="H17" i="5" a="1"/>
  <c r="H17" i="5" s="1"/>
  <c r="I17" i="5" a="1"/>
  <c r="I17" i="5" s="1"/>
  <c r="J17" i="5" a="1"/>
  <c r="J17" i="5" s="1"/>
  <c r="K17" i="5" a="1"/>
  <c r="K17" i="5"/>
  <c r="L17" i="5" a="1"/>
  <c r="L17" i="5" s="1"/>
  <c r="M17" i="5" a="1"/>
  <c r="M17" i="5" s="1"/>
  <c r="N17" i="5" a="1"/>
  <c r="N17" i="5" s="1"/>
  <c r="O17" i="5" a="1"/>
  <c r="O17" i="5" s="1"/>
  <c r="F18" i="5" a="1"/>
  <c r="F18" i="5" s="1"/>
  <c r="G18" i="5" a="1"/>
  <c r="G18" i="5"/>
  <c r="H18" i="5" a="1"/>
  <c r="H18" i="5" s="1"/>
  <c r="I18" i="5" a="1"/>
  <c r="I18" i="5" s="1"/>
  <c r="J18" i="5" a="1"/>
  <c r="J18" i="5" s="1"/>
  <c r="K18" i="5" a="1"/>
  <c r="K18" i="5" s="1"/>
  <c r="L18" i="5" a="1"/>
  <c r="L18" i="5" s="1"/>
  <c r="M18" i="5" a="1"/>
  <c r="M18" i="5"/>
  <c r="N18" i="5" a="1"/>
  <c r="N18" i="5" s="1"/>
  <c r="O18" i="5" a="1"/>
  <c r="O18" i="5" s="1"/>
  <c r="F19" i="5" a="1"/>
  <c r="F19" i="5" s="1"/>
  <c r="G19" i="5" a="1"/>
  <c r="G19" i="5" s="1"/>
  <c r="H19" i="5" a="1"/>
  <c r="H19" i="5" s="1"/>
  <c r="I19" i="5" a="1"/>
  <c r="I19" i="5"/>
  <c r="J19" i="5" a="1"/>
  <c r="J19" i="5" s="1"/>
  <c r="K19" i="5" a="1"/>
  <c r="K19" i="5" s="1"/>
  <c r="L19" i="5" a="1"/>
  <c r="L19" i="5" s="1"/>
  <c r="M19" i="5" a="1"/>
  <c r="M19" i="5" s="1"/>
  <c r="N19" i="5" a="1"/>
  <c r="N19" i="5" s="1"/>
  <c r="O19" i="5" a="1"/>
  <c r="O19" i="5"/>
  <c r="F20" i="5" a="1"/>
  <c r="F20" i="5" s="1"/>
  <c r="G20" i="5" a="1"/>
  <c r="G20" i="5" s="1"/>
  <c r="H20" i="5" a="1"/>
  <c r="H20" i="5" s="1"/>
  <c r="I20" i="5" a="1"/>
  <c r="I20" i="5" s="1"/>
  <c r="J20" i="5" a="1"/>
  <c r="J20" i="5" s="1"/>
  <c r="K20" i="5" a="1"/>
  <c r="K20" i="5" s="1"/>
  <c r="L20" i="5" a="1"/>
  <c r="L20" i="5" s="1"/>
  <c r="M20" i="5" a="1"/>
  <c r="M20" i="5" s="1"/>
  <c r="N20" i="5" a="1"/>
  <c r="N20" i="5" s="1"/>
  <c r="O20" i="5" a="1"/>
  <c r="O20" i="5" s="1"/>
  <c r="G4" i="5" a="1"/>
  <c r="G4" i="5" s="1"/>
  <c r="H4" i="5" a="1"/>
  <c r="H4" i="5" s="1"/>
  <c r="I4" i="5" a="1"/>
  <c r="I4" i="5" s="1"/>
  <c r="J4" i="5" a="1"/>
  <c r="J4" i="5" s="1"/>
  <c r="K4" i="5" a="1"/>
  <c r="K4" i="5"/>
  <c r="L4" i="5" a="1"/>
  <c r="L4" i="5"/>
  <c r="M4" i="5" a="1"/>
  <c r="M4" i="5" s="1"/>
  <c r="N4" i="5" a="1"/>
  <c r="N4" i="5" s="1"/>
  <c r="O4" i="5" a="1"/>
  <c r="O4" i="5" s="1"/>
  <c r="F4" i="5" a="1"/>
  <c r="F4" i="5" s="1"/>
  <c r="O21" i="6" l="1"/>
  <c r="N21" i="6"/>
  <c r="M21" i="6"/>
  <c r="I21" i="6"/>
  <c r="J21" i="6"/>
  <c r="G21" i="6"/>
  <c r="K21" i="6"/>
  <c r="L21" i="5"/>
  <c r="K21" i="5"/>
  <c r="J21" i="5"/>
  <c r="O21" i="5"/>
  <c r="N21" i="5"/>
  <c r="M21" i="5"/>
  <c r="I21" i="5"/>
  <c r="H21" i="5"/>
  <c r="G2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<sst xmlns="http://schemas.openxmlformats.org/spreadsheetml/2006/main" count="129" uniqueCount="30">
  <si>
    <t>investment_name</t>
  </si>
  <si>
    <t>investment_pct</t>
  </si>
  <si>
    <t>month_can_start_investing</t>
  </si>
  <si>
    <t>can_invest_every</t>
  </si>
  <si>
    <t>Bubblegum Benchmark Fund</t>
  </si>
  <si>
    <t>Caramelized Capital</t>
  </si>
  <si>
    <t>Nougat Nest Investments</t>
  </si>
  <si>
    <t>Peppermint Profit Partners</t>
  </si>
  <si>
    <t>SweetYield Ventures</t>
  </si>
  <si>
    <t>final_payment_start_of_year</t>
  </si>
  <si>
    <t>first_payment_year</t>
  </si>
  <si>
    <t>second_payment_year</t>
  </si>
  <si>
    <t>Month of Cashflow</t>
  </si>
  <si>
    <t>Cash Flow Summary for Month</t>
  </si>
  <si>
    <t>Investment</t>
  </si>
  <si>
    <t>Inflow</t>
  </si>
  <si>
    <t>Outflow</t>
  </si>
  <si>
    <t>Amount</t>
  </si>
  <si>
    <t>Return</t>
  </si>
  <si>
    <t>A</t>
  </si>
  <si>
    <t>B</t>
  </si>
  <si>
    <t>C</t>
  </si>
  <si>
    <t>D</t>
  </si>
  <si>
    <t>Months to Mature</t>
  </si>
  <si>
    <t>E</t>
  </si>
  <si>
    <t>Can Start</t>
  </si>
  <si>
    <t>Surplus Funds:</t>
  </si>
  <si>
    <t>Required PMT:</t>
  </si>
  <si>
    <t>Total Month 1</t>
  </si>
  <si>
    <t>Investment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</si>
</sst>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44" fontId="0" fillId="0" borderId="0" xfId="1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/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3" xfId="0" applyBorder="1"/>
    <xf numFmtId="44" fontId="0" fillId="0" borderId="0" xfId="1" applyFont="1" applyBorder="1"/>
    <xf numFmtId="44" fontId="0" fillId="0" borderId="14" xfId="1" applyFont="1" applyBorder="1"/>
    <xf numFmtId="44" fontId="0" fillId="0" borderId="3" xfId="1" applyFont="1" applyBorder="1"/>
    <xf numFmtId="10" fontId="0" fillId="0" borderId="13" xfId="2" applyNumberFormat="1" applyFont="1" applyBorder="1"/>
    <xf numFmtId="10" fontId="0" fillId="0" borderId="9" xfId="2" applyNumberFormat="1" applyFont="1" applyBorder="1"/>
    <xf numFmtId="10" fontId="0" fillId="0" borderId="11" xfId="2" applyNumberFormat="1" applyFont="1" applyBorder="1"/>
    <xf numFmtId="166" fontId="2" fillId="0" borderId="0" xfId="1" applyNumberFormat="1" applyFont="1"/>
    <xf numFmtId="0" fontId="0" fillId="0" borderId="9" xfId="0" applyBorder="1"/>
    <xf numFmtId="44" fontId="3" fillId="0" borderId="0" xfId="1" applyFont="1"/>
    <xf numFmtId="44" fontId="0" fillId="0" borderId="0" xfId="0" applyNumberFormat="1"/>
    <xf numFmtId="0" fontId="2" fillId="0" borderId="0" xfId="0" applyFont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A3F34-D5CF-489D-A23B-342D73D23A70}" name="Table1" displayName="Table1" ref="F2:I20" totalsRowShown="0">
  <autoFilter ref="F2:I20" xr:uid="{2F6A3F34-D5CF-489D-A23B-342D73D23A70}"/>
  <tableColumns count="4">
    <tableColumn id="1" xr3:uid="{CB751AF8-B1BA-40CB-81F9-AD5896B1913C}" name="Investment Letter"/>
    <tableColumn id="2" xr3:uid="{497BD992-CACF-4225-A231-7FEE144556A5}" name="Investment"/>
    <tableColumn id="3" xr3:uid="{A6D8B86B-529A-4EF2-96A2-89535627D98F}" name="Inflow"/>
    <tableColumn id="4" xr3:uid="{0E578838-A684-49D5-B909-03DC3975E301}" name="Outflo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713C-A1CB-4A0F-AF66-10C152D7B8EA}">
  <dimension ref="A2:I19"/>
  <sheetViews>
    <sheetView tabSelected="1" zoomScale="98" workbookViewId="0">
      <selection activeCell="F21" sqref="F21"/>
    </sheetView>
  </sheetViews>
  <sheetFormatPr defaultRowHeight="14.4" x14ac:dyDescent="0.3"/>
  <cols>
    <col min="1" max="1" width="24.21875" bestFit="1" customWidth="1"/>
    <col min="2" max="2" width="13.21875" bestFit="1" customWidth="1"/>
    <col min="3" max="3" width="22.44140625" bestFit="1" customWidth="1"/>
    <col min="4" max="4" width="14.5546875" bestFit="1" customWidth="1"/>
    <col min="6" max="6" width="17.44140625" customWidth="1"/>
    <col min="7" max="7" width="24.21875" bestFit="1" customWidth="1"/>
    <col min="9" max="9" width="9.33203125" customWidth="1"/>
  </cols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F2" t="s">
        <v>29</v>
      </c>
      <c r="G2" t="s">
        <v>14</v>
      </c>
      <c r="H2" t="s">
        <v>15</v>
      </c>
      <c r="I2" t="s">
        <v>16</v>
      </c>
    </row>
    <row r="3" spans="1:9" x14ac:dyDescent="0.3">
      <c r="A3" t="s">
        <v>4</v>
      </c>
      <c r="B3">
        <v>1.9900000000000001E-2</v>
      </c>
      <c r="C3">
        <v>1</v>
      </c>
      <c r="D3">
        <v>1</v>
      </c>
      <c r="E3" t="s">
        <v>19</v>
      </c>
      <c r="F3" t="s">
        <v>19</v>
      </c>
      <c r="G3" t="s">
        <v>4</v>
      </c>
      <c r="H3">
        <v>1</v>
      </c>
      <c r="I3">
        <v>2</v>
      </c>
    </row>
    <row r="4" spans="1:9" x14ac:dyDescent="0.3">
      <c r="A4" t="s">
        <v>5</v>
      </c>
      <c r="B4">
        <v>4.2200000000000001E-2</v>
      </c>
      <c r="C4">
        <v>1</v>
      </c>
      <c r="D4">
        <v>2</v>
      </c>
      <c r="E4" t="s">
        <v>20</v>
      </c>
      <c r="F4" t="s">
        <v>20</v>
      </c>
      <c r="G4" t="s">
        <v>5</v>
      </c>
      <c r="H4">
        <v>1</v>
      </c>
      <c r="I4">
        <v>3</v>
      </c>
    </row>
    <row r="5" spans="1:9" x14ac:dyDescent="0.3">
      <c r="A5" t="s">
        <v>6</v>
      </c>
      <c r="B5">
        <v>6.4399999999999999E-2</v>
      </c>
      <c r="C5">
        <v>2</v>
      </c>
      <c r="D5">
        <v>3</v>
      </c>
      <c r="E5" t="s">
        <v>21</v>
      </c>
      <c r="F5" t="s">
        <v>24</v>
      </c>
      <c r="G5" t="s">
        <v>8</v>
      </c>
      <c r="H5">
        <v>1</v>
      </c>
      <c r="I5">
        <v>6</v>
      </c>
    </row>
    <row r="6" spans="1:9" x14ac:dyDescent="0.3">
      <c r="A6" t="s">
        <v>7</v>
      </c>
      <c r="B6">
        <v>8.6699999999999999E-2</v>
      </c>
      <c r="C6">
        <v>3</v>
      </c>
      <c r="D6">
        <v>4</v>
      </c>
      <c r="E6" t="s">
        <v>22</v>
      </c>
      <c r="F6" t="s">
        <v>19</v>
      </c>
      <c r="G6" t="s">
        <v>4</v>
      </c>
      <c r="H6">
        <v>2</v>
      </c>
      <c r="I6">
        <v>3</v>
      </c>
    </row>
    <row r="7" spans="1:9" x14ac:dyDescent="0.3">
      <c r="A7" t="s">
        <v>8</v>
      </c>
      <c r="B7">
        <v>0.109</v>
      </c>
      <c r="C7">
        <v>1</v>
      </c>
      <c r="D7">
        <v>5</v>
      </c>
      <c r="E7" t="s">
        <v>24</v>
      </c>
      <c r="F7" t="s">
        <v>21</v>
      </c>
      <c r="G7" t="s">
        <v>6</v>
      </c>
      <c r="H7">
        <v>2</v>
      </c>
      <c r="I7">
        <v>5</v>
      </c>
    </row>
    <row r="8" spans="1:9" x14ac:dyDescent="0.3">
      <c r="F8" t="s">
        <v>19</v>
      </c>
      <c r="G8" t="s">
        <v>4</v>
      </c>
      <c r="H8">
        <v>3</v>
      </c>
      <c r="I8">
        <v>4</v>
      </c>
    </row>
    <row r="9" spans="1:9" x14ac:dyDescent="0.3">
      <c r="F9" t="s">
        <v>20</v>
      </c>
      <c r="G9" t="s">
        <v>5</v>
      </c>
      <c r="H9">
        <v>3</v>
      </c>
      <c r="I9">
        <v>5</v>
      </c>
    </row>
    <row r="10" spans="1:9" x14ac:dyDescent="0.3">
      <c r="F10" t="s">
        <v>22</v>
      </c>
      <c r="G10" t="s">
        <v>7</v>
      </c>
      <c r="H10">
        <v>3</v>
      </c>
      <c r="I10">
        <v>7</v>
      </c>
    </row>
    <row r="11" spans="1:9" x14ac:dyDescent="0.3">
      <c r="F11" t="s">
        <v>19</v>
      </c>
      <c r="G11" t="s">
        <v>4</v>
      </c>
      <c r="H11">
        <v>4</v>
      </c>
      <c r="I11">
        <v>5</v>
      </c>
    </row>
    <row r="12" spans="1:9" x14ac:dyDescent="0.3">
      <c r="F12" t="s">
        <v>19</v>
      </c>
      <c r="G12" t="s">
        <v>4</v>
      </c>
      <c r="H12">
        <v>5</v>
      </c>
      <c r="I12">
        <v>6</v>
      </c>
    </row>
    <row r="13" spans="1:9" x14ac:dyDescent="0.3">
      <c r="F13" t="s">
        <v>20</v>
      </c>
      <c r="G13" t="s">
        <v>5</v>
      </c>
      <c r="H13">
        <v>5</v>
      </c>
      <c r="I13">
        <v>7</v>
      </c>
    </row>
    <row r="14" spans="1:9" x14ac:dyDescent="0.3">
      <c r="F14" t="s">
        <v>21</v>
      </c>
      <c r="G14" t="s">
        <v>6</v>
      </c>
      <c r="H14">
        <v>5</v>
      </c>
      <c r="I14">
        <v>8</v>
      </c>
    </row>
    <row r="15" spans="1:9" x14ac:dyDescent="0.3">
      <c r="F15" t="s">
        <v>19</v>
      </c>
      <c r="G15" t="s">
        <v>4</v>
      </c>
      <c r="H15">
        <v>6</v>
      </c>
      <c r="I15">
        <v>7</v>
      </c>
    </row>
    <row r="16" spans="1:9" x14ac:dyDescent="0.3">
      <c r="F16" t="s">
        <v>19</v>
      </c>
      <c r="G16" t="s">
        <v>4</v>
      </c>
      <c r="H16">
        <v>7</v>
      </c>
      <c r="I16">
        <v>8</v>
      </c>
    </row>
    <row r="17" spans="6:9" x14ac:dyDescent="0.3">
      <c r="F17" t="s">
        <v>20</v>
      </c>
      <c r="G17" t="s">
        <v>5</v>
      </c>
      <c r="H17">
        <v>7</v>
      </c>
      <c r="I17">
        <v>9</v>
      </c>
    </row>
    <row r="18" spans="6:9" x14ac:dyDescent="0.3">
      <c r="F18" t="s">
        <v>19</v>
      </c>
      <c r="G18" t="s">
        <v>4</v>
      </c>
      <c r="H18">
        <v>8</v>
      </c>
      <c r="I18">
        <v>9</v>
      </c>
    </row>
    <row r="19" spans="6:9" x14ac:dyDescent="0.3">
      <c r="F19" t="s">
        <v>19</v>
      </c>
      <c r="G19" t="s">
        <v>4</v>
      </c>
      <c r="H19">
        <v>9</v>
      </c>
      <c r="I19">
        <v>10</v>
      </c>
    </row>
  </sheetData>
  <sortState xmlns:xlrd2="http://schemas.microsoft.com/office/spreadsheetml/2017/richdata2" ref="G3:J19">
    <sortCondition ref="H3:H19"/>
    <sortCondition ref="I3:I1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9D04-09B6-4D89-AE0C-25899F8CD1E4}">
  <dimension ref="A1:C3"/>
  <sheetViews>
    <sheetView workbookViewId="0">
      <selection activeCell="C10" sqref="C10"/>
    </sheetView>
  </sheetViews>
  <sheetFormatPr defaultRowHeight="14.4" x14ac:dyDescent="0.3"/>
  <cols>
    <col min="1" max="1" width="16.109375" bestFit="1" customWidth="1"/>
    <col min="2" max="2" width="19" bestFit="1" customWidth="1"/>
    <col min="3" max="3" width="23.44140625" bestFit="1" customWidth="1"/>
  </cols>
  <sheetData>
    <row r="1" spans="1:3" x14ac:dyDescent="0.3">
      <c r="A1" t="s">
        <v>10</v>
      </c>
      <c r="B1" t="s">
        <v>11</v>
      </c>
      <c r="C1" t="s">
        <v>9</v>
      </c>
    </row>
    <row r="2" spans="1:3" x14ac:dyDescent="0.3">
      <c r="A2">
        <v>3</v>
      </c>
      <c r="B2">
        <v>6</v>
      </c>
      <c r="C2">
        <v>10</v>
      </c>
    </row>
    <row r="3" spans="1:3" x14ac:dyDescent="0.3">
      <c r="A3" s="1">
        <v>250</v>
      </c>
      <c r="B3" s="1">
        <v>250</v>
      </c>
      <c r="C3" s="1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29B0-F30D-4A73-A248-7FA2600A6556}">
  <dimension ref="A1:S22"/>
  <sheetViews>
    <sheetView zoomScale="73" zoomScaleNormal="85" workbookViewId="0">
      <selection activeCell="J37" sqref="J37"/>
    </sheetView>
  </sheetViews>
  <sheetFormatPr defaultRowHeight="14.4" x14ac:dyDescent="0.3"/>
  <cols>
    <col min="1" max="1" width="10.33203125" bestFit="1" customWidth="1"/>
    <col min="3" max="3" width="12.21875" bestFit="1" customWidth="1"/>
    <col min="5" max="5" width="10" customWidth="1"/>
    <col min="6" max="6" width="12.88671875" bestFit="1" customWidth="1"/>
  </cols>
  <sheetData>
    <row r="1" spans="1:19" ht="15" thickBot="1" x14ac:dyDescent="0.35"/>
    <row r="2" spans="1:19" ht="15" customHeight="1" thickBot="1" x14ac:dyDescent="0.35">
      <c r="B2" s="26" t="s">
        <v>12</v>
      </c>
      <c r="C2" s="26"/>
      <c r="D2" s="2"/>
      <c r="E2" s="2"/>
      <c r="F2" s="26" t="s">
        <v>13</v>
      </c>
      <c r="G2" s="26"/>
      <c r="H2" s="26"/>
      <c r="I2" s="26"/>
      <c r="J2" s="26"/>
      <c r="K2" s="26"/>
      <c r="L2" s="26"/>
      <c r="P2" s="27" t="s">
        <v>14</v>
      </c>
      <c r="Q2" s="36" t="s">
        <v>25</v>
      </c>
      <c r="R2" s="30" t="s">
        <v>23</v>
      </c>
      <c r="S2" s="33" t="s">
        <v>18</v>
      </c>
    </row>
    <row r="3" spans="1:19" ht="15" thickBot="1" x14ac:dyDescent="0.35">
      <c r="A3" s="3" t="s">
        <v>14</v>
      </c>
      <c r="B3" s="4" t="s">
        <v>15</v>
      </c>
      <c r="C3" s="4" t="s">
        <v>16</v>
      </c>
      <c r="D3" s="12" t="s">
        <v>17</v>
      </c>
      <c r="E3" s="13" t="s">
        <v>18</v>
      </c>
      <c r="F3" s="14">
        <v>1</v>
      </c>
      <c r="G3" s="14">
        <v>2</v>
      </c>
      <c r="H3" s="14">
        <v>3</v>
      </c>
      <c r="I3" s="14">
        <v>4</v>
      </c>
      <c r="J3" s="14">
        <v>5</v>
      </c>
      <c r="K3" s="14">
        <v>6</v>
      </c>
      <c r="L3" s="14">
        <v>7</v>
      </c>
      <c r="M3" s="14">
        <v>8</v>
      </c>
      <c r="N3" s="14">
        <v>9</v>
      </c>
      <c r="O3" s="14">
        <v>10</v>
      </c>
      <c r="P3" s="28"/>
      <c r="Q3" s="37" t="s">
        <v>25</v>
      </c>
      <c r="R3" s="31"/>
      <c r="S3" s="34"/>
    </row>
    <row r="4" spans="1:19" ht="15" thickBot="1" x14ac:dyDescent="0.35">
      <c r="A4" t="s">
        <v>19</v>
      </c>
      <c r="B4">
        <v>1</v>
      </c>
      <c r="C4">
        <v>2</v>
      </c>
      <c r="D4" s="16">
        <v>0</v>
      </c>
      <c r="E4" s="19">
        <v>1.9900000000000001E-2</v>
      </c>
      <c r="F4" s="23" cm="1">
        <f t="array" ref="F4">_xlfn.IFS($B4=F$3,-1,
$C4=F$3,1+$E4,
AND($B4&lt;F$3,$C4&gt;F$3),"&lt;---&gt;",
TRUE,""
)</f>
        <v>-1</v>
      </c>
      <c r="G4" s="23" cm="1">
        <f t="array" ref="G4">_xlfn.IFS($B4=G$3,-1,
$C4=G$3,1+$E4,
AND($B4&lt;G$3,$C4&gt;G$3),"&lt;---&gt;",
TRUE,""
)</f>
        <v>1.0199</v>
      </c>
      <c r="H4" s="23" t="str" cm="1">
        <f t="array" ref="H4">_xlfn.IFS($B4=H$3,-1,
$C4=H$3,1+$E4,
AND($B4&lt;H$3,$C4&gt;H$3),"&lt;---&gt;",
TRUE,""
)</f>
        <v/>
      </c>
      <c r="I4" s="23" t="str" cm="1">
        <f t="array" ref="I4">_xlfn.IFS($B4=I$3,-1,
$C4=I$3,1+$E4,
AND($B4&lt;I$3,$C4&gt;I$3),"&lt;---&gt;",
TRUE,""
)</f>
        <v/>
      </c>
      <c r="J4" s="23" t="str" cm="1">
        <f t="array" ref="J4">_xlfn.IFS($B4=J$3,-1,
$C4=J$3,1+$E4,
AND($B4&lt;J$3,$C4&gt;J$3),"&lt;---&gt;",
TRUE,""
)</f>
        <v/>
      </c>
      <c r="K4" s="23" t="str" cm="1">
        <f t="array" ref="K4">_xlfn.IFS($B4=K$3,-1,
$C4=K$3,1+$E4,
AND($B4&lt;K$3,$C4&gt;K$3),"&lt;---&gt;",
TRUE,""
)</f>
        <v/>
      </c>
      <c r="L4" s="23" t="str" cm="1">
        <f t="array" ref="L4">_xlfn.IFS($B4=L$3,-1,
$C4=L$3,1+$E4,
AND($B4&lt;L$3,$C4&gt;L$3),"&lt;---&gt;",
TRUE,""
)</f>
        <v/>
      </c>
      <c r="M4" s="23" t="str" cm="1">
        <f t="array" ref="M4">_xlfn.IFS($B4=M$3,-1,
$C4=M$3,1+$E4,
AND($B4&lt;M$3,$C4&gt;M$3),"&lt;---&gt;",
TRUE,""
)</f>
        <v/>
      </c>
      <c r="N4" s="23" t="str" cm="1">
        <f t="array" ref="N4">_xlfn.IFS($B4=N$3,-1,
$C4=N$3,1+$E4,
AND($B4&lt;N$3,$C4&gt;N$3),"&lt;---&gt;",
TRUE,""
)</f>
        <v/>
      </c>
      <c r="O4" s="23" t="str" cm="1">
        <f t="array" ref="O4">_xlfn.IFS($B4=O$3,-1,
$C4=O$3,1+$E4,
AND($B4&lt;O$3,$C4&gt;O$3),"&lt;---&gt;",
TRUE,""
)</f>
        <v/>
      </c>
      <c r="P4" s="29"/>
      <c r="Q4" s="38"/>
      <c r="R4" s="32"/>
      <c r="S4" s="35"/>
    </row>
    <row r="5" spans="1:19" x14ac:dyDescent="0.3">
      <c r="A5" t="s">
        <v>20</v>
      </c>
      <c r="B5">
        <v>1</v>
      </c>
      <c r="C5">
        <v>3</v>
      </c>
      <c r="D5" s="16">
        <v>655.21416966821505</v>
      </c>
      <c r="E5" s="20">
        <v>4.2200000000000001E-2</v>
      </c>
      <c r="F5" s="23" cm="1">
        <f t="array" ref="F5">_xlfn.IFS($B5=F$3,-1,
$C5=F$3,1+$E5,
AND($B5&lt;F$3,$C5&gt;F$3),"&lt;---&gt;",
TRUE,""
)</f>
        <v>-1</v>
      </c>
      <c r="G5" s="23" t="str" cm="1">
        <f t="array" ref="G5">_xlfn.IFS($B5=G$3,-1,
$C5=G$3,1+$E5,
AND($B5&lt;G$3,$C5&gt;G$3),"&lt;---&gt;",
TRUE,""
)</f>
        <v>&lt;---&gt;</v>
      </c>
      <c r="H5" s="23" cm="1">
        <f t="array" ref="H5">_xlfn.IFS($B5=H$3,-1,
$C5=H$3,1+$E5,
AND($B5&lt;H$3,$C5&gt;H$3),"&lt;---&gt;",
TRUE,""
)</f>
        <v>1.0422</v>
      </c>
      <c r="I5" s="23" t="str" cm="1">
        <f t="array" ref="I5">_xlfn.IFS($B5=I$3,-1,
$C5=I$3,1+$E5,
AND($B5&lt;I$3,$C5&gt;I$3),"&lt;---&gt;",
TRUE,""
)</f>
        <v/>
      </c>
      <c r="J5" s="23" t="str" cm="1">
        <f t="array" ref="J5">_xlfn.IFS($B5=J$3,-1,
$C5=J$3,1+$E5,
AND($B5&lt;J$3,$C5&gt;J$3),"&lt;---&gt;",
TRUE,""
)</f>
        <v/>
      </c>
      <c r="K5" s="23" t="str" cm="1">
        <f t="array" ref="K5">_xlfn.IFS($B5=K$3,-1,
$C5=K$3,1+$E5,
AND($B5&lt;K$3,$C5&gt;K$3),"&lt;---&gt;",
TRUE,""
)</f>
        <v/>
      </c>
      <c r="L5" s="23" t="str" cm="1">
        <f t="array" ref="L5">_xlfn.IFS($B5=L$3,-1,
$C5=L$3,1+$E5,
AND($B5&lt;L$3,$C5&gt;L$3),"&lt;---&gt;",
TRUE,""
)</f>
        <v/>
      </c>
      <c r="M5" s="23" t="str" cm="1">
        <f t="array" ref="M5">_xlfn.IFS($B5=M$3,-1,
$C5=M$3,1+$E5,
AND($B5&lt;M$3,$C5&gt;M$3),"&lt;---&gt;",
TRUE,""
)</f>
        <v/>
      </c>
      <c r="N5" s="23" t="str" cm="1">
        <f t="array" ref="N5">_xlfn.IFS($B5=N$3,-1,
$C5=N$3,1+$E5,
AND($B5&lt;N$3,$C5&gt;N$3),"&lt;---&gt;",
TRUE,""
)</f>
        <v/>
      </c>
      <c r="O5" s="23" t="str" cm="1">
        <f t="array" ref="O5">_xlfn.IFS($B5=O$3,-1,
$C5=O$3,1+$E5,
AND($B5&lt;O$3,$C5&gt;O$3),"&lt;---&gt;",
TRUE,""
)</f>
        <v/>
      </c>
      <c r="P5" s="9" t="s">
        <v>19</v>
      </c>
      <c r="Q5" s="5">
        <v>1</v>
      </c>
      <c r="R5" s="5">
        <v>1</v>
      </c>
      <c r="S5" s="5">
        <v>1.9900000000000001E-2</v>
      </c>
    </row>
    <row r="6" spans="1:19" ht="15" thickBot="1" x14ac:dyDescent="0.35">
      <c r="A6" s="8" t="s">
        <v>24</v>
      </c>
      <c r="B6" s="8">
        <v>1</v>
      </c>
      <c r="C6" s="8">
        <v>6</v>
      </c>
      <c r="D6" s="17">
        <v>225.42831379621282</v>
      </c>
      <c r="E6" s="21">
        <v>0.109</v>
      </c>
      <c r="F6" s="23" cm="1">
        <f t="array" ref="F6">_xlfn.IFS($B6=F$3,-1,
$C6=F$3,1+$E6,
AND($B6&lt;F$3,$C6&gt;F$3),"&lt;---&gt;",
TRUE,""
)</f>
        <v>-1</v>
      </c>
      <c r="G6" s="23" t="str" cm="1">
        <f t="array" ref="G6">_xlfn.IFS($B6=G$3,-1,
$C6=G$3,1+$E6,
AND($B6&lt;G$3,$C6&gt;G$3),"&lt;---&gt;",
TRUE,""
)</f>
        <v>&lt;---&gt;</v>
      </c>
      <c r="H6" s="23" t="str" cm="1">
        <f t="array" ref="H6">_xlfn.IFS($B6=H$3,-1,
$C6=H$3,1+$E6,
AND($B6&lt;H$3,$C6&gt;H$3),"&lt;---&gt;",
TRUE,""
)</f>
        <v>&lt;---&gt;</v>
      </c>
      <c r="I6" s="23" t="str" cm="1">
        <f t="array" ref="I6">_xlfn.IFS($B6=I$3,-1,
$C6=I$3,1+$E6,
AND($B6&lt;I$3,$C6&gt;I$3),"&lt;---&gt;",
TRUE,""
)</f>
        <v>&lt;---&gt;</v>
      </c>
      <c r="J6" s="23" t="str" cm="1">
        <f t="array" ref="J6">_xlfn.IFS($B6=J$3,-1,
$C6=J$3,1+$E6,
AND($B6&lt;J$3,$C6&gt;J$3),"&lt;---&gt;",
TRUE,""
)</f>
        <v>&lt;---&gt;</v>
      </c>
      <c r="K6" s="23" cm="1">
        <f t="array" ref="K6">_xlfn.IFS($B6=K$3,-1,
$C6=K$3,1+$E6,
AND($B6&lt;K$3,$C6&gt;K$3),"&lt;---&gt;",
TRUE,""
)</f>
        <v>1.109</v>
      </c>
      <c r="L6" s="23" t="str" cm="1">
        <f t="array" ref="L6">_xlfn.IFS($B6=L$3,-1,
$C6=L$3,1+$E6,
AND($B6&lt;L$3,$C6&gt;L$3),"&lt;---&gt;",
TRUE,""
)</f>
        <v/>
      </c>
      <c r="M6" s="23" t="str" cm="1">
        <f t="array" ref="M6">_xlfn.IFS($B6=M$3,-1,
$C6=M$3,1+$E6,
AND($B6&lt;M$3,$C6&gt;M$3),"&lt;---&gt;",
TRUE,""
)</f>
        <v/>
      </c>
      <c r="N6" s="23" t="str" cm="1">
        <f t="array" ref="N6">_xlfn.IFS($B6=N$3,-1,
$C6=N$3,1+$E6,
AND($B6&lt;N$3,$C6&gt;N$3),"&lt;---&gt;",
TRUE,""
)</f>
        <v/>
      </c>
      <c r="O6" s="23" t="str" cm="1">
        <f t="array" ref="O6">_xlfn.IFS($B6=O$3,-1,
$C6=O$3,1+$E6,
AND($B6&lt;O$3,$C6&gt;O$3),"&lt;---&gt;",
TRUE,""
)</f>
        <v/>
      </c>
      <c r="P6" s="10" t="s">
        <v>20</v>
      </c>
      <c r="Q6" s="6">
        <v>1</v>
      </c>
      <c r="R6" s="6">
        <v>2</v>
      </c>
      <c r="S6" s="6">
        <v>4.2200000000000001E-2</v>
      </c>
    </row>
    <row r="7" spans="1:19" x14ac:dyDescent="0.3">
      <c r="A7" t="s">
        <v>19</v>
      </c>
      <c r="B7">
        <v>2</v>
      </c>
      <c r="C7">
        <v>3</v>
      </c>
      <c r="D7" s="16">
        <v>0</v>
      </c>
      <c r="E7" s="19">
        <v>1.9900000000000001E-2</v>
      </c>
      <c r="F7" s="23" t="str" cm="1">
        <f t="array" ref="F7">_xlfn.IFS($B7=F$3,-1,
$C7=F$3,1+$E7,
AND($B7&lt;F$3,$C7&gt;F$3),"&lt;---&gt;",
TRUE,""
)</f>
        <v/>
      </c>
      <c r="G7" s="23" cm="1">
        <f t="array" ref="G7">_xlfn.IFS($B7=G$3,-1,
$C7=G$3,1+$E7,
AND($B7&lt;G$3,$C7&gt;G$3),"&lt;---&gt;",
TRUE,""
)</f>
        <v>-1</v>
      </c>
      <c r="H7" s="23" cm="1">
        <f t="array" ref="H7">_xlfn.IFS($B7=H$3,-1,
$C7=H$3,1+$E7,
AND($B7&lt;H$3,$C7&gt;H$3),"&lt;---&gt;",
TRUE,""
)</f>
        <v>1.0199</v>
      </c>
      <c r="I7" s="23" t="str" cm="1">
        <f t="array" ref="I7">_xlfn.IFS($B7=I$3,-1,
$C7=I$3,1+$E7,
AND($B7&lt;I$3,$C7&gt;I$3),"&lt;---&gt;",
TRUE,""
)</f>
        <v/>
      </c>
      <c r="J7" s="23" t="str" cm="1">
        <f t="array" ref="J7">_xlfn.IFS($B7=J$3,-1,
$C7=J$3,1+$E7,
AND($B7&lt;J$3,$C7&gt;J$3),"&lt;---&gt;",
TRUE,""
)</f>
        <v/>
      </c>
      <c r="K7" s="23" t="str" cm="1">
        <f t="array" ref="K7">_xlfn.IFS($B7=K$3,-1,
$C7=K$3,1+$E7,
AND($B7&lt;K$3,$C7&gt;K$3),"&lt;---&gt;",
TRUE,""
)</f>
        <v/>
      </c>
      <c r="L7" s="23" t="str" cm="1">
        <f t="array" ref="L7">_xlfn.IFS($B7=L$3,-1,
$C7=L$3,1+$E7,
AND($B7&lt;L$3,$C7&gt;L$3),"&lt;---&gt;",
TRUE,""
)</f>
        <v/>
      </c>
      <c r="M7" s="23" t="str" cm="1">
        <f t="array" ref="M7">_xlfn.IFS($B7=M$3,-1,
$C7=M$3,1+$E7,
AND($B7&lt;M$3,$C7&gt;M$3),"&lt;---&gt;",
TRUE,""
)</f>
        <v/>
      </c>
      <c r="N7" s="23" t="str" cm="1">
        <f t="array" ref="N7">_xlfn.IFS($B7=N$3,-1,
$C7=N$3,1+$E7,
AND($B7&lt;N$3,$C7&gt;N$3),"&lt;---&gt;",
TRUE,""
)</f>
        <v/>
      </c>
      <c r="O7" s="23" t="str" cm="1">
        <f t="array" ref="O7">_xlfn.IFS($B7=O$3,-1,
$C7=O$3,1+$E7,
AND($B7&lt;O$3,$C7&gt;O$3),"&lt;---&gt;",
TRUE,""
)</f>
        <v/>
      </c>
      <c r="P7" s="10" t="s">
        <v>21</v>
      </c>
      <c r="Q7" s="6">
        <v>2</v>
      </c>
      <c r="R7" s="6">
        <v>3</v>
      </c>
      <c r="S7" s="6">
        <v>6.4399999999999999E-2</v>
      </c>
    </row>
    <row r="8" spans="1:19" ht="15" thickBot="1" x14ac:dyDescent="0.35">
      <c r="A8" s="8" t="s">
        <v>21</v>
      </c>
      <c r="B8" s="8">
        <v>2</v>
      </c>
      <c r="C8" s="8">
        <v>5</v>
      </c>
      <c r="D8" s="17">
        <v>0</v>
      </c>
      <c r="E8" s="20">
        <v>6.4399999999999999E-2</v>
      </c>
      <c r="F8" s="23" t="str" cm="1">
        <f t="array" ref="F8">_xlfn.IFS($B8=F$3,-1,
$C8=F$3,1+$E8,
AND($B8&lt;F$3,$C8&gt;F$3),"&lt;---&gt;",
TRUE,""
)</f>
        <v/>
      </c>
      <c r="G8" s="23" cm="1">
        <f t="array" ref="G8">_xlfn.IFS($B8=G$3,-1,
$C8=G$3,1+$E8,
AND($B8&lt;G$3,$C8&gt;G$3),"&lt;---&gt;",
TRUE,""
)</f>
        <v>-1</v>
      </c>
      <c r="H8" s="23" t="str" cm="1">
        <f t="array" ref="H8">_xlfn.IFS($B8=H$3,-1,
$C8=H$3,1+$E8,
AND($B8&lt;H$3,$C8&gt;H$3),"&lt;---&gt;",
TRUE,""
)</f>
        <v>&lt;---&gt;</v>
      </c>
      <c r="I8" s="23" t="str" cm="1">
        <f t="array" ref="I8">_xlfn.IFS($B8=I$3,-1,
$C8=I$3,1+$E8,
AND($B8&lt;I$3,$C8&gt;I$3),"&lt;---&gt;",
TRUE,""
)</f>
        <v>&lt;---&gt;</v>
      </c>
      <c r="J8" s="23" cm="1">
        <f t="array" ref="J8">_xlfn.IFS($B8=J$3,-1,
$C8=J$3,1+$E8,
AND($B8&lt;J$3,$C8&gt;J$3),"&lt;---&gt;",
TRUE,""
)</f>
        <v>1.0644</v>
      </c>
      <c r="K8" s="23" t="str" cm="1">
        <f t="array" ref="K8">_xlfn.IFS($B8=K$3,-1,
$C8=K$3,1+$E8,
AND($B8&lt;K$3,$C8&gt;K$3),"&lt;---&gt;",
TRUE,""
)</f>
        <v/>
      </c>
      <c r="L8" s="23" t="str" cm="1">
        <f t="array" ref="L8">_xlfn.IFS($B8=L$3,-1,
$C8=L$3,1+$E8,
AND($B8&lt;L$3,$C8&gt;L$3),"&lt;---&gt;",
TRUE,""
)</f>
        <v/>
      </c>
      <c r="M8" s="23" t="str" cm="1">
        <f t="array" ref="M8">_xlfn.IFS($B8=M$3,-1,
$C8=M$3,1+$E8,
AND($B8&lt;M$3,$C8&gt;M$3),"&lt;---&gt;",
TRUE,""
)</f>
        <v/>
      </c>
      <c r="N8" s="23" t="str" cm="1">
        <f t="array" ref="N8">_xlfn.IFS($B8=N$3,-1,
$C8=N$3,1+$E8,
AND($B8&lt;N$3,$C8&gt;N$3),"&lt;---&gt;",
TRUE,""
)</f>
        <v/>
      </c>
      <c r="O8" s="23" t="str" cm="1">
        <f t="array" ref="O8">_xlfn.IFS($B8=O$3,-1,
$C8=O$3,1+$E8,
AND($B8&lt;O$3,$C8&gt;O$3),"&lt;---&gt;",
TRUE,""
)</f>
        <v/>
      </c>
      <c r="P8" s="11" t="s">
        <v>22</v>
      </c>
      <c r="Q8" s="7">
        <v>3</v>
      </c>
      <c r="R8" s="7">
        <v>4</v>
      </c>
      <c r="S8" s="7">
        <v>8.6699999999999999E-2</v>
      </c>
    </row>
    <row r="9" spans="1:19" ht="15" thickBot="1" x14ac:dyDescent="0.35">
      <c r="A9" t="s">
        <v>19</v>
      </c>
      <c r="B9">
        <v>3</v>
      </c>
      <c r="C9">
        <v>4</v>
      </c>
      <c r="D9" s="16">
        <v>0</v>
      </c>
      <c r="E9" s="19">
        <v>1.9900000000000001E-2</v>
      </c>
      <c r="F9" s="23" t="str" cm="1">
        <f t="array" ref="F9">_xlfn.IFS($B9=F$3,-1,
$C9=F$3,1+$E9,
AND($B9&lt;F$3,$C9&gt;F$3),"&lt;---&gt;",
TRUE,""
)</f>
        <v/>
      </c>
      <c r="G9" s="23" t="str" cm="1">
        <f t="array" ref="G9">_xlfn.IFS($B9=G$3,-1,
$C9=G$3,1+$E9,
AND($B9&lt;G$3,$C9&gt;G$3),"&lt;---&gt;",
TRUE,""
)</f>
        <v/>
      </c>
      <c r="H9" s="23" cm="1">
        <f t="array" ref="H9">_xlfn.IFS($B9=H$3,-1,
$C9=H$3,1+$E9,
AND($B9&lt;H$3,$C9&gt;H$3),"&lt;---&gt;",
TRUE,""
)</f>
        <v>-1</v>
      </c>
      <c r="I9" s="23" cm="1">
        <f t="array" ref="I9">_xlfn.IFS($B9=I$3,-1,
$C9=I$3,1+$E9,
AND($B9&lt;I$3,$C9&gt;I$3),"&lt;---&gt;",
TRUE,""
)</f>
        <v>1.0199</v>
      </c>
      <c r="J9" s="23" t="str" cm="1">
        <f t="array" ref="J9">_xlfn.IFS($B9=J$3,-1,
$C9=J$3,1+$E9,
AND($B9&lt;J$3,$C9&gt;J$3),"&lt;---&gt;",
TRUE,""
)</f>
        <v/>
      </c>
      <c r="K9" s="23" t="str" cm="1">
        <f t="array" ref="K9">_xlfn.IFS($B9=K$3,-1,
$C9=K$3,1+$E9,
AND($B9&lt;K$3,$C9&gt;K$3),"&lt;---&gt;",
TRUE,""
)</f>
        <v/>
      </c>
      <c r="L9" s="23" t="str" cm="1">
        <f t="array" ref="L9">_xlfn.IFS($B9=L$3,-1,
$C9=L$3,1+$E9,
AND($B9&lt;L$3,$C9&gt;L$3),"&lt;---&gt;",
TRUE,""
)</f>
        <v/>
      </c>
      <c r="M9" s="23" t="str" cm="1">
        <f t="array" ref="M9">_xlfn.IFS($B9=M$3,-1,
$C9=M$3,1+$E9,
AND($B9&lt;M$3,$C9&gt;M$3),"&lt;---&gt;",
TRUE,""
)</f>
        <v/>
      </c>
      <c r="N9" s="23" t="str" cm="1">
        <f t="array" ref="N9">_xlfn.IFS($B9=N$3,-1,
$C9=N$3,1+$E9,
AND($B9&lt;N$3,$C9&gt;N$3),"&lt;---&gt;",
TRUE,""
)</f>
        <v/>
      </c>
      <c r="O9" s="23" t="str" cm="1">
        <f t="array" ref="O9">_xlfn.IFS($B9=O$3,-1,
$C9=O$3,1+$E9,
AND($B9&lt;O$3,$C9&gt;O$3),"&lt;---&gt;",
TRUE,""
)</f>
        <v/>
      </c>
      <c r="P9" s="11" t="s">
        <v>24</v>
      </c>
      <c r="Q9" s="7">
        <v>1</v>
      </c>
      <c r="R9" s="7">
        <v>5</v>
      </c>
      <c r="S9" s="7">
        <v>0.109</v>
      </c>
    </row>
    <row r="10" spans="1:19" x14ac:dyDescent="0.3">
      <c r="A10" t="s">
        <v>20</v>
      </c>
      <c r="B10">
        <v>3</v>
      </c>
      <c r="C10">
        <v>5</v>
      </c>
      <c r="D10" s="16">
        <v>0</v>
      </c>
      <c r="E10" s="20">
        <v>4.2200000000000001E-2</v>
      </c>
      <c r="F10" s="23" t="str" cm="1">
        <f t="array" ref="F10">_xlfn.IFS($B10=F$3,-1,
$C10=F$3,1+$E10,
AND($B10&lt;F$3,$C10&gt;F$3),"&lt;---&gt;",
TRUE,""
)</f>
        <v/>
      </c>
      <c r="G10" s="23" t="str" cm="1">
        <f t="array" ref="G10">_xlfn.IFS($B10=G$3,-1,
$C10=G$3,1+$E10,
AND($B10&lt;G$3,$C10&gt;G$3),"&lt;---&gt;",
TRUE,""
)</f>
        <v/>
      </c>
      <c r="H10" s="23" cm="1">
        <f t="array" ref="H10">_xlfn.IFS($B10=H$3,-1,
$C10=H$3,1+$E10,
AND($B10&lt;H$3,$C10&gt;H$3),"&lt;---&gt;",
TRUE,""
)</f>
        <v>-1</v>
      </c>
      <c r="I10" s="23" t="str" cm="1">
        <f t="array" ref="I10">_xlfn.IFS($B10=I$3,-1,
$C10=I$3,1+$E10,
AND($B10&lt;I$3,$C10&gt;I$3),"&lt;---&gt;",
TRUE,""
)</f>
        <v>&lt;---&gt;</v>
      </c>
      <c r="J10" s="23" cm="1">
        <f t="array" ref="J10">_xlfn.IFS($B10=J$3,-1,
$C10=J$3,1+$E10,
AND($B10&lt;J$3,$C10&gt;J$3),"&lt;---&gt;",
TRUE,""
)</f>
        <v>1.0422</v>
      </c>
      <c r="K10" s="23" t="str" cm="1">
        <f t="array" ref="K10">_xlfn.IFS($B10=K$3,-1,
$C10=K$3,1+$E10,
AND($B10&lt;K$3,$C10&gt;K$3),"&lt;---&gt;",
TRUE,""
)</f>
        <v/>
      </c>
      <c r="L10" s="23" t="str" cm="1">
        <f t="array" ref="L10">_xlfn.IFS($B10=L$3,-1,
$C10=L$3,1+$E10,
AND($B10&lt;L$3,$C10&gt;L$3),"&lt;---&gt;",
TRUE,""
)</f>
        <v/>
      </c>
      <c r="M10" s="23" t="str" cm="1">
        <f t="array" ref="M10">_xlfn.IFS($B10=M$3,-1,
$C10=M$3,1+$E10,
AND($B10&lt;M$3,$C10&gt;M$3),"&lt;---&gt;",
TRUE,""
)</f>
        <v/>
      </c>
      <c r="N10" s="23" t="str" cm="1">
        <f t="array" ref="N10">_xlfn.IFS($B10=N$3,-1,
$C10=N$3,1+$E10,
AND($B10&lt;N$3,$C10&gt;N$3),"&lt;---&gt;",
TRUE,""
)</f>
        <v/>
      </c>
      <c r="O10" s="23" t="str" cm="1">
        <f t="array" ref="O10">_xlfn.IFS($B10=O$3,-1,
$C10=O$3,1+$E10,
AND($B10&lt;O$3,$C10&gt;O$3),"&lt;---&gt;",
TRUE,""
)</f>
        <v/>
      </c>
    </row>
    <row r="11" spans="1:19" ht="15" thickBot="1" x14ac:dyDescent="0.35">
      <c r="A11" s="8" t="s">
        <v>22</v>
      </c>
      <c r="B11" s="8">
        <v>3</v>
      </c>
      <c r="C11" s="8">
        <v>7</v>
      </c>
      <c r="D11" s="17">
        <v>432.86420762821365</v>
      </c>
      <c r="E11" s="21">
        <v>8.6699999999999999E-2</v>
      </c>
      <c r="F11" s="23" t="str" cm="1">
        <f t="array" ref="F11">_xlfn.IFS($B11=F$3,-1,
$C11=F$3,1+$E11,
AND($B11&lt;F$3,$C11&gt;F$3),"&lt;---&gt;",
TRUE,""
)</f>
        <v/>
      </c>
      <c r="G11" s="23" t="str" cm="1">
        <f t="array" ref="G11">_xlfn.IFS($B11=G$3,-1,
$C11=G$3,1+$E11,
AND($B11&lt;G$3,$C11&gt;G$3),"&lt;---&gt;",
TRUE,""
)</f>
        <v/>
      </c>
      <c r="H11" s="23" cm="1">
        <f t="array" ref="H11">_xlfn.IFS($B11=H$3,-1,
$C11=H$3,1+$E11,
AND($B11&lt;H$3,$C11&gt;H$3),"&lt;---&gt;",
TRUE,""
)</f>
        <v>-1</v>
      </c>
      <c r="I11" s="23" t="str" cm="1">
        <f t="array" ref="I11">_xlfn.IFS($B11=I$3,-1,
$C11=I$3,1+$E11,
AND($B11&lt;I$3,$C11&gt;I$3),"&lt;---&gt;",
TRUE,""
)</f>
        <v>&lt;---&gt;</v>
      </c>
      <c r="J11" s="23" t="str" cm="1">
        <f t="array" ref="J11">_xlfn.IFS($B11=J$3,-1,
$C11=J$3,1+$E11,
AND($B11&lt;J$3,$C11&gt;J$3),"&lt;---&gt;",
TRUE,""
)</f>
        <v>&lt;---&gt;</v>
      </c>
      <c r="K11" s="23" t="str" cm="1">
        <f t="array" ref="K11">_xlfn.IFS($B11=K$3,-1,
$C11=K$3,1+$E11,
AND($B11&lt;K$3,$C11&gt;K$3),"&lt;---&gt;",
TRUE,""
)</f>
        <v>&lt;---&gt;</v>
      </c>
      <c r="L11" s="23" cm="1">
        <f t="array" ref="L11">_xlfn.IFS($B11=L$3,-1,
$C11=L$3,1+$E11,
AND($B11&lt;L$3,$C11&gt;L$3),"&lt;---&gt;",
TRUE,""
)</f>
        <v>1.0867</v>
      </c>
      <c r="M11" s="23" t="str" cm="1">
        <f t="array" ref="M11">_xlfn.IFS($B11=M$3,-1,
$C11=M$3,1+$E11,
AND($B11&lt;M$3,$C11&gt;M$3),"&lt;---&gt;",
TRUE,""
)</f>
        <v/>
      </c>
      <c r="N11" s="23" t="str" cm="1">
        <f t="array" ref="N11">_xlfn.IFS($B11=N$3,-1,
$C11=N$3,1+$E11,
AND($B11&lt;N$3,$C11&gt;N$3),"&lt;---&gt;",
TRUE,""
)</f>
        <v/>
      </c>
      <c r="O11" s="23" t="str" cm="1">
        <f t="array" ref="O11">_xlfn.IFS($B11=O$3,-1,
$C11=O$3,1+$E11,
AND($B11&lt;O$3,$C11&gt;O$3),"&lt;---&gt;",
TRUE,""
)</f>
        <v/>
      </c>
    </row>
    <row r="12" spans="1:19" x14ac:dyDescent="0.3">
      <c r="A12" s="15" t="s">
        <v>19</v>
      </c>
      <c r="B12" s="15">
        <v>4</v>
      </c>
      <c r="C12" s="15">
        <v>5</v>
      </c>
      <c r="D12" s="18">
        <v>0</v>
      </c>
      <c r="E12" s="19">
        <v>1.9900000000000001E-2</v>
      </c>
      <c r="F12" s="23" t="str" cm="1">
        <f t="array" ref="F12">_xlfn.IFS($B12=F$3,-1,
$C12=F$3,1+$E12,
AND($B12&lt;F$3,$C12&gt;F$3),"&lt;---&gt;",
TRUE,""
)</f>
        <v/>
      </c>
      <c r="G12" s="23" t="str" cm="1">
        <f t="array" ref="G12">_xlfn.IFS($B12=G$3,-1,
$C12=G$3,1+$E12,
AND($B12&lt;G$3,$C12&gt;G$3),"&lt;---&gt;",
TRUE,""
)</f>
        <v/>
      </c>
      <c r="H12" s="23" t="str" cm="1">
        <f t="array" ref="H12">_xlfn.IFS($B12=H$3,-1,
$C12=H$3,1+$E12,
AND($B12&lt;H$3,$C12&gt;H$3),"&lt;---&gt;",
TRUE,""
)</f>
        <v/>
      </c>
      <c r="I12" s="23" cm="1">
        <f t="array" ref="I12">_xlfn.IFS($B12=I$3,-1,
$C12=I$3,1+$E12,
AND($B12&lt;I$3,$C12&gt;I$3),"&lt;---&gt;",
TRUE,""
)</f>
        <v>-1</v>
      </c>
      <c r="J12" s="23" cm="1">
        <f t="array" ref="J12">_xlfn.IFS($B12=J$3,-1,
$C12=J$3,1+$E12,
AND($B12&lt;J$3,$C12&gt;J$3),"&lt;---&gt;",
TRUE,""
)</f>
        <v>1.0199</v>
      </c>
      <c r="K12" s="23" t="str" cm="1">
        <f t="array" ref="K12">_xlfn.IFS($B12=K$3,-1,
$C12=K$3,1+$E12,
AND($B12&lt;K$3,$C12&gt;K$3),"&lt;---&gt;",
TRUE,""
)</f>
        <v/>
      </c>
      <c r="L12" s="23" t="str" cm="1">
        <f t="array" ref="L12">_xlfn.IFS($B12=L$3,-1,
$C12=L$3,1+$E12,
AND($B12&lt;L$3,$C12&gt;L$3),"&lt;---&gt;",
TRUE,""
)</f>
        <v/>
      </c>
      <c r="M12" s="23" t="str" cm="1">
        <f t="array" ref="M12">_xlfn.IFS($B12=M$3,-1,
$C12=M$3,1+$E12,
AND($B12&lt;M$3,$C12&gt;M$3),"&lt;---&gt;",
TRUE,""
)</f>
        <v/>
      </c>
      <c r="N12" s="23" t="str" cm="1">
        <f t="array" ref="N12">_xlfn.IFS($B12=N$3,-1,
$C12=N$3,1+$E12,
AND($B12&lt;N$3,$C12&gt;N$3),"&lt;---&gt;",
TRUE,""
)</f>
        <v/>
      </c>
      <c r="O12" s="23" t="str" cm="1">
        <f t="array" ref="O12">_xlfn.IFS($B12=O$3,-1,
$C12=O$3,1+$E12,
AND($B12&lt;O$3,$C12&gt;O$3),"&lt;---&gt;",
TRUE,""
)</f>
        <v/>
      </c>
    </row>
    <row r="13" spans="1:19" x14ac:dyDescent="0.3">
      <c r="A13" t="s">
        <v>19</v>
      </c>
      <c r="B13">
        <v>5</v>
      </c>
      <c r="C13">
        <v>6</v>
      </c>
      <c r="D13" s="16">
        <v>0</v>
      </c>
      <c r="E13" s="19">
        <v>1.9900000000000001E-2</v>
      </c>
      <c r="F13" s="23" t="str" cm="1">
        <f t="array" ref="F13">_xlfn.IFS($B13=F$3,-1,
$C13=F$3,1+$E13,
AND($B13&lt;F$3,$C13&gt;F$3),"&lt;---&gt;",
TRUE,""
)</f>
        <v/>
      </c>
      <c r="G13" s="23" t="str" cm="1">
        <f t="array" ref="G13">_xlfn.IFS($B13=G$3,-1,
$C13=G$3,1+$E13,
AND($B13&lt;G$3,$C13&gt;G$3),"&lt;---&gt;",
TRUE,""
)</f>
        <v/>
      </c>
      <c r="H13" s="23" t="str" cm="1">
        <f t="array" ref="H13">_xlfn.IFS($B13=H$3,-1,
$C13=H$3,1+$E13,
AND($B13&lt;H$3,$C13&gt;H$3),"&lt;---&gt;",
TRUE,""
)</f>
        <v/>
      </c>
      <c r="I13" s="23" t="str" cm="1">
        <f t="array" ref="I13">_xlfn.IFS($B13=I$3,-1,
$C13=I$3,1+$E13,
AND($B13&lt;I$3,$C13&gt;I$3),"&lt;---&gt;",
TRUE,""
)</f>
        <v/>
      </c>
      <c r="J13" s="23" cm="1">
        <f t="array" ref="J13">_xlfn.IFS($B13=J$3,-1,
$C13=J$3,1+$E13,
AND($B13&lt;J$3,$C13&gt;J$3),"&lt;---&gt;",
TRUE,""
)</f>
        <v>-1</v>
      </c>
      <c r="K13" s="23" cm="1">
        <f t="array" ref="K13">_xlfn.IFS($B13=K$3,-1,
$C13=K$3,1+$E13,
AND($B13&lt;K$3,$C13&gt;K$3),"&lt;---&gt;",
TRUE,""
)</f>
        <v>1.0199</v>
      </c>
      <c r="L13" s="23" t="str" cm="1">
        <f t="array" ref="L13">_xlfn.IFS($B13=L$3,-1,
$C13=L$3,1+$E13,
AND($B13&lt;L$3,$C13&gt;L$3),"&lt;---&gt;",
TRUE,""
)</f>
        <v/>
      </c>
      <c r="M13" s="23" t="str" cm="1">
        <f t="array" ref="M13">_xlfn.IFS($B13=M$3,-1,
$C13=M$3,1+$E13,
AND($B13&lt;M$3,$C13&gt;M$3),"&lt;---&gt;",
TRUE,""
)</f>
        <v/>
      </c>
      <c r="N13" s="23" t="str" cm="1">
        <f t="array" ref="N13">_xlfn.IFS($B13=N$3,-1,
$C13=N$3,1+$E13,
AND($B13&lt;N$3,$C13&gt;N$3),"&lt;---&gt;",
TRUE,""
)</f>
        <v/>
      </c>
      <c r="O13" s="23" t="str" cm="1">
        <f t="array" ref="O13">_xlfn.IFS($B13=O$3,-1,
$C13=O$3,1+$E13,
AND($B13&lt;O$3,$C13&gt;O$3),"&lt;---&gt;",
TRUE,""
)</f>
        <v/>
      </c>
    </row>
    <row r="14" spans="1:19" x14ac:dyDescent="0.3">
      <c r="A14" t="s">
        <v>20</v>
      </c>
      <c r="B14">
        <v>5</v>
      </c>
      <c r="C14">
        <v>7</v>
      </c>
      <c r="D14" s="16">
        <v>0</v>
      </c>
      <c r="E14" s="20">
        <v>4.2200000000000001E-2</v>
      </c>
      <c r="F14" s="23" t="str" cm="1">
        <f t="array" ref="F14">_xlfn.IFS($B14=F$3,-1,
$C14=F$3,1+$E14,
AND($B14&lt;F$3,$C14&gt;F$3),"&lt;---&gt;",
TRUE,""
)</f>
        <v/>
      </c>
      <c r="G14" s="23" t="str" cm="1">
        <f t="array" ref="G14">_xlfn.IFS($B14=G$3,-1,
$C14=G$3,1+$E14,
AND($B14&lt;G$3,$C14&gt;G$3),"&lt;---&gt;",
TRUE,""
)</f>
        <v/>
      </c>
      <c r="H14" s="23" t="str" cm="1">
        <f t="array" ref="H14">_xlfn.IFS($B14=H$3,-1,
$C14=H$3,1+$E14,
AND($B14&lt;H$3,$C14&gt;H$3),"&lt;---&gt;",
TRUE,""
)</f>
        <v/>
      </c>
      <c r="I14" s="23" t="str" cm="1">
        <f t="array" ref="I14">_xlfn.IFS($B14=I$3,-1,
$C14=I$3,1+$E14,
AND($B14&lt;I$3,$C14&gt;I$3),"&lt;---&gt;",
TRUE,""
)</f>
        <v/>
      </c>
      <c r="J14" s="23" cm="1">
        <f t="array" ref="J14">_xlfn.IFS($B14=J$3,-1,
$C14=J$3,1+$E14,
AND($B14&lt;J$3,$C14&gt;J$3),"&lt;---&gt;",
TRUE,""
)</f>
        <v>-1</v>
      </c>
      <c r="K14" s="23" t="str" cm="1">
        <f t="array" ref="K14">_xlfn.IFS($B14=K$3,-1,
$C14=K$3,1+$E14,
AND($B14&lt;K$3,$C14&gt;K$3),"&lt;---&gt;",
TRUE,""
)</f>
        <v>&lt;---&gt;</v>
      </c>
      <c r="L14" s="23" cm="1">
        <f t="array" ref="L14">_xlfn.IFS($B14=L$3,-1,
$C14=L$3,1+$E14,
AND($B14&lt;L$3,$C14&gt;L$3),"&lt;---&gt;",
TRUE,""
)</f>
        <v>1.0422</v>
      </c>
      <c r="M14" s="23" t="str" cm="1">
        <f t="array" ref="M14">_xlfn.IFS($B14=M$3,-1,
$C14=M$3,1+$E14,
AND($B14&lt;M$3,$C14&gt;M$3),"&lt;---&gt;",
TRUE,""
)</f>
        <v/>
      </c>
      <c r="N14" s="23" t="str" cm="1">
        <f t="array" ref="N14">_xlfn.IFS($B14=N$3,-1,
$C14=N$3,1+$E14,
AND($B14&lt;N$3,$C14&gt;N$3),"&lt;---&gt;",
TRUE,""
)</f>
        <v/>
      </c>
      <c r="O14" s="23" t="str" cm="1">
        <f t="array" ref="O14">_xlfn.IFS($B14=O$3,-1,
$C14=O$3,1+$E14,
AND($B14&lt;O$3,$C14&gt;O$3),"&lt;---&gt;",
TRUE,""
)</f>
        <v/>
      </c>
    </row>
    <row r="15" spans="1:19" x14ac:dyDescent="0.3">
      <c r="A15" s="8" t="s">
        <v>21</v>
      </c>
      <c r="B15" s="8">
        <v>5</v>
      </c>
      <c r="C15" s="8">
        <v>8</v>
      </c>
      <c r="D15" s="17">
        <v>0</v>
      </c>
      <c r="E15" s="20">
        <v>6.4399999999999999E-2</v>
      </c>
      <c r="F15" s="23" t="str" cm="1">
        <f t="array" ref="F15">_xlfn.IFS($B15=F$3,-1,
$C15=F$3,1+$E15,
AND($B15&lt;F$3,$C15&gt;F$3),"&lt;---&gt;",
TRUE,""
)</f>
        <v/>
      </c>
      <c r="G15" s="23" t="str" cm="1">
        <f t="array" ref="G15">_xlfn.IFS($B15=G$3,-1,
$C15=G$3,1+$E15,
AND($B15&lt;G$3,$C15&gt;G$3),"&lt;---&gt;",
TRUE,""
)</f>
        <v/>
      </c>
      <c r="H15" s="23" t="str" cm="1">
        <f t="array" ref="H15">_xlfn.IFS($B15=H$3,-1,
$C15=H$3,1+$E15,
AND($B15&lt;H$3,$C15&gt;H$3),"&lt;---&gt;",
TRUE,""
)</f>
        <v/>
      </c>
      <c r="I15" s="23" t="str" cm="1">
        <f t="array" ref="I15">_xlfn.IFS($B15=I$3,-1,
$C15=I$3,1+$E15,
AND($B15&lt;I$3,$C15&gt;I$3),"&lt;---&gt;",
TRUE,""
)</f>
        <v/>
      </c>
      <c r="J15" s="23" cm="1">
        <f t="array" ref="J15">_xlfn.IFS($B15=J$3,-1,
$C15=J$3,1+$E15,
AND($B15&lt;J$3,$C15&gt;J$3),"&lt;---&gt;",
TRUE,""
)</f>
        <v>-1</v>
      </c>
      <c r="K15" s="23" t="str" cm="1">
        <f t="array" ref="K15">_xlfn.IFS($B15=K$3,-1,
$C15=K$3,1+$E15,
AND($B15&lt;K$3,$C15&gt;K$3),"&lt;---&gt;",
TRUE,""
)</f>
        <v>&lt;---&gt;</v>
      </c>
      <c r="L15" s="23" t="str" cm="1">
        <f t="array" ref="L15">_xlfn.IFS($B15=L$3,-1,
$C15=L$3,1+$E15,
AND($B15&lt;L$3,$C15&gt;L$3),"&lt;---&gt;",
TRUE,""
)</f>
        <v>&lt;---&gt;</v>
      </c>
      <c r="M15" s="23" cm="1">
        <f t="array" ref="M15">_xlfn.IFS($B15=M$3,-1,
$C15=M$3,1+$E15,
AND($B15&lt;M$3,$C15&gt;M$3),"&lt;---&gt;",
TRUE,""
)</f>
        <v>1.0644</v>
      </c>
      <c r="N15" s="23" t="str" cm="1">
        <f t="array" ref="N15">_xlfn.IFS($B15=N$3,-1,
$C15=N$3,1+$E15,
AND($B15&lt;N$3,$C15&gt;N$3),"&lt;---&gt;",
TRUE,""
)</f>
        <v/>
      </c>
      <c r="O15" s="23" t="str" cm="1">
        <f t="array" ref="O15">_xlfn.IFS($B15=O$3,-1,
$C15=O$3,1+$E15,
AND($B15&lt;O$3,$C15&gt;O$3),"&lt;---&gt;",
TRUE,""
)</f>
        <v/>
      </c>
    </row>
    <row r="16" spans="1:19" x14ac:dyDescent="0.3">
      <c r="A16" s="15" t="s">
        <v>19</v>
      </c>
      <c r="B16" s="15">
        <v>6</v>
      </c>
      <c r="C16" s="15">
        <v>7</v>
      </c>
      <c r="D16" s="18">
        <v>0</v>
      </c>
      <c r="E16" s="19">
        <v>1.9900000000000001E-2</v>
      </c>
      <c r="F16" s="23" t="str" cm="1">
        <f t="array" ref="F16">_xlfn.IFS($B16=F$3,-1,
$C16=F$3,1+$E16,
AND($B16&lt;F$3,$C16&gt;F$3),"&lt;---&gt;",
TRUE,""
)</f>
        <v/>
      </c>
      <c r="G16" s="23" t="str" cm="1">
        <f t="array" ref="G16">_xlfn.IFS($B16=G$3,-1,
$C16=G$3,1+$E16,
AND($B16&lt;G$3,$C16&gt;G$3),"&lt;---&gt;",
TRUE,""
)</f>
        <v/>
      </c>
      <c r="H16" s="23" t="str" cm="1">
        <f t="array" ref="H16">_xlfn.IFS($B16=H$3,-1,
$C16=H$3,1+$E16,
AND($B16&lt;H$3,$C16&gt;H$3),"&lt;---&gt;",
TRUE,""
)</f>
        <v/>
      </c>
      <c r="I16" s="23" t="str" cm="1">
        <f t="array" ref="I16">_xlfn.IFS($B16=I$3,-1,
$C16=I$3,1+$E16,
AND($B16&lt;I$3,$C16&gt;I$3),"&lt;---&gt;",
TRUE,""
)</f>
        <v/>
      </c>
      <c r="J16" s="23" t="str" cm="1">
        <f t="array" ref="J16">_xlfn.IFS($B16=J$3,-1,
$C16=J$3,1+$E16,
AND($B16&lt;J$3,$C16&gt;J$3),"&lt;---&gt;",
TRUE,""
)</f>
        <v/>
      </c>
      <c r="K16" s="23" cm="1">
        <f t="array" ref="K16">_xlfn.IFS($B16=K$3,-1,
$C16=K$3,1+$E16,
AND($B16&lt;K$3,$C16&gt;K$3),"&lt;---&gt;",
TRUE,""
)</f>
        <v>-1</v>
      </c>
      <c r="L16" s="23" cm="1">
        <f t="array" ref="L16">_xlfn.IFS($B16=L$3,-1,
$C16=L$3,1+$E16,
AND($B16&lt;L$3,$C16&gt;L$3),"&lt;---&gt;",
TRUE,""
)</f>
        <v>1.0199</v>
      </c>
      <c r="M16" s="23" t="str" cm="1">
        <f t="array" ref="M16">_xlfn.IFS($B16=M$3,-1,
$C16=M$3,1+$E16,
AND($B16&lt;M$3,$C16&gt;M$3),"&lt;---&gt;",
TRUE,""
)</f>
        <v/>
      </c>
      <c r="N16" s="23" t="str" cm="1">
        <f t="array" ref="N16">_xlfn.IFS($B16=N$3,-1,
$C16=N$3,1+$E16,
AND($B16&lt;N$3,$C16&gt;N$3),"&lt;---&gt;",
TRUE,""
)</f>
        <v/>
      </c>
      <c r="O16" s="23" t="str" cm="1">
        <f t="array" ref="O16">_xlfn.IFS($B16=O$3,-1,
$C16=O$3,1+$E16,
AND($B16&lt;O$3,$C16&gt;O$3),"&lt;---&gt;",
TRUE,""
)</f>
        <v/>
      </c>
    </row>
    <row r="17" spans="1:15" x14ac:dyDescent="0.3">
      <c r="A17" t="s">
        <v>19</v>
      </c>
      <c r="B17">
        <v>7</v>
      </c>
      <c r="C17">
        <v>8</v>
      </c>
      <c r="D17" s="16">
        <v>0</v>
      </c>
      <c r="E17" s="19">
        <v>1.9900000000000001E-2</v>
      </c>
      <c r="F17" s="23" t="str" cm="1">
        <f t="array" ref="F17">_xlfn.IFS($B17=F$3,-1,
$C17=F$3,1+$E17,
AND($B17&lt;F$3,$C17&gt;F$3),"&lt;---&gt;",
TRUE,""
)</f>
        <v/>
      </c>
      <c r="G17" s="23" t="str" cm="1">
        <f t="array" ref="G17">_xlfn.IFS($B17=G$3,-1,
$C17=G$3,1+$E17,
AND($B17&lt;G$3,$C17&gt;G$3),"&lt;---&gt;",
TRUE,""
)</f>
        <v/>
      </c>
      <c r="H17" s="23" t="str" cm="1">
        <f t="array" ref="H17">_xlfn.IFS($B17=H$3,-1,
$C17=H$3,1+$E17,
AND($B17&lt;H$3,$C17&gt;H$3),"&lt;---&gt;",
TRUE,""
)</f>
        <v/>
      </c>
      <c r="I17" s="23" t="str" cm="1">
        <f t="array" ref="I17">_xlfn.IFS($B17=I$3,-1,
$C17=I$3,1+$E17,
AND($B17&lt;I$3,$C17&gt;I$3),"&lt;---&gt;",
TRUE,""
)</f>
        <v/>
      </c>
      <c r="J17" s="23" t="str" cm="1">
        <f t="array" ref="J17">_xlfn.IFS($B17=J$3,-1,
$C17=J$3,1+$E17,
AND($B17&lt;J$3,$C17&gt;J$3),"&lt;---&gt;",
TRUE,""
)</f>
        <v/>
      </c>
      <c r="K17" s="23" t="str" cm="1">
        <f t="array" ref="K17">_xlfn.IFS($B17=K$3,-1,
$C17=K$3,1+$E17,
AND($B17&lt;K$3,$C17&gt;K$3),"&lt;---&gt;",
TRUE,""
)</f>
        <v/>
      </c>
      <c r="L17" s="23" cm="1">
        <f t="array" ref="L17">_xlfn.IFS($B17=L$3,-1,
$C17=L$3,1+$E17,
AND($B17&lt;L$3,$C17&gt;L$3),"&lt;---&gt;",
TRUE,""
)</f>
        <v>-1</v>
      </c>
      <c r="M17" s="23" cm="1">
        <f t="array" ref="M17">_xlfn.IFS($B17=M$3,-1,
$C17=M$3,1+$E17,
AND($B17&lt;M$3,$C17&gt;M$3),"&lt;---&gt;",
TRUE,""
)</f>
        <v>1.0199</v>
      </c>
      <c r="N17" s="23" t="str" cm="1">
        <f t="array" ref="N17">_xlfn.IFS($B17=N$3,-1,
$C17=N$3,1+$E17,
AND($B17&lt;N$3,$C17&gt;N$3),"&lt;---&gt;",
TRUE,""
)</f>
        <v/>
      </c>
      <c r="O17" s="23" t="str" cm="1">
        <f t="array" ref="O17">_xlfn.IFS($B17=O$3,-1,
$C17=O$3,1+$E17,
AND($B17&lt;O$3,$C17&gt;O$3),"&lt;---&gt;",
TRUE,""
)</f>
        <v/>
      </c>
    </row>
    <row r="18" spans="1:15" x14ac:dyDescent="0.3">
      <c r="A18" s="8" t="s">
        <v>20</v>
      </c>
      <c r="B18" s="8">
        <v>7</v>
      </c>
      <c r="C18" s="8">
        <v>9</v>
      </c>
      <c r="D18" s="17">
        <v>470.3935344295798</v>
      </c>
      <c r="E18" s="20">
        <v>4.2200000000000001E-2</v>
      </c>
      <c r="F18" s="23" t="str" cm="1">
        <f t="array" ref="F18">_xlfn.IFS($B18=F$3,-1,
$C18=F$3,1+$E18,
AND($B18&lt;F$3,$C18&gt;F$3),"&lt;---&gt;",
TRUE,""
)</f>
        <v/>
      </c>
      <c r="G18" s="23" t="str" cm="1">
        <f t="array" ref="G18">_xlfn.IFS($B18=G$3,-1,
$C18=G$3,1+$E18,
AND($B18&lt;G$3,$C18&gt;G$3),"&lt;---&gt;",
TRUE,""
)</f>
        <v/>
      </c>
      <c r="H18" s="23" t="str" cm="1">
        <f t="array" ref="H18">_xlfn.IFS($B18=H$3,-1,
$C18=H$3,1+$E18,
AND($B18&lt;H$3,$C18&gt;H$3),"&lt;---&gt;",
TRUE,""
)</f>
        <v/>
      </c>
      <c r="I18" s="23" t="str" cm="1">
        <f t="array" ref="I18">_xlfn.IFS($B18=I$3,-1,
$C18=I$3,1+$E18,
AND($B18&lt;I$3,$C18&gt;I$3),"&lt;---&gt;",
TRUE,""
)</f>
        <v/>
      </c>
      <c r="J18" s="23" t="str" cm="1">
        <f t="array" ref="J18">_xlfn.IFS($B18=J$3,-1,
$C18=J$3,1+$E18,
AND($B18&lt;J$3,$C18&gt;J$3),"&lt;---&gt;",
TRUE,""
)</f>
        <v/>
      </c>
      <c r="K18" s="23" t="str" cm="1">
        <f t="array" ref="K18">_xlfn.IFS($B18=K$3,-1,
$C18=K$3,1+$E18,
AND($B18&lt;K$3,$C18&gt;K$3),"&lt;---&gt;",
TRUE,""
)</f>
        <v/>
      </c>
      <c r="L18" s="23" cm="1">
        <f t="array" ref="L18">_xlfn.IFS($B18=L$3,-1,
$C18=L$3,1+$E18,
AND($B18&lt;L$3,$C18&gt;L$3),"&lt;---&gt;",
TRUE,""
)</f>
        <v>-1</v>
      </c>
      <c r="M18" s="23" t="str" cm="1">
        <f t="array" ref="M18">_xlfn.IFS($B18=M$3,-1,
$C18=M$3,1+$E18,
AND($B18&lt;M$3,$C18&gt;M$3),"&lt;---&gt;",
TRUE,""
)</f>
        <v>&lt;---&gt;</v>
      </c>
      <c r="N18" s="23" cm="1">
        <f t="array" ref="N18">_xlfn.IFS($B18=N$3,-1,
$C18=N$3,1+$E18,
AND($B18&lt;N$3,$C18&gt;N$3),"&lt;---&gt;",
TRUE,""
)</f>
        <v>1.0422</v>
      </c>
      <c r="O18" s="23" t="str" cm="1">
        <f t="array" ref="O18">_xlfn.IFS($B18=O$3,-1,
$C18=O$3,1+$E18,
AND($B18&lt;O$3,$C18&gt;O$3),"&lt;---&gt;",
TRUE,""
)</f>
        <v/>
      </c>
    </row>
    <row r="19" spans="1:15" x14ac:dyDescent="0.3">
      <c r="A19" s="15" t="s">
        <v>19</v>
      </c>
      <c r="B19" s="15">
        <v>8</v>
      </c>
      <c r="C19" s="15">
        <v>9</v>
      </c>
      <c r="D19" s="18">
        <v>0</v>
      </c>
      <c r="E19" s="19">
        <v>1.9900000000000001E-2</v>
      </c>
      <c r="F19" s="23" t="str" cm="1">
        <f t="array" ref="F19">_xlfn.IFS($B19=F$3,-1,
$C19=F$3,1+$E19,
AND($B19&lt;F$3,$C19&gt;F$3),"&lt;---&gt;",
TRUE,""
)</f>
        <v/>
      </c>
      <c r="G19" s="23" t="str" cm="1">
        <f t="array" ref="G19">_xlfn.IFS($B19=G$3,-1,
$C19=G$3,1+$E19,
AND($B19&lt;G$3,$C19&gt;G$3),"&lt;---&gt;",
TRUE,""
)</f>
        <v/>
      </c>
      <c r="H19" s="23" t="str" cm="1">
        <f t="array" ref="H19">_xlfn.IFS($B19=H$3,-1,
$C19=H$3,1+$E19,
AND($B19&lt;H$3,$C19&gt;H$3),"&lt;---&gt;",
TRUE,""
)</f>
        <v/>
      </c>
      <c r="I19" s="23" t="str" cm="1">
        <f t="array" ref="I19">_xlfn.IFS($B19=I$3,-1,
$C19=I$3,1+$E19,
AND($B19&lt;I$3,$C19&gt;I$3),"&lt;---&gt;",
TRUE,""
)</f>
        <v/>
      </c>
      <c r="J19" s="23" t="str" cm="1">
        <f t="array" ref="J19">_xlfn.IFS($B19=J$3,-1,
$C19=J$3,1+$E19,
AND($B19&lt;J$3,$C19&gt;J$3),"&lt;---&gt;",
TRUE,""
)</f>
        <v/>
      </c>
      <c r="K19" s="23" t="str" cm="1">
        <f t="array" ref="K19">_xlfn.IFS($B19=K$3,-1,
$C19=K$3,1+$E19,
AND($B19&lt;K$3,$C19&gt;K$3),"&lt;---&gt;",
TRUE,""
)</f>
        <v/>
      </c>
      <c r="L19" s="23" t="str" cm="1">
        <f t="array" ref="L19">_xlfn.IFS($B19=L$3,-1,
$C19=L$3,1+$E19,
AND($B19&lt;L$3,$C19&gt;L$3),"&lt;---&gt;",
TRUE,""
)</f>
        <v/>
      </c>
      <c r="M19" s="23" cm="1">
        <f t="array" ref="M19">_xlfn.IFS($B19=M$3,-1,
$C19=M$3,1+$E19,
AND($B19&lt;M$3,$C19&gt;M$3),"&lt;---&gt;",
TRUE,""
)</f>
        <v>-1</v>
      </c>
      <c r="N19" s="23" cm="1">
        <f t="array" ref="N19">_xlfn.IFS($B19=N$3,-1,
$C19=N$3,1+$E19,
AND($B19&lt;N$3,$C19&gt;N$3),"&lt;---&gt;",
TRUE,""
)</f>
        <v>1.0199</v>
      </c>
      <c r="O19" s="23" t="str" cm="1">
        <f t="array" ref="O19">_xlfn.IFS($B19=O$3,-1,
$C19=O$3,1+$E19,
AND($B19&lt;O$3,$C19&gt;O$3),"&lt;---&gt;",
TRUE,""
)</f>
        <v/>
      </c>
    </row>
    <row r="20" spans="1:15" x14ac:dyDescent="0.3">
      <c r="A20" s="15" t="s">
        <v>19</v>
      </c>
      <c r="B20" s="15">
        <v>9</v>
      </c>
      <c r="C20" s="15">
        <v>10</v>
      </c>
      <c r="D20" s="18">
        <v>490.24414158250806</v>
      </c>
      <c r="E20" s="19">
        <v>1.9900000000000001E-2</v>
      </c>
      <c r="F20" s="23" t="str" cm="1">
        <f t="array" ref="F20">_xlfn.IFS($B20=F$3,-1,
$C20=F$3,1+$E20,
AND($B20&lt;F$3,$C20&gt;F$3),"&lt;---&gt;",
TRUE,""
)</f>
        <v/>
      </c>
      <c r="G20" s="23" t="str" cm="1">
        <f t="array" ref="G20">_xlfn.IFS($B20=G$3,-1,
$C20=G$3,1+$E20,
AND($B20&lt;G$3,$C20&gt;G$3),"&lt;---&gt;",
TRUE,""
)</f>
        <v/>
      </c>
      <c r="H20" s="23" t="str" cm="1">
        <f t="array" ref="H20">_xlfn.IFS($B20=H$3,-1,
$C20=H$3,1+$E20,
AND($B20&lt;H$3,$C20&gt;H$3),"&lt;---&gt;",
TRUE,""
)</f>
        <v/>
      </c>
      <c r="I20" s="23" t="str" cm="1">
        <f t="array" ref="I20">_xlfn.IFS($B20=I$3,-1,
$C20=I$3,1+$E20,
AND($B20&lt;I$3,$C20&gt;I$3),"&lt;---&gt;",
TRUE,""
)</f>
        <v/>
      </c>
      <c r="J20" s="23" t="str" cm="1">
        <f t="array" ref="J20">_xlfn.IFS($B20=J$3,-1,
$C20=J$3,1+$E20,
AND($B20&lt;J$3,$C20&gt;J$3),"&lt;---&gt;",
TRUE,""
)</f>
        <v/>
      </c>
      <c r="K20" s="23" t="str" cm="1">
        <f t="array" ref="K20">_xlfn.IFS($B20=K$3,-1,
$C20=K$3,1+$E20,
AND($B20&lt;K$3,$C20&gt;K$3),"&lt;---&gt;",
TRUE,""
)</f>
        <v/>
      </c>
      <c r="L20" s="23" t="str" cm="1">
        <f t="array" ref="L20">_xlfn.IFS($B20=L$3,-1,
$C20=L$3,1+$E20,
AND($B20&lt;L$3,$C20&gt;L$3),"&lt;---&gt;",
TRUE,""
)</f>
        <v/>
      </c>
      <c r="M20" s="23" t="str" cm="1">
        <f t="array" ref="M20">_xlfn.IFS($B20=M$3,-1,
$C20=M$3,1+$E20,
AND($B20&lt;M$3,$C20&gt;M$3),"&lt;---&gt;",
TRUE,""
)</f>
        <v/>
      </c>
      <c r="N20" s="23" cm="1">
        <f t="array" ref="N20">_xlfn.IFS($B20=N$3,-1,
$C20=N$3,1+$E20,
AND($B20&lt;N$3,$C20&gt;N$3),"&lt;---&gt;",
TRUE,""
)</f>
        <v>-1</v>
      </c>
      <c r="O20" s="23" cm="1">
        <f t="array" ref="O20">_xlfn.IFS($B20=O$3,-1,
$C20=O$3,1+$E20,
AND($B20&lt;O$3,$C20&gt;O$3),"&lt;---&gt;",
TRUE,""
)</f>
        <v>1.0199</v>
      </c>
    </row>
    <row r="21" spans="1:15" x14ac:dyDescent="0.3">
      <c r="C21" t="s">
        <v>28</v>
      </c>
      <c r="D21" s="25">
        <f>SUM(D4:D6)</f>
        <v>880.64248346442787</v>
      </c>
      <c r="F21" t="s">
        <v>26</v>
      </c>
      <c r="G21" s="24">
        <f>SUMPRODUCT('Final Model'!G4:G20,'Final Model'!$D$4:$D$20)</f>
        <v>0</v>
      </c>
      <c r="H21" s="24">
        <f>SUMPRODUCT('Final Model'!H4:H20,'Final Model'!$D$4:$D$20)</f>
        <v>250.00000000000011</v>
      </c>
      <c r="I21" s="24">
        <f>SUMPRODUCT('Final Model'!I4:I20,'Final Model'!$D$4:$D$20)</f>
        <v>0</v>
      </c>
      <c r="J21" s="24">
        <f>SUMPRODUCT('Final Model'!J4:J20,'Final Model'!$D$4:$D$20)</f>
        <v>0</v>
      </c>
      <c r="K21" s="24">
        <f>SUMPRODUCT('Final Model'!K4:K20,'Final Model'!$D$4:$D$20)</f>
        <v>250</v>
      </c>
      <c r="L21" s="24">
        <f>SUMPRODUCT('Final Model'!L4:L20,'Final Model'!$D$4:$D$20)</f>
        <v>-5.6843418860808015E-14</v>
      </c>
      <c r="M21" s="24">
        <f>SUMPRODUCT('Final Model'!M4:M20,'Final Model'!$D$4:$D$20)</f>
        <v>0</v>
      </c>
      <c r="N21" s="24">
        <f>SUMPRODUCT('Final Model'!N4:N20,'Final Model'!$D$4:$D$20)</f>
        <v>0</v>
      </c>
      <c r="O21" s="24">
        <f>SUMPRODUCT('Final Model'!O4:O20,'Final Model'!$D$4:$D$20)</f>
        <v>500</v>
      </c>
    </row>
    <row r="22" spans="1:15" x14ac:dyDescent="0.3">
      <c r="F22" s="2" t="s">
        <v>27</v>
      </c>
      <c r="G22" s="22">
        <v>0</v>
      </c>
      <c r="H22" s="22">
        <v>250</v>
      </c>
      <c r="I22" s="22">
        <v>0</v>
      </c>
      <c r="J22" s="22">
        <v>0</v>
      </c>
      <c r="K22" s="22">
        <v>250</v>
      </c>
      <c r="L22" s="22">
        <v>0</v>
      </c>
      <c r="M22" s="22">
        <v>0</v>
      </c>
      <c r="N22" s="22">
        <v>0</v>
      </c>
      <c r="O22" s="22">
        <v>500</v>
      </c>
    </row>
  </sheetData>
  <mergeCells count="6">
    <mergeCell ref="B2:C2"/>
    <mergeCell ref="F2:L2"/>
    <mergeCell ref="P2:P4"/>
    <mergeCell ref="R2:R4"/>
    <mergeCell ref="S2:S4"/>
    <mergeCell ref="Q2: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98AB-49A6-40BF-BE0E-1596C8478CDE}">
  <dimension ref="A1:S22"/>
  <sheetViews>
    <sheetView zoomScale="85" zoomScaleNormal="85" workbookViewId="0">
      <selection activeCell="J28" sqref="J28"/>
    </sheetView>
  </sheetViews>
  <sheetFormatPr defaultRowHeight="14.4" x14ac:dyDescent="0.3"/>
  <cols>
    <col min="1" max="1" width="10.33203125" bestFit="1" customWidth="1"/>
    <col min="3" max="3" width="12.21875" bestFit="1" customWidth="1"/>
    <col min="5" max="5" width="10" customWidth="1"/>
    <col min="6" max="6" width="12.88671875" bestFit="1" customWidth="1"/>
    <col min="15" max="15" width="10.5546875" bestFit="1" customWidth="1"/>
    <col min="16" max="16" width="10.44140625" bestFit="1" customWidth="1"/>
  </cols>
  <sheetData>
    <row r="1" spans="1:19" ht="15" thickBot="1" x14ac:dyDescent="0.35"/>
    <row r="2" spans="1:19" ht="15" customHeight="1" thickBot="1" x14ac:dyDescent="0.35">
      <c r="B2" s="26" t="s">
        <v>12</v>
      </c>
      <c r="C2" s="26"/>
      <c r="D2" s="2"/>
      <c r="E2" s="2"/>
      <c r="F2" s="26" t="s">
        <v>13</v>
      </c>
      <c r="G2" s="26"/>
      <c r="H2" s="26"/>
      <c r="I2" s="26"/>
      <c r="J2" s="26"/>
      <c r="K2" s="26"/>
      <c r="L2" s="26"/>
      <c r="P2" s="27" t="s">
        <v>14</v>
      </c>
      <c r="Q2" s="36" t="s">
        <v>25</v>
      </c>
      <c r="R2" s="30" t="s">
        <v>23</v>
      </c>
      <c r="S2" s="33" t="s">
        <v>18</v>
      </c>
    </row>
    <row r="3" spans="1:19" ht="15" thickBot="1" x14ac:dyDescent="0.35">
      <c r="A3" s="3" t="s">
        <v>14</v>
      </c>
      <c r="B3" s="4" t="s">
        <v>15</v>
      </c>
      <c r="C3" s="4" t="s">
        <v>16</v>
      </c>
      <c r="D3" s="12" t="s">
        <v>17</v>
      </c>
      <c r="E3" s="13" t="s">
        <v>18</v>
      </c>
      <c r="F3" s="14">
        <v>1</v>
      </c>
      <c r="G3" s="14">
        <v>2</v>
      </c>
      <c r="H3" s="14">
        <v>3</v>
      </c>
      <c r="I3" s="14">
        <v>4</v>
      </c>
      <c r="J3" s="14">
        <v>5</v>
      </c>
      <c r="K3" s="14">
        <v>6</v>
      </c>
      <c r="L3" s="14">
        <v>7</v>
      </c>
      <c r="M3" s="14">
        <v>8</v>
      </c>
      <c r="N3" s="14">
        <v>9</v>
      </c>
      <c r="O3" s="14">
        <v>10</v>
      </c>
      <c r="P3" s="28"/>
      <c r="Q3" s="37" t="s">
        <v>25</v>
      </c>
      <c r="R3" s="31"/>
      <c r="S3" s="34"/>
    </row>
    <row r="4" spans="1:19" ht="15" thickBot="1" x14ac:dyDescent="0.35">
      <c r="A4" t="s">
        <v>19</v>
      </c>
      <c r="B4">
        <v>1</v>
      </c>
      <c r="C4">
        <v>2</v>
      </c>
      <c r="D4" s="16">
        <v>0</v>
      </c>
      <c r="E4" s="19">
        <v>1.9900000000000001E-2</v>
      </c>
      <c r="F4" s="23" cm="1">
        <f t="array" ref="F4">_xlfn.IFS($B4=F$3,-1,
$C4=F$3,1+$E4,
AND($B4&lt;F$3,$C4&gt;F$3),"&lt;---&gt;",
TRUE,""
)</f>
        <v>-1</v>
      </c>
      <c r="G4" s="23" cm="1">
        <f t="array" ref="G4">_xlfn.IFS($B4=G$3,-1,
$C4=G$3,1+$E4,
AND($B4&lt;G$3,$C4&gt;G$3),"&lt;---&gt;",
TRUE,""
)</f>
        <v>1.0199</v>
      </c>
      <c r="H4" s="23" t="str" cm="1">
        <f t="array" ref="H4">_xlfn.IFS($B4=H$3,-1,
$C4=H$3,1+$E4,
AND($B4&lt;H$3,$C4&gt;H$3),"&lt;---&gt;",
TRUE,""
)</f>
        <v/>
      </c>
      <c r="I4" s="23" t="str" cm="1">
        <f t="array" ref="I4">_xlfn.IFS($B4=I$3,-1,
$C4=I$3,1+$E4,
AND($B4&lt;I$3,$C4&gt;I$3),"&lt;---&gt;",
TRUE,""
)</f>
        <v/>
      </c>
      <c r="J4" s="23" t="str" cm="1">
        <f t="array" ref="J4">_xlfn.IFS($B4=J$3,-1,
$C4=J$3,1+$E4,
AND($B4&lt;J$3,$C4&gt;J$3),"&lt;---&gt;",
TRUE,""
)</f>
        <v/>
      </c>
      <c r="K4" s="23" t="str" cm="1">
        <f t="array" ref="K4">_xlfn.IFS($B4=K$3,-1,
$C4=K$3,1+$E4,
AND($B4&lt;K$3,$C4&gt;K$3),"&lt;---&gt;",
TRUE,""
)</f>
        <v/>
      </c>
      <c r="L4" s="23" t="str" cm="1">
        <f t="array" ref="L4">_xlfn.IFS($B4=L$3,-1,
$C4=L$3,1+$E4,
AND($B4&lt;L$3,$C4&gt;L$3),"&lt;---&gt;",
TRUE,""
)</f>
        <v/>
      </c>
      <c r="M4" s="23" t="str" cm="1">
        <f t="array" ref="M4">_xlfn.IFS($B4=M$3,-1,
$C4=M$3,1+$E4,
AND($B4&lt;M$3,$C4&gt;M$3),"&lt;---&gt;",
TRUE,""
)</f>
        <v/>
      </c>
      <c r="N4" s="23" t="str" cm="1">
        <f t="array" ref="N4">_xlfn.IFS($B4=N$3,-1,
$C4=N$3,1+$E4,
AND($B4&lt;N$3,$C4&gt;N$3),"&lt;---&gt;",
TRUE,""
)</f>
        <v/>
      </c>
      <c r="O4" s="23" t="str" cm="1">
        <f t="array" ref="O4">_xlfn.IFS($B4=O$3,-1,
$C4=O$3,1+$E4,
AND($B4&lt;O$3,$C4&gt;O$3),"&lt;---&gt;",
TRUE,""
)</f>
        <v/>
      </c>
      <c r="P4" s="29"/>
      <c r="Q4" s="38"/>
      <c r="R4" s="32"/>
      <c r="S4" s="35"/>
    </row>
    <row r="5" spans="1:19" x14ac:dyDescent="0.3">
      <c r="A5" t="s">
        <v>20</v>
      </c>
      <c r="B5">
        <v>1</v>
      </c>
      <c r="C5">
        <v>3</v>
      </c>
      <c r="D5" s="16">
        <v>830.67397357170159</v>
      </c>
      <c r="E5" s="20">
        <v>4.2200000000000001E-2</v>
      </c>
      <c r="F5" s="23" cm="1">
        <f t="array" ref="F5">_xlfn.IFS($B5=F$3,-1,
$C5=F$3,1+$E5,
AND($B5&lt;F$3,$C5&gt;F$3),"&lt;---&gt;",
TRUE,""
)</f>
        <v>-1</v>
      </c>
      <c r="G5" s="23" t="str" cm="1">
        <f t="array" ref="G5">_xlfn.IFS($B5=G$3,-1,
$C5=G$3,1+$E5,
AND($B5&lt;G$3,$C5&gt;G$3),"&lt;---&gt;",
TRUE,""
)</f>
        <v>&lt;---&gt;</v>
      </c>
      <c r="H5" s="23" cm="1">
        <f t="array" ref="H5">_xlfn.IFS($B5=H$3,-1,
$C5=H$3,1+$E5,
AND($B5&lt;H$3,$C5&gt;H$3),"&lt;---&gt;",
TRUE,""
)</f>
        <v>1.0422</v>
      </c>
      <c r="I5" s="23" t="str" cm="1">
        <f t="array" ref="I5">_xlfn.IFS($B5=I$3,-1,
$C5=I$3,1+$E5,
AND($B5&lt;I$3,$C5&gt;I$3),"&lt;---&gt;",
TRUE,""
)</f>
        <v/>
      </c>
      <c r="J5" s="23" t="str" cm="1">
        <f t="array" ref="J5">_xlfn.IFS($B5=J$3,-1,
$C5=J$3,1+$E5,
AND($B5&lt;J$3,$C5&gt;J$3),"&lt;---&gt;",
TRUE,""
)</f>
        <v/>
      </c>
      <c r="K5" s="23" t="str" cm="1">
        <f t="array" ref="K5">_xlfn.IFS($B5=K$3,-1,
$C5=K$3,1+$E5,
AND($B5&lt;K$3,$C5&gt;K$3),"&lt;---&gt;",
TRUE,""
)</f>
        <v/>
      </c>
      <c r="L5" s="23" t="str" cm="1">
        <f t="array" ref="L5">_xlfn.IFS($B5=L$3,-1,
$C5=L$3,1+$E5,
AND($B5&lt;L$3,$C5&gt;L$3),"&lt;---&gt;",
TRUE,""
)</f>
        <v/>
      </c>
      <c r="M5" s="23" t="str" cm="1">
        <f t="array" ref="M5">_xlfn.IFS($B5=M$3,-1,
$C5=M$3,1+$E5,
AND($B5&lt;M$3,$C5&gt;M$3),"&lt;---&gt;",
TRUE,""
)</f>
        <v/>
      </c>
      <c r="N5" s="23" t="str" cm="1">
        <f t="array" ref="N5">_xlfn.IFS($B5=N$3,-1,
$C5=N$3,1+$E5,
AND($B5&lt;N$3,$C5&gt;N$3),"&lt;---&gt;",
TRUE,""
)</f>
        <v/>
      </c>
      <c r="O5" s="23" t="str" cm="1">
        <f t="array" ref="O5">_xlfn.IFS($B5=O$3,-1,
$C5=O$3,1+$E5,
AND($B5&lt;O$3,$C5&gt;O$3),"&lt;---&gt;",
TRUE,""
)</f>
        <v/>
      </c>
      <c r="P5" s="9" t="s">
        <v>19</v>
      </c>
      <c r="Q5" s="5">
        <v>1</v>
      </c>
      <c r="R5" s="5">
        <v>1</v>
      </c>
      <c r="S5" s="5">
        <v>1.9900000000000001E-2</v>
      </c>
    </row>
    <row r="6" spans="1:19" ht="15" thickBot="1" x14ac:dyDescent="0.35">
      <c r="A6" s="8" t="s">
        <v>24</v>
      </c>
      <c r="B6" s="8">
        <v>1</v>
      </c>
      <c r="C6" s="8">
        <v>6</v>
      </c>
      <c r="D6" s="17">
        <v>0</v>
      </c>
      <c r="E6" s="21">
        <v>0.109</v>
      </c>
      <c r="F6" s="23" cm="1">
        <f t="array" ref="F6">_xlfn.IFS($B6=F$3,-1,
$C6=F$3,1+$E6,
AND($B6&lt;F$3,$C6&gt;F$3),"&lt;---&gt;",
TRUE,""
)</f>
        <v>-1</v>
      </c>
      <c r="G6" s="23" t="str" cm="1">
        <f t="array" ref="G6">_xlfn.IFS($B6=G$3,-1,
$C6=G$3,1+$E6,
AND($B6&lt;G$3,$C6&gt;G$3),"&lt;---&gt;",
TRUE,""
)</f>
        <v>&lt;---&gt;</v>
      </c>
      <c r="H6" s="23" t="str" cm="1">
        <f t="array" ref="H6">_xlfn.IFS($B6=H$3,-1,
$C6=H$3,1+$E6,
AND($B6&lt;H$3,$C6&gt;H$3),"&lt;---&gt;",
TRUE,""
)</f>
        <v>&lt;---&gt;</v>
      </c>
      <c r="I6" s="23" t="str" cm="1">
        <f t="array" ref="I6">_xlfn.IFS($B6=I$3,-1,
$C6=I$3,1+$E6,
AND($B6&lt;I$3,$C6&gt;I$3),"&lt;---&gt;",
TRUE,""
)</f>
        <v>&lt;---&gt;</v>
      </c>
      <c r="J6" s="23" t="str" cm="1">
        <f t="array" ref="J6">_xlfn.IFS($B6=J$3,-1,
$C6=J$3,1+$E6,
AND($B6&lt;J$3,$C6&gt;J$3),"&lt;---&gt;",
TRUE,""
)</f>
        <v>&lt;---&gt;</v>
      </c>
      <c r="K6" s="23" cm="1">
        <f t="array" ref="K6">_xlfn.IFS($B6=K$3,-1,
$C6=K$3,1+$E6,
AND($B6&lt;K$3,$C6&gt;K$3),"&lt;---&gt;",
TRUE,""
)</f>
        <v>1.109</v>
      </c>
      <c r="L6" s="23" t="str" cm="1">
        <f t="array" ref="L6">_xlfn.IFS($B6=L$3,-1,
$C6=L$3,1+$E6,
AND($B6&lt;L$3,$C6&gt;L$3),"&lt;---&gt;",
TRUE,""
)</f>
        <v/>
      </c>
      <c r="M6" s="23" t="str" cm="1">
        <f t="array" ref="M6">_xlfn.IFS($B6=M$3,-1,
$C6=M$3,1+$E6,
AND($B6&lt;M$3,$C6&gt;M$3),"&lt;---&gt;",
TRUE,""
)</f>
        <v/>
      </c>
      <c r="N6" s="23" t="str" cm="1">
        <f t="array" ref="N6">_xlfn.IFS($B6=N$3,-1,
$C6=N$3,1+$E6,
AND($B6&lt;N$3,$C6&gt;N$3),"&lt;---&gt;",
TRUE,""
)</f>
        <v/>
      </c>
      <c r="O6" s="23" t="str" cm="1">
        <f t="array" ref="O6">_xlfn.IFS($B6=O$3,-1,
$C6=O$3,1+$E6,
AND($B6&lt;O$3,$C6&gt;O$3),"&lt;---&gt;",
TRUE,""
)</f>
        <v/>
      </c>
      <c r="P6" s="10" t="s">
        <v>20</v>
      </c>
      <c r="Q6" s="6">
        <v>1</v>
      </c>
      <c r="R6" s="6">
        <v>2</v>
      </c>
      <c r="S6" s="6">
        <v>4.2200000000000001E-2</v>
      </c>
    </row>
    <row r="7" spans="1:19" x14ac:dyDescent="0.3">
      <c r="A7" t="s">
        <v>19</v>
      </c>
      <c r="B7">
        <v>2</v>
      </c>
      <c r="C7">
        <v>3</v>
      </c>
      <c r="D7" s="16">
        <v>0</v>
      </c>
      <c r="E7" s="19">
        <v>1.9900000000000001E-2</v>
      </c>
      <c r="F7" s="23" t="str" cm="1">
        <f t="array" ref="F7">_xlfn.IFS($B7=F$3,-1,
$C7=F$3,1+$E7,
AND($B7&lt;F$3,$C7&gt;F$3),"&lt;---&gt;",
TRUE,""
)</f>
        <v/>
      </c>
      <c r="G7" s="23" cm="1">
        <f t="array" ref="G7">_xlfn.IFS($B7=G$3,-1,
$C7=G$3,1+$E7,
AND($B7&lt;G$3,$C7&gt;G$3),"&lt;---&gt;",
TRUE,""
)</f>
        <v>-1</v>
      </c>
      <c r="H7" s="23" cm="1">
        <f t="array" ref="H7">_xlfn.IFS($B7=H$3,-1,
$C7=H$3,1+$E7,
AND($B7&lt;H$3,$C7&gt;H$3),"&lt;---&gt;",
TRUE,""
)</f>
        <v>1.0199</v>
      </c>
      <c r="I7" s="23" t="str" cm="1">
        <f t="array" ref="I7">_xlfn.IFS($B7=I$3,-1,
$C7=I$3,1+$E7,
AND($B7&lt;I$3,$C7&gt;I$3),"&lt;---&gt;",
TRUE,""
)</f>
        <v/>
      </c>
      <c r="J7" s="23" t="str" cm="1">
        <f t="array" ref="J7">_xlfn.IFS($B7=J$3,-1,
$C7=J$3,1+$E7,
AND($B7&lt;J$3,$C7&gt;J$3),"&lt;---&gt;",
TRUE,""
)</f>
        <v/>
      </c>
      <c r="K7" s="23" t="str" cm="1">
        <f t="array" ref="K7">_xlfn.IFS($B7=K$3,-1,
$C7=K$3,1+$E7,
AND($B7&lt;K$3,$C7&gt;K$3),"&lt;---&gt;",
TRUE,""
)</f>
        <v/>
      </c>
      <c r="L7" s="23" t="str" cm="1">
        <f t="array" ref="L7">_xlfn.IFS($B7=L$3,-1,
$C7=L$3,1+$E7,
AND($B7&lt;L$3,$C7&gt;L$3),"&lt;---&gt;",
TRUE,""
)</f>
        <v/>
      </c>
      <c r="M7" s="23" t="str" cm="1">
        <f t="array" ref="M7">_xlfn.IFS($B7=M$3,-1,
$C7=M$3,1+$E7,
AND($B7&lt;M$3,$C7&gt;M$3),"&lt;---&gt;",
TRUE,""
)</f>
        <v/>
      </c>
      <c r="N7" s="23" t="str" cm="1">
        <f t="array" ref="N7">_xlfn.IFS($B7=N$3,-1,
$C7=N$3,1+$E7,
AND($B7&lt;N$3,$C7&gt;N$3),"&lt;---&gt;",
TRUE,""
)</f>
        <v/>
      </c>
      <c r="O7" s="23" t="str" cm="1">
        <f t="array" ref="O7">_xlfn.IFS($B7=O$3,-1,
$C7=O$3,1+$E7,
AND($B7&lt;O$3,$C7&gt;O$3),"&lt;---&gt;",
TRUE,""
)</f>
        <v/>
      </c>
      <c r="P7" s="10" t="s">
        <v>21</v>
      </c>
      <c r="Q7" s="6">
        <v>2</v>
      </c>
      <c r="R7" s="6">
        <v>3</v>
      </c>
      <c r="S7" s="6">
        <v>6.4399999999999999E-2</v>
      </c>
    </row>
    <row r="8" spans="1:19" ht="15" thickBot="1" x14ac:dyDescent="0.35">
      <c r="A8" s="8" t="s">
        <v>21</v>
      </c>
      <c r="B8" s="8">
        <v>2</v>
      </c>
      <c r="C8" s="8">
        <v>5</v>
      </c>
      <c r="D8" s="17">
        <v>0</v>
      </c>
      <c r="E8" s="20">
        <v>6.4399999999999999E-2</v>
      </c>
      <c r="F8" s="23" t="str" cm="1">
        <f t="array" ref="F8">_xlfn.IFS($B8=F$3,-1,
$C8=F$3,1+$E8,
AND($B8&lt;F$3,$C8&gt;F$3),"&lt;---&gt;",
TRUE,""
)</f>
        <v/>
      </c>
      <c r="G8" s="23" cm="1">
        <f t="array" ref="G8">_xlfn.IFS($B8=G$3,-1,
$C8=G$3,1+$E8,
AND($B8&lt;G$3,$C8&gt;G$3),"&lt;---&gt;",
TRUE,""
)</f>
        <v>-1</v>
      </c>
      <c r="H8" s="23" t="str" cm="1">
        <f t="array" ref="H8">_xlfn.IFS($B8=H$3,-1,
$C8=H$3,1+$E8,
AND($B8&lt;H$3,$C8&gt;H$3),"&lt;---&gt;",
TRUE,""
)</f>
        <v>&lt;---&gt;</v>
      </c>
      <c r="I8" s="23" t="str" cm="1">
        <f t="array" ref="I8">_xlfn.IFS($B8=I$3,-1,
$C8=I$3,1+$E8,
AND($B8&lt;I$3,$C8&gt;I$3),"&lt;---&gt;",
TRUE,""
)</f>
        <v>&lt;---&gt;</v>
      </c>
      <c r="J8" s="23" cm="1">
        <f t="array" ref="J8">_xlfn.IFS($B8=J$3,-1,
$C8=J$3,1+$E8,
AND($B8&lt;J$3,$C8&gt;J$3),"&lt;---&gt;",
TRUE,""
)</f>
        <v>1.0644</v>
      </c>
      <c r="K8" s="23" t="str" cm="1">
        <f t="array" ref="K8">_xlfn.IFS($B8=K$3,-1,
$C8=K$3,1+$E8,
AND($B8&lt;K$3,$C8&gt;K$3),"&lt;---&gt;",
TRUE,""
)</f>
        <v/>
      </c>
      <c r="L8" s="23" t="str" cm="1">
        <f t="array" ref="L8">_xlfn.IFS($B8=L$3,-1,
$C8=L$3,1+$E8,
AND($B8&lt;L$3,$C8&gt;L$3),"&lt;---&gt;",
TRUE,""
)</f>
        <v/>
      </c>
      <c r="M8" s="23" t="str" cm="1">
        <f t="array" ref="M8">_xlfn.IFS($B8=M$3,-1,
$C8=M$3,1+$E8,
AND($B8&lt;M$3,$C8&gt;M$3),"&lt;---&gt;",
TRUE,""
)</f>
        <v/>
      </c>
      <c r="N8" s="23" t="str" cm="1">
        <f t="array" ref="N8">_xlfn.IFS($B8=N$3,-1,
$C8=N$3,1+$E8,
AND($B8&lt;N$3,$C8&gt;N$3),"&lt;---&gt;",
TRUE,""
)</f>
        <v/>
      </c>
      <c r="O8" s="23" t="str" cm="1">
        <f t="array" ref="O8">_xlfn.IFS($B8=O$3,-1,
$C8=O$3,1+$E8,
AND($B8&lt;O$3,$C8&gt;O$3),"&lt;---&gt;",
TRUE,""
)</f>
        <v/>
      </c>
      <c r="P8" s="11" t="s">
        <v>22</v>
      </c>
      <c r="Q8" s="7">
        <v>3</v>
      </c>
      <c r="R8" s="7">
        <v>4</v>
      </c>
      <c r="S8" s="7">
        <v>8.6699999999999999E-2</v>
      </c>
    </row>
    <row r="9" spans="1:19" ht="15" thickBot="1" x14ac:dyDescent="0.35">
      <c r="A9" t="s">
        <v>19</v>
      </c>
      <c r="B9">
        <v>3</v>
      </c>
      <c r="C9">
        <v>4</v>
      </c>
      <c r="D9" s="16">
        <v>0</v>
      </c>
      <c r="E9" s="19">
        <v>1.9900000000000001E-2</v>
      </c>
      <c r="F9" s="23" t="str" cm="1">
        <f t="array" ref="F9">_xlfn.IFS($B9=F$3,-1,
$C9=F$3,1+$E9,
AND($B9&lt;F$3,$C9&gt;F$3),"&lt;---&gt;",
TRUE,""
)</f>
        <v/>
      </c>
      <c r="G9" s="23" t="str" cm="1">
        <f t="array" ref="G9">_xlfn.IFS($B9=G$3,-1,
$C9=G$3,1+$E9,
AND($B9&lt;G$3,$C9&gt;G$3),"&lt;---&gt;",
TRUE,""
)</f>
        <v/>
      </c>
      <c r="H9" s="23" cm="1">
        <f t="array" ref="H9">_xlfn.IFS($B9=H$3,-1,
$C9=H$3,1+$E9,
AND($B9&lt;H$3,$C9&gt;H$3),"&lt;---&gt;",
TRUE,""
)</f>
        <v>-1</v>
      </c>
      <c r="I9" s="23" cm="1">
        <f t="array" ref="I9">_xlfn.IFS($B9=I$3,-1,
$C9=I$3,1+$E9,
AND($B9&lt;I$3,$C9&gt;I$3),"&lt;---&gt;",
TRUE,""
)</f>
        <v>1.0199</v>
      </c>
      <c r="J9" s="23" t="str" cm="1">
        <f t="array" ref="J9">_xlfn.IFS($B9=J$3,-1,
$C9=J$3,1+$E9,
AND($B9&lt;J$3,$C9&gt;J$3),"&lt;---&gt;",
TRUE,""
)</f>
        <v/>
      </c>
      <c r="K9" s="23" t="str" cm="1">
        <f t="array" ref="K9">_xlfn.IFS($B9=K$3,-1,
$C9=K$3,1+$E9,
AND($B9&lt;K$3,$C9&gt;K$3),"&lt;---&gt;",
TRUE,""
)</f>
        <v/>
      </c>
      <c r="L9" s="23" t="str" cm="1">
        <f t="array" ref="L9">_xlfn.IFS($B9=L$3,-1,
$C9=L$3,1+$E9,
AND($B9&lt;L$3,$C9&gt;L$3),"&lt;---&gt;",
TRUE,""
)</f>
        <v/>
      </c>
      <c r="M9" s="23" t="str" cm="1">
        <f t="array" ref="M9">_xlfn.IFS($B9=M$3,-1,
$C9=M$3,1+$E9,
AND($B9&lt;M$3,$C9&gt;M$3),"&lt;---&gt;",
TRUE,""
)</f>
        <v/>
      </c>
      <c r="N9" s="23" t="str" cm="1">
        <f t="array" ref="N9">_xlfn.IFS($B9=N$3,-1,
$C9=N$3,1+$E9,
AND($B9&lt;N$3,$C9&gt;N$3),"&lt;---&gt;",
TRUE,""
)</f>
        <v/>
      </c>
      <c r="O9" s="23" t="str" cm="1">
        <f t="array" ref="O9">_xlfn.IFS($B9=O$3,-1,
$C9=O$3,1+$E9,
AND($B9&lt;O$3,$C9&gt;O$3),"&lt;---&gt;",
TRUE,""
)</f>
        <v/>
      </c>
      <c r="P9" s="11" t="s">
        <v>24</v>
      </c>
      <c r="Q9" s="7">
        <v>1</v>
      </c>
      <c r="R9" s="7">
        <v>5</v>
      </c>
      <c r="S9" s="7">
        <v>0.109</v>
      </c>
    </row>
    <row r="10" spans="1:19" x14ac:dyDescent="0.3">
      <c r="A10" t="s">
        <v>20</v>
      </c>
      <c r="B10">
        <v>3</v>
      </c>
      <c r="C10">
        <v>5</v>
      </c>
      <c r="D10" s="16">
        <v>0</v>
      </c>
      <c r="E10" s="20">
        <v>4.2200000000000001E-2</v>
      </c>
      <c r="F10" s="23" t="str" cm="1">
        <f t="array" ref="F10">_xlfn.IFS($B10=F$3,-1,
$C10=F$3,1+$E10,
AND($B10&lt;F$3,$C10&gt;F$3),"&lt;---&gt;",
TRUE,""
)</f>
        <v/>
      </c>
      <c r="G10" s="23" t="str" cm="1">
        <f t="array" ref="G10">_xlfn.IFS($B10=G$3,-1,
$C10=G$3,1+$E10,
AND($B10&lt;G$3,$C10&gt;G$3),"&lt;---&gt;",
TRUE,""
)</f>
        <v/>
      </c>
      <c r="H10" s="23" cm="1">
        <f t="array" ref="H10">_xlfn.IFS($B10=H$3,-1,
$C10=H$3,1+$E10,
AND($B10&lt;H$3,$C10&gt;H$3),"&lt;---&gt;",
TRUE,""
)</f>
        <v>-1</v>
      </c>
      <c r="I10" s="23" t="str" cm="1">
        <f t="array" ref="I10">_xlfn.IFS($B10=I$3,-1,
$C10=I$3,1+$E10,
AND($B10&lt;I$3,$C10&gt;I$3),"&lt;---&gt;",
TRUE,""
)</f>
        <v>&lt;---&gt;</v>
      </c>
      <c r="J10" s="23" cm="1">
        <f t="array" ref="J10">_xlfn.IFS($B10=J$3,-1,
$C10=J$3,1+$E10,
AND($B10&lt;J$3,$C10&gt;J$3),"&lt;---&gt;",
TRUE,""
)</f>
        <v>1.0422</v>
      </c>
      <c r="K10" s="23" t="str" cm="1">
        <f t="array" ref="K10">_xlfn.IFS($B10=K$3,-1,
$C10=K$3,1+$E10,
AND($B10&lt;K$3,$C10&gt;K$3),"&lt;---&gt;",
TRUE,""
)</f>
        <v/>
      </c>
      <c r="L10" s="23" t="str" cm="1">
        <f t="array" ref="L10">_xlfn.IFS($B10=L$3,-1,
$C10=L$3,1+$E10,
AND($B10&lt;L$3,$C10&gt;L$3),"&lt;---&gt;",
TRUE,""
)</f>
        <v/>
      </c>
      <c r="M10" s="23" t="str" cm="1">
        <f t="array" ref="M10">_xlfn.IFS($B10=M$3,-1,
$C10=M$3,1+$E10,
AND($B10&lt;M$3,$C10&gt;M$3),"&lt;---&gt;",
TRUE,""
)</f>
        <v/>
      </c>
      <c r="N10" s="23" t="str" cm="1">
        <f t="array" ref="N10">_xlfn.IFS($B10=N$3,-1,
$C10=N$3,1+$E10,
AND($B10&lt;N$3,$C10&gt;N$3),"&lt;---&gt;",
TRUE,""
)</f>
        <v/>
      </c>
      <c r="O10" s="23" t="str" cm="1">
        <f t="array" ref="O10">_xlfn.IFS($B10=O$3,-1,
$C10=O$3,1+$E10,
AND($B10&lt;O$3,$C10&gt;O$3),"&lt;---&gt;",
TRUE,""
)</f>
        <v/>
      </c>
    </row>
    <row r="11" spans="1:19" ht="15" thickBot="1" x14ac:dyDescent="0.35">
      <c r="A11" s="8" t="s">
        <v>22</v>
      </c>
      <c r="B11" s="8">
        <v>3</v>
      </c>
      <c r="C11" s="8">
        <v>7</v>
      </c>
      <c r="D11" s="17">
        <v>865.7284152564273</v>
      </c>
      <c r="E11" s="21">
        <v>8.6699999999999999E-2</v>
      </c>
      <c r="F11" s="23" t="str" cm="1">
        <f t="array" ref="F11">_xlfn.IFS($B11=F$3,-1,
$C11=F$3,1+$E11,
AND($B11&lt;F$3,$C11&gt;F$3),"&lt;---&gt;",
TRUE,""
)</f>
        <v/>
      </c>
      <c r="G11" s="23" t="str" cm="1">
        <f t="array" ref="G11">_xlfn.IFS($B11=G$3,-1,
$C11=G$3,1+$E11,
AND($B11&lt;G$3,$C11&gt;G$3),"&lt;---&gt;",
TRUE,""
)</f>
        <v/>
      </c>
      <c r="H11" s="23" cm="1">
        <f t="array" ref="H11">_xlfn.IFS($B11=H$3,-1,
$C11=H$3,1+$E11,
AND($B11&lt;H$3,$C11&gt;H$3),"&lt;---&gt;",
TRUE,""
)</f>
        <v>-1</v>
      </c>
      <c r="I11" s="23" t="str" cm="1">
        <f t="array" ref="I11">_xlfn.IFS($B11=I$3,-1,
$C11=I$3,1+$E11,
AND($B11&lt;I$3,$C11&gt;I$3),"&lt;---&gt;",
TRUE,""
)</f>
        <v>&lt;---&gt;</v>
      </c>
      <c r="J11" s="23" t="str" cm="1">
        <f t="array" ref="J11">_xlfn.IFS($B11=J$3,-1,
$C11=J$3,1+$E11,
AND($B11&lt;J$3,$C11&gt;J$3),"&lt;---&gt;",
TRUE,""
)</f>
        <v>&lt;---&gt;</v>
      </c>
      <c r="K11" s="23" t="str" cm="1">
        <f t="array" ref="K11">_xlfn.IFS($B11=K$3,-1,
$C11=K$3,1+$E11,
AND($B11&lt;K$3,$C11&gt;K$3),"&lt;---&gt;",
TRUE,""
)</f>
        <v>&lt;---&gt;</v>
      </c>
      <c r="L11" s="23" cm="1">
        <f t="array" ref="L11">_xlfn.IFS($B11=L$3,-1,
$C11=L$3,1+$E11,
AND($B11&lt;L$3,$C11&gt;L$3),"&lt;---&gt;",
TRUE,""
)</f>
        <v>1.0867</v>
      </c>
      <c r="M11" s="23" t="str" cm="1">
        <f t="array" ref="M11">_xlfn.IFS($B11=M$3,-1,
$C11=M$3,1+$E11,
AND($B11&lt;M$3,$C11&gt;M$3),"&lt;---&gt;",
TRUE,""
)</f>
        <v/>
      </c>
      <c r="N11" s="23" t="str" cm="1">
        <f t="array" ref="N11">_xlfn.IFS($B11=N$3,-1,
$C11=N$3,1+$E11,
AND($B11&lt;N$3,$C11&gt;N$3),"&lt;---&gt;",
TRUE,""
)</f>
        <v/>
      </c>
      <c r="O11" s="23" t="str" cm="1">
        <f t="array" ref="O11">_xlfn.IFS($B11=O$3,-1,
$C11=O$3,1+$E11,
AND($B11&lt;O$3,$C11&gt;O$3),"&lt;---&gt;",
TRUE,""
)</f>
        <v/>
      </c>
    </row>
    <row r="12" spans="1:19" x14ac:dyDescent="0.3">
      <c r="A12" s="15" t="s">
        <v>19</v>
      </c>
      <c r="B12" s="15">
        <v>4</v>
      </c>
      <c r="C12" s="15">
        <v>5</v>
      </c>
      <c r="D12" s="18">
        <v>0</v>
      </c>
      <c r="E12" s="19">
        <v>1.9900000000000001E-2</v>
      </c>
      <c r="F12" s="23" t="str" cm="1">
        <f t="array" ref="F12">_xlfn.IFS($B12=F$3,-1,
$C12=F$3,1+$E12,
AND($B12&lt;F$3,$C12&gt;F$3),"&lt;---&gt;",
TRUE,""
)</f>
        <v/>
      </c>
      <c r="G12" s="23" t="str" cm="1">
        <f t="array" ref="G12">_xlfn.IFS($B12=G$3,-1,
$C12=G$3,1+$E12,
AND($B12&lt;G$3,$C12&gt;G$3),"&lt;---&gt;",
TRUE,""
)</f>
        <v/>
      </c>
      <c r="H12" s="23" t="str" cm="1">
        <f t="array" ref="H12">_xlfn.IFS($B12=H$3,-1,
$C12=H$3,1+$E12,
AND($B12&lt;H$3,$C12&gt;H$3),"&lt;---&gt;",
TRUE,""
)</f>
        <v/>
      </c>
      <c r="I12" s="23" cm="1">
        <f t="array" ref="I12">_xlfn.IFS($B12=I$3,-1,
$C12=I$3,1+$E12,
AND($B12&lt;I$3,$C12&gt;I$3),"&lt;---&gt;",
TRUE,""
)</f>
        <v>-1</v>
      </c>
      <c r="J12" s="23" cm="1">
        <f t="array" ref="J12">_xlfn.IFS($B12=J$3,-1,
$C12=J$3,1+$E12,
AND($B12&lt;J$3,$C12&gt;J$3),"&lt;---&gt;",
TRUE,""
)</f>
        <v>1.0199</v>
      </c>
      <c r="K12" s="23" t="str" cm="1">
        <f t="array" ref="K12">_xlfn.IFS($B12=K$3,-1,
$C12=K$3,1+$E12,
AND($B12&lt;K$3,$C12&gt;K$3),"&lt;---&gt;",
TRUE,""
)</f>
        <v/>
      </c>
      <c r="L12" s="23" t="str" cm="1">
        <f t="array" ref="L12">_xlfn.IFS($B12=L$3,-1,
$C12=L$3,1+$E12,
AND($B12&lt;L$3,$C12&gt;L$3),"&lt;---&gt;",
TRUE,""
)</f>
        <v/>
      </c>
      <c r="M12" s="23" t="str" cm="1">
        <f t="array" ref="M12">_xlfn.IFS($B12=M$3,-1,
$C12=M$3,1+$E12,
AND($B12&lt;M$3,$C12&gt;M$3),"&lt;---&gt;",
TRUE,""
)</f>
        <v/>
      </c>
      <c r="N12" s="23" t="str" cm="1">
        <f t="array" ref="N12">_xlfn.IFS($B12=N$3,-1,
$C12=N$3,1+$E12,
AND($B12&lt;N$3,$C12&gt;N$3),"&lt;---&gt;",
TRUE,""
)</f>
        <v/>
      </c>
      <c r="O12" s="23" t="str" cm="1">
        <f t="array" ref="O12">_xlfn.IFS($B12=O$3,-1,
$C12=O$3,1+$E12,
AND($B12&lt;O$3,$C12&gt;O$3),"&lt;---&gt;",
TRUE,""
)</f>
        <v/>
      </c>
    </row>
    <row r="13" spans="1:19" x14ac:dyDescent="0.3">
      <c r="A13" t="s">
        <v>19</v>
      </c>
      <c r="B13">
        <v>5</v>
      </c>
      <c r="C13">
        <v>6</v>
      </c>
      <c r="D13" s="16">
        <v>0</v>
      </c>
      <c r="E13" s="19">
        <v>1.9900000000000001E-2</v>
      </c>
      <c r="F13" s="23" t="str" cm="1">
        <f t="array" ref="F13">_xlfn.IFS($B13=F$3,-1,
$C13=F$3,1+$E13,
AND($B13&lt;F$3,$C13&gt;F$3),"&lt;---&gt;",
TRUE,""
)</f>
        <v/>
      </c>
      <c r="G13" s="23" t="str" cm="1">
        <f t="array" ref="G13">_xlfn.IFS($B13=G$3,-1,
$C13=G$3,1+$E13,
AND($B13&lt;G$3,$C13&gt;G$3),"&lt;---&gt;",
TRUE,""
)</f>
        <v/>
      </c>
      <c r="H13" s="23" t="str" cm="1">
        <f t="array" ref="H13">_xlfn.IFS($B13=H$3,-1,
$C13=H$3,1+$E13,
AND($B13&lt;H$3,$C13&gt;H$3),"&lt;---&gt;",
TRUE,""
)</f>
        <v/>
      </c>
      <c r="I13" s="23" t="str" cm="1">
        <f t="array" ref="I13">_xlfn.IFS($B13=I$3,-1,
$C13=I$3,1+$E13,
AND($B13&lt;I$3,$C13&gt;I$3),"&lt;---&gt;",
TRUE,""
)</f>
        <v/>
      </c>
      <c r="J13" s="23" cm="1">
        <f t="array" ref="J13">_xlfn.IFS($B13=J$3,-1,
$C13=J$3,1+$E13,
AND($B13&lt;J$3,$C13&gt;J$3),"&lt;---&gt;",
TRUE,""
)</f>
        <v>-1</v>
      </c>
      <c r="K13" s="23" cm="1">
        <f t="array" ref="K13">_xlfn.IFS($B13=K$3,-1,
$C13=K$3,1+$E13,
AND($B13&lt;K$3,$C13&gt;K$3),"&lt;---&gt;",
TRUE,""
)</f>
        <v>1.0199</v>
      </c>
      <c r="L13" s="23" t="str" cm="1">
        <f t="array" ref="L13">_xlfn.IFS($B13=L$3,-1,
$C13=L$3,1+$E13,
AND($B13&lt;L$3,$C13&gt;L$3),"&lt;---&gt;",
TRUE,""
)</f>
        <v/>
      </c>
      <c r="M13" s="23" t="str" cm="1">
        <f t="array" ref="M13">_xlfn.IFS($B13=M$3,-1,
$C13=M$3,1+$E13,
AND($B13&lt;M$3,$C13&gt;M$3),"&lt;---&gt;",
TRUE,""
)</f>
        <v/>
      </c>
      <c r="N13" s="23" t="str" cm="1">
        <f t="array" ref="N13">_xlfn.IFS($B13=N$3,-1,
$C13=N$3,1+$E13,
AND($B13&lt;N$3,$C13&gt;N$3),"&lt;---&gt;",
TRUE,""
)</f>
        <v/>
      </c>
      <c r="O13" s="23" t="str" cm="1">
        <f t="array" ref="O13">_xlfn.IFS($B13=O$3,-1,
$C13=O$3,1+$E13,
AND($B13&lt;O$3,$C13&gt;O$3),"&lt;---&gt;",
TRUE,""
)</f>
        <v/>
      </c>
    </row>
    <row r="14" spans="1:19" x14ac:dyDescent="0.3">
      <c r="A14" t="s">
        <v>20</v>
      </c>
      <c r="B14">
        <v>5</v>
      </c>
      <c r="C14">
        <v>7</v>
      </c>
      <c r="D14" s="16">
        <v>0</v>
      </c>
      <c r="E14" s="20">
        <v>4.2200000000000001E-2</v>
      </c>
      <c r="F14" s="23" t="str" cm="1">
        <f t="array" ref="F14">_xlfn.IFS($B14=F$3,-1,
$C14=F$3,1+$E14,
AND($B14&lt;F$3,$C14&gt;F$3),"&lt;---&gt;",
TRUE,""
)</f>
        <v/>
      </c>
      <c r="G14" s="23" t="str" cm="1">
        <f t="array" ref="G14">_xlfn.IFS($B14=G$3,-1,
$C14=G$3,1+$E14,
AND($B14&lt;G$3,$C14&gt;G$3),"&lt;---&gt;",
TRUE,""
)</f>
        <v/>
      </c>
      <c r="H14" s="23" t="str" cm="1">
        <f t="array" ref="H14">_xlfn.IFS($B14=H$3,-1,
$C14=H$3,1+$E14,
AND($B14&lt;H$3,$C14&gt;H$3),"&lt;---&gt;",
TRUE,""
)</f>
        <v/>
      </c>
      <c r="I14" s="23" t="str" cm="1">
        <f t="array" ref="I14">_xlfn.IFS($B14=I$3,-1,
$C14=I$3,1+$E14,
AND($B14&lt;I$3,$C14&gt;I$3),"&lt;---&gt;",
TRUE,""
)</f>
        <v/>
      </c>
      <c r="J14" s="23" cm="1">
        <f t="array" ref="J14">_xlfn.IFS($B14=J$3,-1,
$C14=J$3,1+$E14,
AND($B14&lt;J$3,$C14&gt;J$3),"&lt;---&gt;",
TRUE,""
)</f>
        <v>-1</v>
      </c>
      <c r="K14" s="23" t="str" cm="1">
        <f t="array" ref="K14">_xlfn.IFS($B14=K$3,-1,
$C14=K$3,1+$E14,
AND($B14&lt;K$3,$C14&gt;K$3),"&lt;---&gt;",
TRUE,""
)</f>
        <v>&lt;---&gt;</v>
      </c>
      <c r="L14" s="23" cm="1">
        <f t="array" ref="L14">_xlfn.IFS($B14=L$3,-1,
$C14=L$3,1+$E14,
AND($B14&lt;L$3,$C14&gt;L$3),"&lt;---&gt;",
TRUE,""
)</f>
        <v>1.0422</v>
      </c>
      <c r="M14" s="23" t="str" cm="1">
        <f t="array" ref="M14">_xlfn.IFS($B14=M$3,-1,
$C14=M$3,1+$E14,
AND($B14&lt;M$3,$C14&gt;M$3),"&lt;---&gt;",
TRUE,""
)</f>
        <v/>
      </c>
      <c r="N14" s="23" t="str" cm="1">
        <f t="array" ref="N14">_xlfn.IFS($B14=N$3,-1,
$C14=N$3,1+$E14,
AND($B14&lt;N$3,$C14&gt;N$3),"&lt;---&gt;",
TRUE,""
)</f>
        <v/>
      </c>
      <c r="O14" s="23" t="str" cm="1">
        <f t="array" ref="O14">_xlfn.IFS($B14=O$3,-1,
$C14=O$3,1+$E14,
AND($B14&lt;O$3,$C14&gt;O$3),"&lt;---&gt;",
TRUE,""
)</f>
        <v/>
      </c>
    </row>
    <row r="15" spans="1:19" x14ac:dyDescent="0.3">
      <c r="A15" s="8" t="s">
        <v>21</v>
      </c>
      <c r="B15" s="8">
        <v>5</v>
      </c>
      <c r="C15" s="8">
        <v>8</v>
      </c>
      <c r="D15" s="17">
        <v>0</v>
      </c>
      <c r="E15" s="20">
        <v>6.4399999999999999E-2</v>
      </c>
      <c r="F15" s="23" t="str" cm="1">
        <f t="array" ref="F15">_xlfn.IFS($B15=F$3,-1,
$C15=F$3,1+$E15,
AND($B15&lt;F$3,$C15&gt;F$3),"&lt;---&gt;",
TRUE,""
)</f>
        <v/>
      </c>
      <c r="G15" s="23" t="str" cm="1">
        <f t="array" ref="G15">_xlfn.IFS($B15=G$3,-1,
$C15=G$3,1+$E15,
AND($B15&lt;G$3,$C15&gt;G$3),"&lt;---&gt;",
TRUE,""
)</f>
        <v/>
      </c>
      <c r="H15" s="23" t="str" cm="1">
        <f t="array" ref="H15">_xlfn.IFS($B15=H$3,-1,
$C15=H$3,1+$E15,
AND($B15&lt;H$3,$C15&gt;H$3),"&lt;---&gt;",
TRUE,""
)</f>
        <v/>
      </c>
      <c r="I15" s="23" t="str" cm="1">
        <f t="array" ref="I15">_xlfn.IFS($B15=I$3,-1,
$C15=I$3,1+$E15,
AND($B15&lt;I$3,$C15&gt;I$3),"&lt;---&gt;",
TRUE,""
)</f>
        <v/>
      </c>
      <c r="J15" s="23" cm="1">
        <f t="array" ref="J15">_xlfn.IFS($B15=J$3,-1,
$C15=J$3,1+$E15,
AND($B15&lt;J$3,$C15&gt;J$3),"&lt;---&gt;",
TRUE,""
)</f>
        <v>-1</v>
      </c>
      <c r="K15" s="23" t="str" cm="1">
        <f t="array" ref="K15">_xlfn.IFS($B15=K$3,-1,
$C15=K$3,1+$E15,
AND($B15&lt;K$3,$C15&gt;K$3),"&lt;---&gt;",
TRUE,""
)</f>
        <v>&lt;---&gt;</v>
      </c>
      <c r="L15" s="23" t="str" cm="1">
        <f t="array" ref="L15">_xlfn.IFS($B15=L$3,-1,
$C15=L$3,1+$E15,
AND($B15&lt;L$3,$C15&gt;L$3),"&lt;---&gt;",
TRUE,""
)</f>
        <v>&lt;---&gt;</v>
      </c>
      <c r="M15" s="23" cm="1">
        <f t="array" ref="M15">_xlfn.IFS($B15=M$3,-1,
$C15=M$3,1+$E15,
AND($B15&lt;M$3,$C15&gt;M$3),"&lt;---&gt;",
TRUE,""
)</f>
        <v>1.0644</v>
      </c>
      <c r="N15" s="23" t="str" cm="1">
        <f t="array" ref="N15">_xlfn.IFS($B15=N$3,-1,
$C15=N$3,1+$E15,
AND($B15&lt;N$3,$C15&gt;N$3),"&lt;---&gt;",
TRUE,""
)</f>
        <v/>
      </c>
      <c r="O15" s="23" t="str" cm="1">
        <f t="array" ref="O15">_xlfn.IFS($B15=O$3,-1,
$C15=O$3,1+$E15,
AND($B15&lt;O$3,$C15&gt;O$3),"&lt;---&gt;",
TRUE,""
)</f>
        <v/>
      </c>
    </row>
    <row r="16" spans="1:19" x14ac:dyDescent="0.3">
      <c r="A16" s="15" t="s">
        <v>19</v>
      </c>
      <c r="B16" s="15">
        <v>6</v>
      </c>
      <c r="C16" s="15">
        <v>7</v>
      </c>
      <c r="D16" s="18">
        <v>0</v>
      </c>
      <c r="E16" s="19">
        <v>1.9900000000000001E-2</v>
      </c>
      <c r="F16" s="23" t="str" cm="1">
        <f t="array" ref="F16">_xlfn.IFS($B16=F$3,-1,
$C16=F$3,1+$E16,
AND($B16&lt;F$3,$C16&gt;F$3),"&lt;---&gt;",
TRUE,""
)</f>
        <v/>
      </c>
      <c r="G16" s="23" t="str" cm="1">
        <f t="array" ref="G16">_xlfn.IFS($B16=G$3,-1,
$C16=G$3,1+$E16,
AND($B16&lt;G$3,$C16&gt;G$3),"&lt;---&gt;",
TRUE,""
)</f>
        <v/>
      </c>
      <c r="H16" s="23" t="str" cm="1">
        <f t="array" ref="H16">_xlfn.IFS($B16=H$3,-1,
$C16=H$3,1+$E16,
AND($B16&lt;H$3,$C16&gt;H$3),"&lt;---&gt;",
TRUE,""
)</f>
        <v/>
      </c>
      <c r="I16" s="23" t="str" cm="1">
        <f t="array" ref="I16">_xlfn.IFS($B16=I$3,-1,
$C16=I$3,1+$E16,
AND($B16&lt;I$3,$C16&gt;I$3),"&lt;---&gt;",
TRUE,""
)</f>
        <v/>
      </c>
      <c r="J16" s="23" t="str" cm="1">
        <f t="array" ref="J16">_xlfn.IFS($B16=J$3,-1,
$C16=J$3,1+$E16,
AND($B16&lt;J$3,$C16&gt;J$3),"&lt;---&gt;",
TRUE,""
)</f>
        <v/>
      </c>
      <c r="K16" s="23" cm="1">
        <f t="array" ref="K16">_xlfn.IFS($B16=K$3,-1,
$C16=K$3,1+$E16,
AND($B16&lt;K$3,$C16&gt;K$3),"&lt;---&gt;",
TRUE,""
)</f>
        <v>-1</v>
      </c>
      <c r="L16" s="23" cm="1">
        <f t="array" ref="L16">_xlfn.IFS($B16=L$3,-1,
$C16=L$3,1+$E16,
AND($B16&lt;L$3,$C16&gt;L$3),"&lt;---&gt;",
TRUE,""
)</f>
        <v>1.0199</v>
      </c>
      <c r="M16" s="23" t="str" cm="1">
        <f t="array" ref="M16">_xlfn.IFS($B16=M$3,-1,
$C16=M$3,1+$E16,
AND($B16&lt;M$3,$C16&gt;M$3),"&lt;---&gt;",
TRUE,""
)</f>
        <v/>
      </c>
      <c r="N16" s="23" t="str" cm="1">
        <f t="array" ref="N16">_xlfn.IFS($B16=N$3,-1,
$C16=N$3,1+$E16,
AND($B16&lt;N$3,$C16&gt;N$3),"&lt;---&gt;",
TRUE,""
)</f>
        <v/>
      </c>
      <c r="O16" s="23" t="str" cm="1">
        <f t="array" ref="O16">_xlfn.IFS($B16=O$3,-1,
$C16=O$3,1+$E16,
AND($B16&lt;O$3,$C16&gt;O$3),"&lt;---&gt;",
TRUE,""
)</f>
        <v/>
      </c>
    </row>
    <row r="17" spans="1:15" x14ac:dyDescent="0.3">
      <c r="A17" t="s">
        <v>19</v>
      </c>
      <c r="B17">
        <v>7</v>
      </c>
      <c r="C17">
        <v>8</v>
      </c>
      <c r="D17" s="16">
        <v>0</v>
      </c>
      <c r="E17" s="19">
        <v>1.9900000000000001E-2</v>
      </c>
      <c r="F17" s="23" t="str" cm="1">
        <f t="array" ref="F17">_xlfn.IFS($B17=F$3,-1,
$C17=F$3,1+$E17,
AND($B17&lt;F$3,$C17&gt;F$3),"&lt;---&gt;",
TRUE,""
)</f>
        <v/>
      </c>
      <c r="G17" s="23" t="str" cm="1">
        <f t="array" ref="G17">_xlfn.IFS($B17=G$3,-1,
$C17=G$3,1+$E17,
AND($B17&lt;G$3,$C17&gt;G$3),"&lt;---&gt;",
TRUE,""
)</f>
        <v/>
      </c>
      <c r="H17" s="23" t="str" cm="1">
        <f t="array" ref="H17">_xlfn.IFS($B17=H$3,-1,
$C17=H$3,1+$E17,
AND($B17&lt;H$3,$C17&gt;H$3),"&lt;---&gt;",
TRUE,""
)</f>
        <v/>
      </c>
      <c r="I17" s="23" t="str" cm="1">
        <f t="array" ref="I17">_xlfn.IFS($B17=I$3,-1,
$C17=I$3,1+$E17,
AND($B17&lt;I$3,$C17&gt;I$3),"&lt;---&gt;",
TRUE,""
)</f>
        <v/>
      </c>
      <c r="J17" s="23" t="str" cm="1">
        <f t="array" ref="J17">_xlfn.IFS($B17=J$3,-1,
$C17=J$3,1+$E17,
AND($B17&lt;J$3,$C17&gt;J$3),"&lt;---&gt;",
TRUE,""
)</f>
        <v/>
      </c>
      <c r="K17" s="23" t="str" cm="1">
        <f t="array" ref="K17">_xlfn.IFS($B17=K$3,-1,
$C17=K$3,1+$E17,
AND($B17&lt;K$3,$C17&gt;K$3),"&lt;---&gt;",
TRUE,""
)</f>
        <v/>
      </c>
      <c r="L17" s="23" cm="1">
        <f t="array" ref="L17">_xlfn.IFS($B17=L$3,-1,
$C17=L$3,1+$E17,
AND($B17&lt;L$3,$C17&gt;L$3),"&lt;---&gt;",
TRUE,""
)</f>
        <v>-1</v>
      </c>
      <c r="M17" s="23" cm="1">
        <f t="array" ref="M17">_xlfn.IFS($B17=M$3,-1,
$C17=M$3,1+$E17,
AND($B17&lt;M$3,$C17&gt;M$3),"&lt;---&gt;",
TRUE,""
)</f>
        <v>1.0199</v>
      </c>
      <c r="N17" s="23" t="str" cm="1">
        <f t="array" ref="N17">_xlfn.IFS($B17=N$3,-1,
$C17=N$3,1+$E17,
AND($B17&lt;N$3,$C17&gt;N$3),"&lt;---&gt;",
TRUE,""
)</f>
        <v/>
      </c>
      <c r="O17" s="23" t="str" cm="1">
        <f t="array" ref="O17">_xlfn.IFS($B17=O$3,-1,
$C17=O$3,1+$E17,
AND($B17&lt;O$3,$C17&gt;O$3),"&lt;---&gt;",
TRUE,""
)</f>
        <v/>
      </c>
    </row>
    <row r="18" spans="1:15" x14ac:dyDescent="0.3">
      <c r="A18" s="8" t="s">
        <v>20</v>
      </c>
      <c r="B18" s="8">
        <v>7</v>
      </c>
      <c r="C18" s="8">
        <v>9</v>
      </c>
      <c r="D18" s="17">
        <v>940.7870688591596</v>
      </c>
      <c r="E18" s="20">
        <v>4.2200000000000001E-2</v>
      </c>
      <c r="F18" s="23" t="str" cm="1">
        <f t="array" ref="F18">_xlfn.IFS($B18=F$3,-1,
$C18=F$3,1+$E18,
AND($B18&lt;F$3,$C18&gt;F$3),"&lt;---&gt;",
TRUE,""
)</f>
        <v/>
      </c>
      <c r="G18" s="23" t="str" cm="1">
        <f t="array" ref="G18">_xlfn.IFS($B18=G$3,-1,
$C18=G$3,1+$E18,
AND($B18&lt;G$3,$C18&gt;G$3),"&lt;---&gt;",
TRUE,""
)</f>
        <v/>
      </c>
      <c r="H18" s="23" t="str" cm="1">
        <f t="array" ref="H18">_xlfn.IFS($B18=H$3,-1,
$C18=H$3,1+$E18,
AND($B18&lt;H$3,$C18&gt;H$3),"&lt;---&gt;",
TRUE,""
)</f>
        <v/>
      </c>
      <c r="I18" s="23" t="str" cm="1">
        <f t="array" ref="I18">_xlfn.IFS($B18=I$3,-1,
$C18=I$3,1+$E18,
AND($B18&lt;I$3,$C18&gt;I$3),"&lt;---&gt;",
TRUE,""
)</f>
        <v/>
      </c>
      <c r="J18" s="23" t="str" cm="1">
        <f t="array" ref="J18">_xlfn.IFS($B18=J$3,-1,
$C18=J$3,1+$E18,
AND($B18&lt;J$3,$C18&gt;J$3),"&lt;---&gt;",
TRUE,""
)</f>
        <v/>
      </c>
      <c r="K18" s="23" t="str" cm="1">
        <f t="array" ref="K18">_xlfn.IFS($B18=K$3,-1,
$C18=K$3,1+$E18,
AND($B18&lt;K$3,$C18&gt;K$3),"&lt;---&gt;",
TRUE,""
)</f>
        <v/>
      </c>
      <c r="L18" s="23" cm="1">
        <f t="array" ref="L18">_xlfn.IFS($B18=L$3,-1,
$C18=L$3,1+$E18,
AND($B18&lt;L$3,$C18&gt;L$3),"&lt;---&gt;",
TRUE,""
)</f>
        <v>-1</v>
      </c>
      <c r="M18" s="23" t="str" cm="1">
        <f t="array" ref="M18">_xlfn.IFS($B18=M$3,-1,
$C18=M$3,1+$E18,
AND($B18&lt;M$3,$C18&gt;M$3),"&lt;---&gt;",
TRUE,""
)</f>
        <v>&lt;---&gt;</v>
      </c>
      <c r="N18" s="23" cm="1">
        <f t="array" ref="N18">_xlfn.IFS($B18=N$3,-1,
$C18=N$3,1+$E18,
AND($B18&lt;N$3,$C18&gt;N$3),"&lt;---&gt;",
TRUE,""
)</f>
        <v>1.0422</v>
      </c>
      <c r="O18" s="23" t="str" cm="1">
        <f t="array" ref="O18">_xlfn.IFS($B18=O$3,-1,
$C18=O$3,1+$E18,
AND($B18&lt;O$3,$C18&gt;O$3),"&lt;---&gt;",
TRUE,""
)</f>
        <v/>
      </c>
    </row>
    <row r="19" spans="1:15" x14ac:dyDescent="0.3">
      <c r="A19" s="15" t="s">
        <v>19</v>
      </c>
      <c r="B19" s="15">
        <v>8</v>
      </c>
      <c r="C19" s="15">
        <v>9</v>
      </c>
      <c r="D19" s="18">
        <v>0</v>
      </c>
      <c r="E19" s="19">
        <v>1.9900000000000001E-2</v>
      </c>
      <c r="F19" s="23" t="str" cm="1">
        <f t="array" ref="F19">_xlfn.IFS($B19=F$3,-1,
$C19=F$3,1+$E19,
AND($B19&lt;F$3,$C19&gt;F$3),"&lt;---&gt;",
TRUE,""
)</f>
        <v/>
      </c>
      <c r="G19" s="23" t="str" cm="1">
        <f t="array" ref="G19">_xlfn.IFS($B19=G$3,-1,
$C19=G$3,1+$E19,
AND($B19&lt;G$3,$C19&gt;G$3),"&lt;---&gt;",
TRUE,""
)</f>
        <v/>
      </c>
      <c r="H19" s="23" t="str" cm="1">
        <f t="array" ref="H19">_xlfn.IFS($B19=H$3,-1,
$C19=H$3,1+$E19,
AND($B19&lt;H$3,$C19&gt;H$3),"&lt;---&gt;",
TRUE,""
)</f>
        <v/>
      </c>
      <c r="I19" s="23" t="str" cm="1">
        <f t="array" ref="I19">_xlfn.IFS($B19=I$3,-1,
$C19=I$3,1+$E19,
AND($B19&lt;I$3,$C19&gt;I$3),"&lt;---&gt;",
TRUE,""
)</f>
        <v/>
      </c>
      <c r="J19" s="23" t="str" cm="1">
        <f t="array" ref="J19">_xlfn.IFS($B19=J$3,-1,
$C19=J$3,1+$E19,
AND($B19&lt;J$3,$C19&gt;J$3),"&lt;---&gt;",
TRUE,""
)</f>
        <v/>
      </c>
      <c r="K19" s="23" t="str" cm="1">
        <f t="array" ref="K19">_xlfn.IFS($B19=K$3,-1,
$C19=K$3,1+$E19,
AND($B19&lt;K$3,$C19&gt;K$3),"&lt;---&gt;",
TRUE,""
)</f>
        <v/>
      </c>
      <c r="L19" s="23" t="str" cm="1">
        <f t="array" ref="L19">_xlfn.IFS($B19=L$3,-1,
$C19=L$3,1+$E19,
AND($B19&lt;L$3,$C19&gt;L$3),"&lt;---&gt;",
TRUE,""
)</f>
        <v/>
      </c>
      <c r="M19" s="23" cm="1">
        <f t="array" ref="M19">_xlfn.IFS($B19=M$3,-1,
$C19=M$3,1+$E19,
AND($B19&lt;M$3,$C19&gt;M$3),"&lt;---&gt;",
TRUE,""
)</f>
        <v>-1</v>
      </c>
      <c r="N19" s="23" cm="1">
        <f t="array" ref="N19">_xlfn.IFS($B19=N$3,-1,
$C19=N$3,1+$E19,
AND($B19&lt;N$3,$C19&gt;N$3),"&lt;---&gt;",
TRUE,""
)</f>
        <v>1.0199</v>
      </c>
      <c r="O19" s="23" t="str" cm="1">
        <f t="array" ref="O19">_xlfn.IFS($B19=O$3,-1,
$C19=O$3,1+$E19,
AND($B19&lt;O$3,$C19&gt;O$3),"&lt;---&gt;",
TRUE,""
)</f>
        <v/>
      </c>
    </row>
    <row r="20" spans="1:15" x14ac:dyDescent="0.3">
      <c r="A20" s="15" t="s">
        <v>19</v>
      </c>
      <c r="B20" s="15">
        <v>9</v>
      </c>
      <c r="C20" s="15">
        <v>10</v>
      </c>
      <c r="D20" s="18">
        <v>980.48828316501613</v>
      </c>
      <c r="E20" s="19">
        <v>1.9900000000000001E-2</v>
      </c>
      <c r="F20" s="23" t="str" cm="1">
        <f t="array" ref="F20">_xlfn.IFS($B20=F$3,-1,
$C20=F$3,1+$E20,
AND($B20&lt;F$3,$C20&gt;F$3),"&lt;---&gt;",
TRUE,""
)</f>
        <v/>
      </c>
      <c r="G20" s="23" t="str" cm="1">
        <f t="array" ref="G20">_xlfn.IFS($B20=G$3,-1,
$C20=G$3,1+$E20,
AND($B20&lt;G$3,$C20&gt;G$3),"&lt;---&gt;",
TRUE,""
)</f>
        <v/>
      </c>
      <c r="H20" s="23" t="str" cm="1">
        <f t="array" ref="H20">_xlfn.IFS($B20=H$3,-1,
$C20=H$3,1+$E20,
AND($B20&lt;H$3,$C20&gt;H$3),"&lt;---&gt;",
TRUE,""
)</f>
        <v/>
      </c>
      <c r="I20" s="23" t="str" cm="1">
        <f t="array" ref="I20">_xlfn.IFS($B20=I$3,-1,
$C20=I$3,1+$E20,
AND($B20&lt;I$3,$C20&gt;I$3),"&lt;---&gt;",
TRUE,""
)</f>
        <v/>
      </c>
      <c r="J20" s="23" t="str" cm="1">
        <f t="array" ref="J20">_xlfn.IFS($B20=J$3,-1,
$C20=J$3,1+$E20,
AND($B20&lt;J$3,$C20&gt;J$3),"&lt;---&gt;",
TRUE,""
)</f>
        <v/>
      </c>
      <c r="K20" s="23" t="str" cm="1">
        <f t="array" ref="K20">_xlfn.IFS($B20=K$3,-1,
$C20=K$3,1+$E20,
AND($B20&lt;K$3,$C20&gt;K$3),"&lt;---&gt;",
TRUE,""
)</f>
        <v/>
      </c>
      <c r="L20" s="23" t="str" cm="1">
        <f t="array" ref="L20">_xlfn.IFS($B20=L$3,-1,
$C20=L$3,1+$E20,
AND($B20&lt;L$3,$C20&gt;L$3),"&lt;---&gt;",
TRUE,""
)</f>
        <v/>
      </c>
      <c r="M20" s="23" t="str" cm="1">
        <f t="array" ref="M20">_xlfn.IFS($B20=M$3,-1,
$C20=M$3,1+$E20,
AND($B20&lt;M$3,$C20&gt;M$3),"&lt;---&gt;",
TRUE,""
)</f>
        <v/>
      </c>
      <c r="N20" s="23" cm="1">
        <f t="array" ref="N20">_xlfn.IFS($B20=N$3,-1,
$C20=N$3,1+$E20,
AND($B20&lt;N$3,$C20&gt;N$3),"&lt;---&gt;",
TRUE,""
)</f>
        <v>-1</v>
      </c>
      <c r="O20" s="23" cm="1">
        <f t="array" ref="O20">_xlfn.IFS($B20=O$3,-1,
$C20=O$3,1+$E20,
AND($B20&lt;O$3,$C20&gt;O$3),"&lt;---&gt;",
TRUE,""
)</f>
        <v>1.0199</v>
      </c>
    </row>
    <row r="21" spans="1:15" x14ac:dyDescent="0.3">
      <c r="C21" t="s">
        <v>28</v>
      </c>
      <c r="D21" s="25">
        <f>SUM(D4:D6)</f>
        <v>830.67397357170159</v>
      </c>
      <c r="F21" t="s">
        <v>26</v>
      </c>
      <c r="G21" s="24">
        <f>SUMPRODUCT('Model With Stipulation'!G4:G20,'Model With Stipulation'!$D$4:$D$20)</f>
        <v>0</v>
      </c>
      <c r="H21" s="24">
        <f>SUMPRODUCT('Model With Stipulation'!H4:H20,'Model With Stipulation'!$D$4:$D$20)</f>
        <v>1.1368683772161603E-13</v>
      </c>
      <c r="I21" s="24">
        <f>SUMPRODUCT('Model With Stipulation'!I4:I20,'Model With Stipulation'!$D$4:$D$20)</f>
        <v>0</v>
      </c>
      <c r="J21" s="24">
        <f>SUMPRODUCT('Model With Stipulation'!J4:J20,'Model With Stipulation'!$D$4:$D$20)</f>
        <v>0</v>
      </c>
      <c r="K21" s="24">
        <f>SUMPRODUCT('Model With Stipulation'!K4:K20,'Model With Stipulation'!$D$4:$D$20)</f>
        <v>0</v>
      </c>
      <c r="L21" s="24">
        <f>SUMPRODUCT('Model With Stipulation'!L4:L20,'Model With Stipulation'!$D$4:$D$20)</f>
        <v>-1.1368683772161603E-13</v>
      </c>
      <c r="M21" s="24">
        <f>SUMPRODUCT('Model With Stipulation'!M4:M20,'Model With Stipulation'!$D$4:$D$20)</f>
        <v>0</v>
      </c>
      <c r="N21" s="24">
        <f>SUMPRODUCT('Model With Stipulation'!N4:N20,'Model With Stipulation'!$D$4:$D$20)</f>
        <v>0</v>
      </c>
      <c r="O21" s="24">
        <f>SUMPRODUCT('Model With Stipulation'!O4:O20,'Model With Stipulation'!$D$4:$D$20)</f>
        <v>1000</v>
      </c>
    </row>
    <row r="22" spans="1:15" x14ac:dyDescent="0.3">
      <c r="F22" s="2" t="s">
        <v>27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1000</v>
      </c>
    </row>
  </sheetData>
  <mergeCells count="6">
    <mergeCell ref="B2:C2"/>
    <mergeCell ref="F2:L2"/>
    <mergeCell ref="P2:P4"/>
    <mergeCell ref="Q2:Q4"/>
    <mergeCell ref="R2:R4"/>
    <mergeCell ref="S2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Possible Investments</vt:lpstr>
      <vt:lpstr>Payment Years</vt:lpstr>
      <vt:lpstr>Final Model</vt:lpstr>
      <vt:lpstr>Model With Stipulation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Hickey</dc:creator>
  <cp:lastModifiedBy>Liam Hickey</cp:lastModifiedBy>
  <dcterms:created xsi:type="dcterms:W3CDTF">2025-02-26T23:24:52Z</dcterms:created>
  <dcterms:modified xsi:type="dcterms:W3CDTF">2025-03-02T23:04:42Z</dcterms:modified>
</cp:coreProperties>
</file>