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GSCM330/Module 8/"/>
    </mc:Choice>
  </mc:AlternateContent>
  <xr:revisionPtr revIDLastSave="1225" documentId="8_{B10A9D2D-0B8E-4255-8ECB-98BF71E2997E}" xr6:coauthVersionLast="47" xr6:coauthVersionMax="47" xr10:uidLastSave="{7A4E23A4-97C5-46D0-8520-F8896B1BDEBB}"/>
  <bookViews>
    <workbookView xWindow="-108" yWindow="-108" windowWidth="23256" windowHeight="13896" firstSheet="1" activeTab="4" xr2:uid="{BDEC816F-B9F6-463D-A962-48F12FB5DDDB}"/>
  </bookViews>
  <sheets>
    <sheet name="Temp. Workers" sheetId="1" r:id="rId1"/>
    <sheet name="Full-Time Salary" sheetId="2" r:id="rId2"/>
    <sheet name="Estimated Foot Traffic" sheetId="3" r:id="rId3"/>
    <sheet name="Final Model" sheetId="5" r:id="rId4"/>
    <sheet name="Model With Stipulation" sheetId="6" r:id="rId5"/>
  </sheets>
  <definedNames>
    <definedName name="solver_adj" localSheetId="3" hidden="1">'Final Model'!$O$6:$O$12</definedName>
    <definedName name="solver_adj" localSheetId="4" hidden="1">'Model With Stipulation'!$O$6:$O$12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'Final Model'!$C$13:$N$13</definedName>
    <definedName name="solver_lhs1" localSheetId="4" hidden="1">'Model With Stipulation'!$C$13:$N$13</definedName>
    <definedName name="solver_lhs2" localSheetId="3" hidden="1">'Final Model'!$O$6:$O$12</definedName>
    <definedName name="solver_lhs2" localSheetId="4" hidden="1">'Model With Stipulation'!$O$12</definedName>
    <definedName name="solver_lhs3" localSheetId="4" hidden="1">'Model With Stipulation'!$O$6:$O$12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'Final Model'!$P$14</definedName>
    <definedName name="solver_opt" localSheetId="4" hidden="1">'Model With Stipulation'!$P$14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3</definedName>
    <definedName name="solver_rel1" localSheetId="4" hidden="1">3</definedName>
    <definedName name="solver_rel2" localSheetId="3" hidden="1">4</definedName>
    <definedName name="solver_rel2" localSheetId="4" hidden="1">2</definedName>
    <definedName name="solver_rel3" localSheetId="4" hidden="1">4</definedName>
    <definedName name="solver_rhs1" localSheetId="3" hidden="1">'Final Model'!$C$14:$N$14</definedName>
    <definedName name="solver_rhs1" localSheetId="4" hidden="1">'Model With Stipulation'!$C$14:$N$14</definedName>
    <definedName name="solver_rhs2" localSheetId="3" hidden="1">"integer"</definedName>
    <definedName name="solver_rhs2" localSheetId="4" hidden="1">'Model With Stipulation'!$Q$12</definedName>
    <definedName name="solver_rhs3" localSheetId="4" hidden="1">"integer"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6" l="1"/>
  <c r="O19" i="6"/>
  <c r="P14" i="6"/>
  <c r="N13" i="6"/>
  <c r="M13" i="6"/>
  <c r="L13" i="6"/>
  <c r="K13" i="6"/>
  <c r="J13" i="6"/>
  <c r="I13" i="6"/>
  <c r="H13" i="6"/>
  <c r="G13" i="6"/>
  <c r="F13" i="6"/>
  <c r="E13" i="6"/>
  <c r="D13" i="6"/>
  <c r="C13" i="6"/>
  <c r="P14" i="5"/>
  <c r="D13" i="5"/>
  <c r="E13" i="5"/>
  <c r="F13" i="5"/>
  <c r="G13" i="5"/>
  <c r="H13" i="5"/>
  <c r="I13" i="5"/>
  <c r="J13" i="5"/>
  <c r="K13" i="5"/>
  <c r="L13" i="5"/>
  <c r="M13" i="5"/>
  <c r="N13" i="5"/>
  <c r="C13" i="5"/>
  <c r="D4" i="2"/>
</calcChain>
</file>

<file path=xl/sharedStrings.xml><?xml version="1.0" encoding="utf-8"?>
<sst xmlns="http://schemas.openxmlformats.org/spreadsheetml/2006/main" count="114" uniqueCount="81">
  <si>
    <t>monthly_salary</t>
  </si>
  <si>
    <t>The Jellybean Treasury</t>
  </si>
  <si>
    <t>PopRocks &amp; PixieDust</t>
  </si>
  <si>
    <t>Chewtopia</t>
  </si>
  <si>
    <t>The Fudge Fable</t>
  </si>
  <si>
    <t>Sweetie Spell</t>
  </si>
  <si>
    <t>Gumdrop Grotto</t>
  </si>
  <si>
    <t>employee</t>
  </si>
  <si>
    <t>Tina Tootsie</t>
  </si>
  <si>
    <t>Poppi Lollipop</t>
  </si>
  <si>
    <t>Gumdrop Grace</t>
  </si>
  <si>
    <t>Nibbles Nectarine</t>
  </si>
  <si>
    <t>Twinkle Taffybell</t>
  </si>
  <si>
    <t>Cherry Chewella</t>
  </si>
  <si>
    <t>Bubbles Butterbean</t>
  </si>
  <si>
    <t>Nifty Nougatine</t>
  </si>
  <si>
    <t>Candy Carmichael</t>
  </si>
  <si>
    <t>Jellybean Juniper</t>
  </si>
  <si>
    <t>Chuckles Choco</t>
  </si>
  <si>
    <t>Sassy Sourstripe</t>
  </si>
  <si>
    <t>Candyfloss Claire</t>
  </si>
  <si>
    <t>Zippy Licorice</t>
  </si>
  <si>
    <t>Scooter Snickerdoodle</t>
  </si>
  <si>
    <t>Marshmallow Molly</t>
  </si>
  <si>
    <t>Fizzabelle Pop</t>
  </si>
  <si>
    <t>Caramel Clementine</t>
  </si>
  <si>
    <t>Gingersnap Gwen</t>
  </si>
  <si>
    <t>Lulu Licorice</t>
  </si>
  <si>
    <t>Chompers McSweet</t>
  </si>
  <si>
    <t>Whimsy Whiskers</t>
  </si>
  <si>
    <t>Sparkle Sundae</t>
  </si>
  <si>
    <t>Muffin McMint</t>
  </si>
  <si>
    <t>Snickersnack Sam</t>
  </si>
  <si>
    <t>Wiggles Wafflecone</t>
  </si>
  <si>
    <t>Twizzle Taffeta</t>
  </si>
  <si>
    <t>Fizzwick Frost</t>
  </si>
  <si>
    <t>Sugarplum Sally</t>
  </si>
  <si>
    <t>Pixie Peppermint</t>
  </si>
  <si>
    <t>Dizzy Dandelion</t>
  </si>
  <si>
    <t>Twirly Tina</t>
  </si>
  <si>
    <t>Nougat Nelly</t>
  </si>
  <si>
    <t>Benny Bonbon</t>
  </si>
  <si>
    <t>Crispy Crumbcatcher</t>
  </si>
  <si>
    <t>Jiggly Juliebean</t>
  </si>
  <si>
    <t>Lolly McSprinkle</t>
  </si>
  <si>
    <t>Cocoa Clement</t>
  </si>
  <si>
    <t>Tootsie McGiggly</t>
  </si>
  <si>
    <t>Merry Marzipan</t>
  </si>
  <si>
    <t>Sunny Sassafras</t>
  </si>
  <si>
    <t>Whirly Winnie</t>
  </si>
  <si>
    <t>Gummy Gus</t>
  </si>
  <si>
    <t>Bonbon Bella</t>
  </si>
  <si>
    <t>Ginger Gumdrop</t>
  </si>
  <si>
    <t>month</t>
  </si>
  <si>
    <t>foot_traffic</t>
  </si>
  <si>
    <t>Days On = 1, Days Off = 0</t>
  </si>
  <si>
    <t>Workers Scheduled</t>
  </si>
  <si>
    <t>Wages per Worker</t>
  </si>
  <si>
    <t>Available</t>
  </si>
  <si>
    <t>Required</t>
  </si>
  <si>
    <t>Total -&gt;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</si>
  <si>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</si>
  <si>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</si>
  <si>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</si>
  <si>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</si>
  <si>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</si>
  <si>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</si>
  <si>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</si>
  <si>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</si>
  <si>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</si>
  <si>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</si>
  <si>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</si>
  <si>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</si>
  <si>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Agency</t>
  </si>
  <si>
    <t>Full-Time Employees</t>
  </si>
  <si>
    <t>Beginning Month</t>
  </si>
  <si>
    <t>Service Duration</t>
  </si>
  <si>
    <t>Monthly Salary</t>
  </si>
  <si>
    <t>Mean Salary</t>
  </si>
  <si>
    <t>Full-Time Salary Per Month</t>
  </si>
  <si>
    <t>October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</si>
</sst>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0" xfId="0" applyFont="1" applyAlignment="1">
      <alignment horizontal="center"/>
    </xf>
    <xf numFmtId="165" fontId="5" fillId="2" borderId="12" xfId="1" applyNumberFormat="1" applyFont="1" applyFill="1" applyBorder="1"/>
    <xf numFmtId="0" fontId="0" fillId="0" borderId="0" xfId="0" applyBorder="1" applyAlignment="1">
      <alignment horizontal="center"/>
    </xf>
    <xf numFmtId="0" fontId="0" fillId="0" borderId="7" xfId="0" applyBorder="1"/>
    <xf numFmtId="165" fontId="2" fillId="0" borderId="0" xfId="1" applyNumberFormat="1" applyFont="1" applyAlignment="1">
      <alignment horizontal="center"/>
    </xf>
    <xf numFmtId="165" fontId="0" fillId="0" borderId="0" xfId="0" applyNumberFormat="1"/>
    <xf numFmtId="44" fontId="0" fillId="0" borderId="0" xfId="0" applyNumberFormat="1"/>
    <xf numFmtId="0" fontId="0" fillId="0" borderId="13" xfId="0" applyBorder="1"/>
    <xf numFmtId="0" fontId="2" fillId="0" borderId="3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2" xfId="0" applyFont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44" fontId="0" fillId="0" borderId="4" xfId="1" applyFont="1" applyBorder="1"/>
    <xf numFmtId="44" fontId="0" fillId="0" borderId="11" xfId="1" applyFont="1" applyBorder="1"/>
    <xf numFmtId="44" fontId="0" fillId="0" borderId="19" xfId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Foot Traffic'!$B$1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'Estimated Foot Traffic'!$A$2:$A$13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'Estimated Foot Traffic'!$B$2:$B$13</c:f>
              <c:numCache>
                <c:formatCode>General</c:formatCode>
                <c:ptCount val="12"/>
                <c:pt idx="0">
                  <c:v>279</c:v>
                </c:pt>
                <c:pt idx="1">
                  <c:v>382</c:v>
                </c:pt>
                <c:pt idx="2">
                  <c:v>528</c:v>
                </c:pt>
                <c:pt idx="3">
                  <c:v>591</c:v>
                </c:pt>
                <c:pt idx="4">
                  <c:v>518</c:v>
                </c:pt>
                <c:pt idx="5">
                  <c:v>382</c:v>
                </c:pt>
                <c:pt idx="6">
                  <c:v>318</c:v>
                </c:pt>
                <c:pt idx="7">
                  <c:v>401</c:v>
                </c:pt>
                <c:pt idx="8">
                  <c:v>570</c:v>
                </c:pt>
                <c:pt idx="9">
                  <c:v>680</c:v>
                </c:pt>
                <c:pt idx="10">
                  <c:v>636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1-4110-808D-33A09D2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706895"/>
        <c:axId val="325721295"/>
      </c:lineChart>
      <c:catAx>
        <c:axId val="32570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1295"/>
        <c:crosses val="autoZero"/>
        <c:auto val="1"/>
        <c:lblAlgn val="ctr"/>
        <c:lblOffset val="100"/>
        <c:noMultiLvlLbl val="0"/>
      </c:catAx>
      <c:valAx>
        <c:axId val="3257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11430</xdr:rowOff>
    </xdr:from>
    <xdr:to>
      <xdr:col>10</xdr:col>
      <xdr:colOff>320040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F0CA3-7EDA-6661-87AE-364BD43B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FA7FE-B92A-40A9-9635-5336FA769CEE}" name="Table1" displayName="Table1" ref="A1:D7" totalsRowShown="0">
  <autoFilter ref="A1:D7" xr:uid="{0BDFA7FE-B92A-40A9-9635-5336FA769CEE}"/>
  <tableColumns count="4">
    <tableColumn id="1" xr3:uid="{C28FA089-359B-49D8-9C9E-F5C8796D9080}" name="Agency"/>
    <tableColumn id="2" xr3:uid="{8E5D64DE-43CC-4D08-B066-F3F12DB76437}" name="Beginning Month"/>
    <tableColumn id="3" xr3:uid="{67F77C13-DB02-4D52-8816-873B6652B546}" name="Service Duration"/>
    <tableColumn id="4" xr3:uid="{FE4638D7-A597-42E9-80E5-025C46D5C799}" name="Monthly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7A07-ECC0-4892-9DC8-E406FEC9CCEE}">
  <dimension ref="A1:D7"/>
  <sheetViews>
    <sheetView workbookViewId="0">
      <selection activeCell="E31" sqref="E31"/>
    </sheetView>
  </sheetViews>
  <sheetFormatPr defaultRowHeight="14.4" x14ac:dyDescent="0.3"/>
  <cols>
    <col min="1" max="1" width="19" bestFit="1" customWidth="1"/>
    <col min="2" max="2" width="16.77734375" bestFit="1" customWidth="1"/>
    <col min="3" max="3" width="19" customWidth="1"/>
    <col min="4" max="4" width="15.44140625" customWidth="1"/>
  </cols>
  <sheetData>
    <row r="1" spans="1:4" x14ac:dyDescent="0.3">
      <c r="A1" t="s">
        <v>73</v>
      </c>
      <c r="B1" t="s">
        <v>75</v>
      </c>
      <c r="C1" t="s">
        <v>76</v>
      </c>
      <c r="D1" t="s">
        <v>77</v>
      </c>
    </row>
    <row r="2" spans="1:4" x14ac:dyDescent="0.3">
      <c r="A2" t="s">
        <v>1</v>
      </c>
      <c r="B2">
        <v>10</v>
      </c>
      <c r="C2">
        <v>2</v>
      </c>
      <c r="D2">
        <v>9588</v>
      </c>
    </row>
    <row r="3" spans="1:4" x14ac:dyDescent="0.3">
      <c r="A3" t="s">
        <v>2</v>
      </c>
      <c r="B3">
        <v>5</v>
      </c>
      <c r="C3">
        <v>3</v>
      </c>
      <c r="D3">
        <v>9797</v>
      </c>
    </row>
    <row r="4" spans="1:4" x14ac:dyDescent="0.3">
      <c r="A4" t="s">
        <v>3</v>
      </c>
      <c r="B4">
        <v>8</v>
      </c>
      <c r="C4">
        <v>2</v>
      </c>
      <c r="D4">
        <v>11103</v>
      </c>
    </row>
    <row r="5" spans="1:4" x14ac:dyDescent="0.3">
      <c r="A5" t="s">
        <v>4</v>
      </c>
      <c r="B5">
        <v>1</v>
      </c>
      <c r="C5">
        <v>3</v>
      </c>
      <c r="D5">
        <v>10350</v>
      </c>
    </row>
    <row r="6" spans="1:4" x14ac:dyDescent="0.3">
      <c r="A6" t="s">
        <v>5</v>
      </c>
      <c r="B6">
        <v>11</v>
      </c>
      <c r="C6">
        <v>2</v>
      </c>
      <c r="D6">
        <v>7974</v>
      </c>
    </row>
    <row r="7" spans="1:4" x14ac:dyDescent="0.3">
      <c r="A7" t="s">
        <v>6</v>
      </c>
      <c r="B7">
        <v>4</v>
      </c>
      <c r="C7">
        <v>2</v>
      </c>
      <c r="D7">
        <v>7734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824F-ED3C-4DFC-B0DC-88A8489B31BB}">
  <dimension ref="A1:D46"/>
  <sheetViews>
    <sheetView workbookViewId="0">
      <selection activeCell="D9" sqref="D9"/>
    </sheetView>
  </sheetViews>
  <sheetFormatPr defaultRowHeight="14.4" x14ac:dyDescent="0.3"/>
  <cols>
    <col min="1" max="1" width="19.21875" bestFit="1" customWidth="1"/>
    <col min="2" max="2" width="12.88671875" bestFit="1" customWidth="1"/>
    <col min="4" max="4" width="12" bestFit="1" customWidth="1"/>
  </cols>
  <sheetData>
    <row r="1" spans="1:4" x14ac:dyDescent="0.3">
      <c r="A1" t="s">
        <v>7</v>
      </c>
      <c r="B1" t="s">
        <v>0</v>
      </c>
    </row>
    <row r="2" spans="1:4" x14ac:dyDescent="0.3">
      <c r="A2" t="s">
        <v>8</v>
      </c>
      <c r="B2">
        <v>6144.44</v>
      </c>
    </row>
    <row r="3" spans="1:4" x14ac:dyDescent="0.3">
      <c r="A3" t="s">
        <v>9</v>
      </c>
      <c r="B3">
        <v>7321.55</v>
      </c>
      <c r="D3" t="s">
        <v>78</v>
      </c>
    </row>
    <row r="4" spans="1:4" x14ac:dyDescent="0.3">
      <c r="A4" t="s">
        <v>10</v>
      </c>
      <c r="B4">
        <v>8553.2000000000007</v>
      </c>
      <c r="D4" s="32">
        <f>AVERAGE(B2:B46)</f>
        <v>7718.9968888888889</v>
      </c>
    </row>
    <row r="5" spans="1:4" x14ac:dyDescent="0.3">
      <c r="A5" t="s">
        <v>11</v>
      </c>
      <c r="B5">
        <v>8318.44</v>
      </c>
    </row>
    <row r="6" spans="1:4" x14ac:dyDescent="0.3">
      <c r="A6" t="s">
        <v>12</v>
      </c>
      <c r="B6">
        <v>7970.28</v>
      </c>
    </row>
    <row r="7" spans="1:4" x14ac:dyDescent="0.3">
      <c r="A7" t="s">
        <v>13</v>
      </c>
      <c r="B7">
        <v>7988.18</v>
      </c>
    </row>
    <row r="8" spans="1:4" x14ac:dyDescent="0.3">
      <c r="A8" t="s">
        <v>14</v>
      </c>
      <c r="B8">
        <v>4777.57</v>
      </c>
    </row>
    <row r="9" spans="1:4" x14ac:dyDescent="0.3">
      <c r="A9" t="s">
        <v>15</v>
      </c>
      <c r="B9">
        <v>5633.23</v>
      </c>
    </row>
    <row r="10" spans="1:4" x14ac:dyDescent="0.3">
      <c r="A10" t="s">
        <v>16</v>
      </c>
      <c r="B10">
        <v>7767.41</v>
      </c>
    </row>
    <row r="11" spans="1:4" x14ac:dyDescent="0.3">
      <c r="A11" t="s">
        <v>17</v>
      </c>
      <c r="B11">
        <v>10535.94</v>
      </c>
    </row>
    <row r="12" spans="1:4" x14ac:dyDescent="0.3">
      <c r="A12" t="s">
        <v>18</v>
      </c>
      <c r="B12">
        <v>9097.59</v>
      </c>
    </row>
    <row r="13" spans="1:4" x14ac:dyDescent="0.3">
      <c r="A13" t="s">
        <v>19</v>
      </c>
      <c r="B13">
        <v>9021.3799999999992</v>
      </c>
    </row>
    <row r="14" spans="1:4" x14ac:dyDescent="0.3">
      <c r="A14" t="s">
        <v>20</v>
      </c>
      <c r="B14">
        <v>10024.15</v>
      </c>
    </row>
    <row r="15" spans="1:4" x14ac:dyDescent="0.3">
      <c r="A15" t="s">
        <v>21</v>
      </c>
      <c r="B15">
        <v>6325.86</v>
      </c>
    </row>
    <row r="16" spans="1:4" x14ac:dyDescent="0.3">
      <c r="A16" t="s">
        <v>22</v>
      </c>
      <c r="B16">
        <v>7365.3</v>
      </c>
    </row>
    <row r="17" spans="1:2" x14ac:dyDescent="0.3">
      <c r="A17" t="s">
        <v>23</v>
      </c>
      <c r="B17">
        <v>8572.57</v>
      </c>
    </row>
    <row r="18" spans="1:2" x14ac:dyDescent="0.3">
      <c r="A18" t="s">
        <v>24</v>
      </c>
      <c r="B18">
        <v>8375.9699999999993</v>
      </c>
    </row>
    <row r="19" spans="1:2" x14ac:dyDescent="0.3">
      <c r="A19" t="s">
        <v>25</v>
      </c>
      <c r="B19">
        <v>6216.57</v>
      </c>
    </row>
    <row r="20" spans="1:2" x14ac:dyDescent="0.3">
      <c r="A20" t="s">
        <v>26</v>
      </c>
      <c r="B20">
        <v>8551.07</v>
      </c>
    </row>
    <row r="21" spans="1:2" x14ac:dyDescent="0.3">
      <c r="A21" t="s">
        <v>27</v>
      </c>
      <c r="B21">
        <v>9494.9699999999993</v>
      </c>
    </row>
    <row r="22" spans="1:2" x14ac:dyDescent="0.3">
      <c r="A22" t="s">
        <v>28</v>
      </c>
      <c r="B22">
        <v>7921.92</v>
      </c>
    </row>
    <row r="23" spans="1:2" x14ac:dyDescent="0.3">
      <c r="A23" t="s">
        <v>29</v>
      </c>
      <c r="B23">
        <v>7734.97</v>
      </c>
    </row>
    <row r="24" spans="1:2" x14ac:dyDescent="0.3">
      <c r="A24" t="s">
        <v>30</v>
      </c>
      <c r="B24">
        <v>7872.99</v>
      </c>
    </row>
    <row r="25" spans="1:2" x14ac:dyDescent="0.3">
      <c r="A25" t="s">
        <v>31</v>
      </c>
      <c r="B25">
        <v>9219.4</v>
      </c>
    </row>
    <row r="26" spans="1:2" x14ac:dyDescent="0.3">
      <c r="A26" t="s">
        <v>32</v>
      </c>
      <c r="B26">
        <v>7783.78</v>
      </c>
    </row>
    <row r="27" spans="1:2" x14ac:dyDescent="0.3">
      <c r="A27" t="s">
        <v>33</v>
      </c>
      <c r="B27">
        <v>7315.32</v>
      </c>
    </row>
    <row r="28" spans="1:2" x14ac:dyDescent="0.3">
      <c r="A28" t="s">
        <v>34</v>
      </c>
      <c r="B28">
        <v>6886.11</v>
      </c>
    </row>
    <row r="29" spans="1:2" x14ac:dyDescent="0.3">
      <c r="A29" t="s">
        <v>35</v>
      </c>
      <c r="B29">
        <v>6486.78</v>
      </c>
    </row>
    <row r="30" spans="1:2" x14ac:dyDescent="0.3">
      <c r="A30" t="s">
        <v>36</v>
      </c>
      <c r="B30">
        <v>5880.48</v>
      </c>
    </row>
    <row r="31" spans="1:2" x14ac:dyDescent="0.3">
      <c r="A31" t="s">
        <v>37</v>
      </c>
      <c r="B31">
        <v>6894.58</v>
      </c>
    </row>
    <row r="32" spans="1:2" x14ac:dyDescent="0.3">
      <c r="A32" t="s">
        <v>38</v>
      </c>
      <c r="B32">
        <v>6445.59</v>
      </c>
    </row>
    <row r="33" spans="1:2" x14ac:dyDescent="0.3">
      <c r="A33" t="s">
        <v>39</v>
      </c>
      <c r="B33">
        <v>6365.21</v>
      </c>
    </row>
    <row r="34" spans="1:2" x14ac:dyDescent="0.3">
      <c r="A34" t="s">
        <v>40</v>
      </c>
      <c r="B34">
        <v>4552.51</v>
      </c>
    </row>
    <row r="35" spans="1:2" x14ac:dyDescent="0.3">
      <c r="A35" t="s">
        <v>41</v>
      </c>
      <c r="B35">
        <v>8148.7</v>
      </c>
    </row>
    <row r="36" spans="1:2" x14ac:dyDescent="0.3">
      <c r="A36" t="s">
        <v>42</v>
      </c>
      <c r="B36">
        <v>13021.54</v>
      </c>
    </row>
    <row r="37" spans="1:2" x14ac:dyDescent="0.3">
      <c r="A37" t="s">
        <v>43</v>
      </c>
      <c r="B37">
        <v>9121.31</v>
      </c>
    </row>
    <row r="38" spans="1:2" x14ac:dyDescent="0.3">
      <c r="A38" t="s">
        <v>44</v>
      </c>
      <c r="B38">
        <v>4906.1099999999997</v>
      </c>
    </row>
    <row r="39" spans="1:2" x14ac:dyDescent="0.3">
      <c r="A39" t="s">
        <v>45</v>
      </c>
      <c r="B39">
        <v>6542.5</v>
      </c>
    </row>
    <row r="40" spans="1:2" x14ac:dyDescent="0.3">
      <c r="A40" t="s">
        <v>46</v>
      </c>
      <c r="B40">
        <v>8173.42</v>
      </c>
    </row>
    <row r="41" spans="1:2" x14ac:dyDescent="0.3">
      <c r="A41" t="s">
        <v>47</v>
      </c>
      <c r="B41">
        <v>7363.94</v>
      </c>
    </row>
    <row r="42" spans="1:2" x14ac:dyDescent="0.3">
      <c r="A42" t="s">
        <v>48</v>
      </c>
      <c r="B42">
        <v>6917.46</v>
      </c>
    </row>
    <row r="43" spans="1:2" x14ac:dyDescent="0.3">
      <c r="A43" t="s">
        <v>49</v>
      </c>
      <c r="B43">
        <v>9305.26</v>
      </c>
    </row>
    <row r="44" spans="1:2" x14ac:dyDescent="0.3">
      <c r="A44" t="s">
        <v>50</v>
      </c>
      <c r="B44">
        <v>4301.24</v>
      </c>
    </row>
    <row r="45" spans="1:2" x14ac:dyDescent="0.3">
      <c r="A45" t="s">
        <v>51</v>
      </c>
      <c r="B45">
        <v>12230.36</v>
      </c>
    </row>
    <row r="46" spans="1:2" x14ac:dyDescent="0.3">
      <c r="A46" t="s">
        <v>52</v>
      </c>
      <c r="B46">
        <v>7907.71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4379-3A4C-474E-9993-7D80183BAD18}">
  <dimension ref="A1:B13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53</v>
      </c>
      <c r="B1" t="s">
        <v>54</v>
      </c>
    </row>
    <row r="2" spans="1:2" x14ac:dyDescent="0.3">
      <c r="A2">
        <v>1</v>
      </c>
      <c r="B2">
        <v>279</v>
      </c>
    </row>
    <row r="3" spans="1:2" x14ac:dyDescent="0.3">
      <c r="A3">
        <v>2</v>
      </c>
      <c r="B3">
        <v>382</v>
      </c>
    </row>
    <row r="4" spans="1:2" x14ac:dyDescent="0.3">
      <c r="A4">
        <v>3</v>
      </c>
      <c r="B4">
        <v>528</v>
      </c>
    </row>
    <row r="5" spans="1:2" x14ac:dyDescent="0.3">
      <c r="A5">
        <v>4</v>
      </c>
      <c r="B5">
        <v>591</v>
      </c>
    </row>
    <row r="6" spans="1:2" x14ac:dyDescent="0.3">
      <c r="A6">
        <v>5</v>
      </c>
      <c r="B6">
        <v>518</v>
      </c>
    </row>
    <row r="7" spans="1:2" x14ac:dyDescent="0.3">
      <c r="A7">
        <v>6</v>
      </c>
      <c r="B7">
        <v>382</v>
      </c>
    </row>
    <row r="8" spans="1:2" x14ac:dyDescent="0.3">
      <c r="A8">
        <v>7</v>
      </c>
      <c r="B8">
        <v>318</v>
      </c>
    </row>
    <row r="9" spans="1:2" x14ac:dyDescent="0.3">
      <c r="A9">
        <v>8</v>
      </c>
      <c r="B9">
        <v>401</v>
      </c>
    </row>
    <row r="10" spans="1:2" x14ac:dyDescent="0.3">
      <c r="A10">
        <v>9</v>
      </c>
      <c r="B10">
        <v>570</v>
      </c>
    </row>
    <row r="11" spans="1:2" x14ac:dyDescent="0.3">
      <c r="A11">
        <v>10</v>
      </c>
      <c r="B11">
        <v>680</v>
      </c>
    </row>
    <row r="12" spans="1:2" x14ac:dyDescent="0.3">
      <c r="A12">
        <v>11</v>
      </c>
      <c r="B12">
        <v>636</v>
      </c>
    </row>
    <row r="13" spans="1:2" x14ac:dyDescent="0.3">
      <c r="A13">
        <v>12</v>
      </c>
      <c r="B13">
        <v>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0AF6-2592-4B8C-90D8-F64B32329A75}">
  <dimension ref="B3:P28"/>
  <sheetViews>
    <sheetView zoomScale="98" workbookViewId="0">
      <selection activeCell="O12" sqref="O12"/>
    </sheetView>
  </sheetViews>
  <sheetFormatPr defaultRowHeight="14.4" x14ac:dyDescent="0.3"/>
  <cols>
    <col min="2" max="2" width="19.5546875" bestFit="1" customWidth="1"/>
    <col min="15" max="15" width="17.33203125" bestFit="1" customWidth="1"/>
    <col min="16" max="16" width="16" bestFit="1" customWidth="1"/>
  </cols>
  <sheetData>
    <row r="3" spans="2:16" ht="15" thickBot="1" x14ac:dyDescent="0.35"/>
    <row r="4" spans="2:16" x14ac:dyDescent="0.3">
      <c r="B4" s="1"/>
      <c r="C4" s="2" t="s">
        <v>55</v>
      </c>
      <c r="D4" s="3"/>
      <c r="E4" s="3"/>
      <c r="F4" s="3"/>
      <c r="G4" s="3"/>
      <c r="H4" s="3"/>
      <c r="I4" s="3"/>
      <c r="J4" s="22"/>
      <c r="K4" s="3"/>
      <c r="L4" s="3"/>
      <c r="M4" s="3"/>
      <c r="N4" s="3"/>
      <c r="O4" s="4" t="s">
        <v>56</v>
      </c>
      <c r="P4" s="5" t="s">
        <v>57</v>
      </c>
    </row>
    <row r="5" spans="2:16" ht="15" thickBot="1" x14ac:dyDescent="0.35">
      <c r="B5" s="6" t="s">
        <v>73</v>
      </c>
      <c r="C5" s="7" t="s">
        <v>61</v>
      </c>
      <c r="D5" s="8" t="s">
        <v>62</v>
      </c>
      <c r="E5" s="8" t="s">
        <v>63</v>
      </c>
      <c r="F5" s="8" t="s">
        <v>64</v>
      </c>
      <c r="G5" s="8" t="s">
        <v>65</v>
      </c>
      <c r="H5" s="8" t="s">
        <v>66</v>
      </c>
      <c r="I5" s="8" t="s">
        <v>67</v>
      </c>
      <c r="J5" s="8" t="s">
        <v>68</v>
      </c>
      <c r="K5" s="8" t="s">
        <v>69</v>
      </c>
      <c r="L5" s="8" t="s">
        <v>70</v>
      </c>
      <c r="M5" s="8" t="s">
        <v>71</v>
      </c>
      <c r="N5" s="8" t="s">
        <v>72</v>
      </c>
      <c r="O5" s="9"/>
      <c r="P5" s="10"/>
    </row>
    <row r="6" spans="2:16" x14ac:dyDescent="0.3">
      <c r="B6" s="13" t="s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0</v>
      </c>
      <c r="O6" s="12">
        <v>197</v>
      </c>
      <c r="P6" s="29">
        <v>19176</v>
      </c>
    </row>
    <row r="7" spans="2:16" x14ac:dyDescent="0.3">
      <c r="B7" s="13" t="s">
        <v>2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v>0</v>
      </c>
      <c r="P7" s="30">
        <v>29391</v>
      </c>
    </row>
    <row r="8" spans="2:16" x14ac:dyDescent="0.3">
      <c r="B8" s="13" t="s">
        <v>3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1</v>
      </c>
      <c r="L8" s="11">
        <v>0</v>
      </c>
      <c r="M8" s="11">
        <v>0</v>
      </c>
      <c r="N8" s="11">
        <v>0</v>
      </c>
      <c r="O8" s="12">
        <v>87</v>
      </c>
      <c r="P8" s="30">
        <v>22206</v>
      </c>
    </row>
    <row r="9" spans="2:16" x14ac:dyDescent="0.3">
      <c r="B9" s="13" t="s">
        <v>4</v>
      </c>
      <c r="C9" s="11">
        <v>1</v>
      </c>
      <c r="D9" s="11">
        <v>1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v>45</v>
      </c>
      <c r="P9" s="30">
        <v>31050</v>
      </c>
    </row>
    <row r="10" spans="2:16" x14ac:dyDescent="0.3">
      <c r="B10" s="13" t="s">
        <v>5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</v>
      </c>
      <c r="N10" s="11">
        <v>1</v>
      </c>
      <c r="O10" s="12">
        <v>0</v>
      </c>
      <c r="P10" s="30">
        <v>15948</v>
      </c>
    </row>
    <row r="11" spans="2:16" x14ac:dyDescent="0.3">
      <c r="B11" s="13" t="s">
        <v>6</v>
      </c>
      <c r="C11" s="11">
        <v>0</v>
      </c>
      <c r="D11" s="11">
        <v>0</v>
      </c>
      <c r="E11" s="11">
        <v>0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2">
        <v>108</v>
      </c>
      <c r="P11" s="30">
        <v>15468</v>
      </c>
    </row>
    <row r="12" spans="2:16" ht="15" thickBot="1" x14ac:dyDescent="0.35">
      <c r="B12" s="13" t="s">
        <v>74</v>
      </c>
      <c r="C12" s="11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1">
        <v>1</v>
      </c>
      <c r="O12" s="23">
        <v>483</v>
      </c>
      <c r="P12" s="31">
        <v>92627.962666666659</v>
      </c>
    </row>
    <row r="13" spans="2:16" ht="15" thickBot="1" x14ac:dyDescent="0.35">
      <c r="B13" s="24" t="s">
        <v>58</v>
      </c>
      <c r="C13" s="26">
        <f>SUMPRODUCT(C6:C12,$O$6:$O$12)</f>
        <v>528</v>
      </c>
      <c r="D13" s="27">
        <f t="shared" ref="D13:N13" si="0">SUMPRODUCT(D6:D12,$O$6:$O$12)</f>
        <v>528</v>
      </c>
      <c r="E13" s="27">
        <f t="shared" si="0"/>
        <v>528</v>
      </c>
      <c r="F13" s="27">
        <f t="shared" si="0"/>
        <v>591</v>
      </c>
      <c r="G13" s="27">
        <f t="shared" si="0"/>
        <v>591</v>
      </c>
      <c r="H13" s="27">
        <f t="shared" si="0"/>
        <v>483</v>
      </c>
      <c r="I13" s="27">
        <f t="shared" si="0"/>
        <v>483</v>
      </c>
      <c r="J13" s="27">
        <f t="shared" si="0"/>
        <v>570</v>
      </c>
      <c r="K13" s="27">
        <f t="shared" si="0"/>
        <v>570</v>
      </c>
      <c r="L13" s="27">
        <f t="shared" si="0"/>
        <v>680</v>
      </c>
      <c r="M13" s="27">
        <f t="shared" si="0"/>
        <v>680</v>
      </c>
      <c r="N13" s="28">
        <f t="shared" si="0"/>
        <v>483</v>
      </c>
    </row>
    <row r="14" spans="2:16" ht="15" thickBot="1" x14ac:dyDescent="0.35">
      <c r="B14" s="25" t="s">
        <v>59</v>
      </c>
      <c r="C14" s="17">
        <v>279</v>
      </c>
      <c r="D14" s="17">
        <v>382</v>
      </c>
      <c r="E14" s="17">
        <v>528</v>
      </c>
      <c r="F14" s="17">
        <v>591</v>
      </c>
      <c r="G14" s="17">
        <v>518</v>
      </c>
      <c r="H14" s="17">
        <v>382</v>
      </c>
      <c r="I14" s="17">
        <v>318</v>
      </c>
      <c r="J14" s="17">
        <v>401</v>
      </c>
      <c r="K14" s="17">
        <v>570</v>
      </c>
      <c r="L14" s="17">
        <v>680</v>
      </c>
      <c r="M14" s="17">
        <v>636</v>
      </c>
      <c r="N14" s="21">
        <v>483</v>
      </c>
      <c r="O14" s="14" t="s">
        <v>60</v>
      </c>
      <c r="P14" s="15">
        <f>SUMPRODUCT(O6:O12,P6:P12)</f>
        <v>53516693.967999995</v>
      </c>
    </row>
    <row r="22" spans="15:16" x14ac:dyDescent="0.3">
      <c r="O22" s="18"/>
      <c r="P22" s="19"/>
    </row>
    <row r="23" spans="15:16" x14ac:dyDescent="0.3">
      <c r="O23" s="18"/>
      <c r="P23" s="19"/>
    </row>
    <row r="24" spans="15:16" x14ac:dyDescent="0.3">
      <c r="O24" s="18"/>
      <c r="P24" s="19"/>
    </row>
    <row r="25" spans="15:16" x14ac:dyDescent="0.3">
      <c r="O25" s="18"/>
      <c r="P25" s="19"/>
    </row>
    <row r="26" spans="15:16" x14ac:dyDescent="0.3">
      <c r="O26" s="18"/>
      <c r="P26" s="19"/>
    </row>
    <row r="27" spans="15:16" x14ac:dyDescent="0.3">
      <c r="O27" s="18"/>
      <c r="P27" s="19"/>
    </row>
    <row r="28" spans="15:16" x14ac:dyDescent="0.3">
      <c r="O28" s="18"/>
      <c r="P28" s="20"/>
    </row>
  </sheetData>
  <mergeCells count="4">
    <mergeCell ref="C4:I4"/>
    <mergeCell ref="O4:O5"/>
    <mergeCell ref="P4:P5"/>
    <mergeCell ref="K4:N4"/>
  </mergeCells>
  <conditionalFormatting sqref="C6:N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F54A-7C7C-47F4-B738-B242CF3F901F}">
  <dimension ref="B3:Q28"/>
  <sheetViews>
    <sheetView tabSelected="1" zoomScale="98" workbookViewId="0">
      <selection activeCell="P19" sqref="P19"/>
    </sheetView>
  </sheetViews>
  <sheetFormatPr defaultRowHeight="14.4" x14ac:dyDescent="0.3"/>
  <cols>
    <col min="2" max="2" width="19.5546875" bestFit="1" customWidth="1"/>
    <col min="15" max="15" width="21.88671875" customWidth="1"/>
    <col min="16" max="16" width="16" bestFit="1" customWidth="1"/>
  </cols>
  <sheetData>
    <row r="3" spans="2:17" ht="15" thickBot="1" x14ac:dyDescent="0.35"/>
    <row r="4" spans="2:17" x14ac:dyDescent="0.3">
      <c r="B4" s="1"/>
      <c r="C4" s="2" t="s">
        <v>55</v>
      </c>
      <c r="D4" s="3"/>
      <c r="E4" s="3"/>
      <c r="F4" s="3"/>
      <c r="G4" s="3"/>
      <c r="H4" s="3"/>
      <c r="I4" s="3"/>
      <c r="J4" s="22"/>
      <c r="K4" s="3"/>
      <c r="L4" s="3"/>
      <c r="M4" s="3"/>
      <c r="N4" s="3"/>
      <c r="O4" s="4" t="s">
        <v>56</v>
      </c>
      <c r="P4" s="5" t="s">
        <v>57</v>
      </c>
    </row>
    <row r="5" spans="2:17" ht="15" thickBot="1" x14ac:dyDescent="0.35">
      <c r="B5" s="6" t="s">
        <v>73</v>
      </c>
      <c r="C5" s="7" t="s">
        <v>61</v>
      </c>
      <c r="D5" s="8" t="s">
        <v>62</v>
      </c>
      <c r="E5" s="8" t="s">
        <v>63</v>
      </c>
      <c r="F5" s="8" t="s">
        <v>64</v>
      </c>
      <c r="G5" s="8" t="s">
        <v>65</v>
      </c>
      <c r="H5" s="8" t="s">
        <v>66</v>
      </c>
      <c r="I5" s="8" t="s">
        <v>67</v>
      </c>
      <c r="J5" s="8" t="s">
        <v>68</v>
      </c>
      <c r="K5" s="8" t="s">
        <v>69</v>
      </c>
      <c r="L5" s="8" t="s">
        <v>70</v>
      </c>
      <c r="M5" s="8" t="s">
        <v>71</v>
      </c>
      <c r="N5" s="8" t="s">
        <v>72</v>
      </c>
      <c r="O5" s="9"/>
      <c r="P5" s="10"/>
    </row>
    <row r="6" spans="2:17" x14ac:dyDescent="0.3">
      <c r="B6" s="13" t="s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0</v>
      </c>
      <c r="O6" s="12">
        <v>294</v>
      </c>
      <c r="P6" s="29">
        <v>19176</v>
      </c>
    </row>
    <row r="7" spans="2:17" x14ac:dyDescent="0.3">
      <c r="B7" s="13" t="s">
        <v>2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v>0</v>
      </c>
      <c r="P7" s="30">
        <v>29391</v>
      </c>
    </row>
    <row r="8" spans="2:17" x14ac:dyDescent="0.3">
      <c r="B8" s="13" t="s">
        <v>3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</v>
      </c>
      <c r="K8" s="11">
        <v>1</v>
      </c>
      <c r="L8" s="11">
        <v>0</v>
      </c>
      <c r="M8" s="11">
        <v>0</v>
      </c>
      <c r="N8" s="11">
        <v>0</v>
      </c>
      <c r="O8" s="12">
        <v>184</v>
      </c>
      <c r="P8" s="30">
        <v>22206</v>
      </c>
    </row>
    <row r="9" spans="2:17" x14ac:dyDescent="0.3">
      <c r="B9" s="13" t="s">
        <v>4</v>
      </c>
      <c r="C9" s="11">
        <v>1</v>
      </c>
      <c r="D9" s="11">
        <v>1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v>142</v>
      </c>
      <c r="P9" s="30">
        <v>31050</v>
      </c>
    </row>
    <row r="10" spans="2:17" x14ac:dyDescent="0.3">
      <c r="B10" s="13" t="s">
        <v>5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</v>
      </c>
      <c r="N10" s="11">
        <v>1</v>
      </c>
      <c r="O10" s="12">
        <v>97</v>
      </c>
      <c r="P10" s="30">
        <v>15948</v>
      </c>
    </row>
    <row r="11" spans="2:17" x14ac:dyDescent="0.3">
      <c r="B11" s="13" t="s">
        <v>6</v>
      </c>
      <c r="C11" s="11">
        <v>0</v>
      </c>
      <c r="D11" s="11">
        <v>0</v>
      </c>
      <c r="E11" s="11">
        <v>0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2">
        <v>205</v>
      </c>
      <c r="P11" s="30">
        <v>15468</v>
      </c>
    </row>
    <row r="12" spans="2:17" ht="15" thickBot="1" x14ac:dyDescent="0.35">
      <c r="B12" s="13" t="s">
        <v>74</v>
      </c>
      <c r="C12" s="11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1">
        <v>1</v>
      </c>
      <c r="O12" s="23">
        <v>386</v>
      </c>
      <c r="P12" s="31">
        <v>92627.962666666659</v>
      </c>
      <c r="Q12">
        <v>386</v>
      </c>
    </row>
    <row r="13" spans="2:17" ht="15" thickBot="1" x14ac:dyDescent="0.35">
      <c r="B13" s="24" t="s">
        <v>58</v>
      </c>
      <c r="C13" s="26">
        <f>SUMPRODUCT(C6:C12,$O$6:$O$12)</f>
        <v>528</v>
      </c>
      <c r="D13" s="27">
        <f t="shared" ref="D13:N13" si="0">SUMPRODUCT(D6:D12,$O$6:$O$12)</f>
        <v>528</v>
      </c>
      <c r="E13" s="27">
        <f t="shared" si="0"/>
        <v>528</v>
      </c>
      <c r="F13" s="27">
        <f t="shared" si="0"/>
        <v>591</v>
      </c>
      <c r="G13" s="27">
        <f t="shared" si="0"/>
        <v>591</v>
      </c>
      <c r="H13" s="27">
        <f t="shared" si="0"/>
        <v>386</v>
      </c>
      <c r="I13" s="27">
        <f t="shared" si="0"/>
        <v>386</v>
      </c>
      <c r="J13" s="27">
        <f t="shared" si="0"/>
        <v>570</v>
      </c>
      <c r="K13" s="27">
        <f t="shared" si="0"/>
        <v>570</v>
      </c>
      <c r="L13" s="27">
        <f t="shared" si="0"/>
        <v>680</v>
      </c>
      <c r="M13" s="27">
        <f t="shared" si="0"/>
        <v>777</v>
      </c>
      <c r="N13" s="28">
        <f t="shared" si="0"/>
        <v>483</v>
      </c>
    </row>
    <row r="14" spans="2:17" ht="15" thickBot="1" x14ac:dyDescent="0.35">
      <c r="B14" s="25" t="s">
        <v>59</v>
      </c>
      <c r="C14" s="17">
        <v>279</v>
      </c>
      <c r="D14" s="17">
        <v>382</v>
      </c>
      <c r="E14" s="17">
        <v>528</v>
      </c>
      <c r="F14" s="17">
        <v>591</v>
      </c>
      <c r="G14" s="17">
        <v>518</v>
      </c>
      <c r="H14" s="17">
        <v>382</v>
      </c>
      <c r="I14" s="17">
        <v>318</v>
      </c>
      <c r="J14" s="17">
        <v>401</v>
      </c>
      <c r="K14" s="17">
        <v>570</v>
      </c>
      <c r="L14" s="17">
        <v>680</v>
      </c>
      <c r="M14" s="17">
        <v>636</v>
      </c>
      <c r="N14" s="21">
        <v>483</v>
      </c>
      <c r="O14" s="14" t="s">
        <v>60</v>
      </c>
      <c r="P14" s="15">
        <f>SUMPRODUCT(O6:O12,P6:P12)</f>
        <v>54605037.589333333</v>
      </c>
    </row>
    <row r="18" spans="15:16" x14ac:dyDescent="0.3">
      <c r="O18" t="s">
        <v>79</v>
      </c>
      <c r="P18" t="s">
        <v>80</v>
      </c>
    </row>
    <row r="19" spans="15:16" x14ac:dyDescent="0.3">
      <c r="O19" s="20">
        <f>P12/12</f>
        <v>7718.996888888888</v>
      </c>
      <c r="P19" s="20">
        <f>P14/L14/12</f>
        <v>6691.7938222222219</v>
      </c>
    </row>
    <row r="22" spans="15:16" x14ac:dyDescent="0.3">
      <c r="O22" s="18"/>
      <c r="P22" s="19"/>
    </row>
    <row r="23" spans="15:16" x14ac:dyDescent="0.3">
      <c r="O23" s="18"/>
      <c r="P23" s="19"/>
    </row>
    <row r="24" spans="15:16" x14ac:dyDescent="0.3">
      <c r="O24" s="18"/>
      <c r="P24" s="19"/>
    </row>
    <row r="25" spans="15:16" x14ac:dyDescent="0.3">
      <c r="O25" s="18"/>
      <c r="P25" s="19"/>
    </row>
    <row r="26" spans="15:16" x14ac:dyDescent="0.3">
      <c r="O26" s="18"/>
      <c r="P26" s="19"/>
    </row>
    <row r="27" spans="15:16" x14ac:dyDescent="0.3">
      <c r="O27" s="18"/>
      <c r="P27" s="19"/>
    </row>
    <row r="28" spans="15:16" x14ac:dyDescent="0.3">
      <c r="O28" s="18"/>
      <c r="P28" s="20"/>
    </row>
  </sheetData>
  <mergeCells count="4">
    <mergeCell ref="C4:I4"/>
    <mergeCell ref="K4:N4"/>
    <mergeCell ref="O4:O5"/>
    <mergeCell ref="P4:P5"/>
  </mergeCells>
  <conditionalFormatting sqref="C6:N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D868F03E74A54FA83B21F666CFF276" ma:contentTypeVersion="15" ma:contentTypeDescription="Create a new document." ma:contentTypeScope="" ma:versionID="ef681626e8d88848e17e1247d68970e5">
  <xsd:schema xmlns:xsd="http://www.w3.org/2001/XMLSchema" xmlns:xs="http://www.w3.org/2001/XMLSchema" xmlns:p="http://schemas.microsoft.com/office/2006/metadata/properties" xmlns:ns3="c7025182-00e2-4a18-9182-5134628a5fad" xmlns:ns4="2da1b13d-08cf-4aea-a398-a3b53c4dbb93" targetNamespace="http://schemas.microsoft.com/office/2006/metadata/properties" ma:root="true" ma:fieldsID="f892dba0187b263ef9ca043cf56a15d7" ns3:_="" ns4:_="">
    <xsd:import namespace="c7025182-00e2-4a18-9182-5134628a5fad"/>
    <xsd:import namespace="2da1b13d-08cf-4aea-a398-a3b53c4dbb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25182-00e2-4a18-9182-5134628a5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1b13d-08cf-4aea-a398-a3b53c4db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025182-00e2-4a18-9182-5134628a5fad" xsi:nil="true"/>
  </documentManagement>
</p:properties>
</file>

<file path=customXml/itemProps1.xml><?xml version="1.0" encoding="utf-8"?>
<ds:datastoreItem xmlns:ds="http://schemas.openxmlformats.org/officeDocument/2006/customXml" ds:itemID="{FD0411F5-4C05-4041-B123-46BF598E9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025182-00e2-4a18-9182-5134628a5fad"/>
    <ds:schemaRef ds:uri="2da1b13d-08cf-4aea-a398-a3b53c4db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B70A04-C76E-4B15-9BB8-EBE2C27FC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AD31D-B7B8-4748-9F65-DE74866163CA}">
  <ds:schemaRefs>
    <ds:schemaRef ds:uri="http://schemas.openxmlformats.org/package/2006/metadata/core-properties"/>
    <ds:schemaRef ds:uri="c7025182-00e2-4a18-9182-5134628a5fad"/>
    <ds:schemaRef ds:uri="http://www.w3.org/XML/1998/namespace"/>
    <ds:schemaRef ds:uri="http://purl.org/dc/elements/1.1/"/>
    <ds:schemaRef ds:uri="2da1b13d-08cf-4aea-a398-a3b53c4dbb9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Temp. Workers</vt:lpstr>
      <vt:lpstr>Full-Time Salary</vt:lpstr>
      <vt:lpstr>Estimated Foot Traffic</vt:lpstr>
      <vt:lpstr>Final 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2025-04-02T22:43:19Z</dcterms:created>
  <dcterms:modified xsi:type="dcterms:W3CDTF">2025-04-03T00:08:47Z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0x0101004AD868F03E74A54FA83B21F666CFF276</vt:lpwstr>
  </property>
</Properties>
</file>