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pold\Documents\GitHub\FileShare\LaborTest\"/>
    </mc:Choice>
  </mc:AlternateContent>
  <xr:revisionPtr revIDLastSave="0" documentId="13_ncr:1_{B4E4DA01-E1A3-438A-A95A-7EB12350DB7C}" xr6:coauthVersionLast="47" xr6:coauthVersionMax="47" xr10:uidLastSave="{00000000-0000-0000-0000-000000000000}"/>
  <bookViews>
    <workbookView xWindow="1500" yWindow="1500" windowWidth="17280" windowHeight="8964" activeTab="1" xr2:uid="{6CF83D28-CEB3-45F3-800F-A128D552EA59}"/>
  </bookViews>
  <sheets>
    <sheet name="Alte Experimente" sheetId="1" r:id="rId1"/>
    <sheet name="Simulink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F8" i="1"/>
  <c r="E8" i="1"/>
  <c r="H10" i="1"/>
  <c r="H7" i="1"/>
  <c r="F20" i="1"/>
  <c r="F10" i="1"/>
  <c r="F17" i="1"/>
  <c r="F13" i="1"/>
  <c r="F7" i="1"/>
  <c r="E7" i="1"/>
  <c r="E20" i="1"/>
  <c r="E17" i="1"/>
  <c r="E13" i="1"/>
  <c r="E10" i="1"/>
</calcChain>
</file>

<file path=xl/sharedStrings.xml><?xml version="1.0" encoding="utf-8"?>
<sst xmlns="http://schemas.openxmlformats.org/spreadsheetml/2006/main" count="237" uniqueCount="142">
  <si>
    <t>T_init_Heater</t>
  </si>
  <si>
    <t>Qdot_In_Heater</t>
  </si>
  <si>
    <t>T_Amb</t>
  </si>
  <si>
    <t>T_init_Bottoms</t>
  </si>
  <si>
    <t>T_init_Column</t>
  </si>
  <si>
    <t>AxAlpha_Bottoms_Ambient</t>
  </si>
  <si>
    <t>AxAlpha_Column_Ambient</t>
  </si>
  <si>
    <t>AxAlpha_Heater_Ambient</t>
  </si>
  <si>
    <t>MxC_Bottoms</t>
  </si>
  <si>
    <t>MxC_Column</t>
  </si>
  <si>
    <t>T_init_Head</t>
  </si>
  <si>
    <t>MxC_Head</t>
  </si>
  <si>
    <t>AxAlpha_Head_Ambient</t>
  </si>
  <si>
    <t>Initial Guess</t>
  </si>
  <si>
    <t>Unit</t>
  </si>
  <si>
    <t>kW</t>
  </si>
  <si>
    <t>K</t>
  </si>
  <si>
    <t>kJ/K</t>
  </si>
  <si>
    <t>Formula</t>
  </si>
  <si>
    <t>Q*deltat/deltaT = 0,36*112/63</t>
  </si>
  <si>
    <t>alpha*A = alpha'*deltaT'/deltaT*A = 20*10/200*0,25</t>
  </si>
  <si>
    <t>alpha*A = Q/deltaT = 300/200</t>
  </si>
  <si>
    <t>guess</t>
  </si>
  <si>
    <t>kW/K</t>
  </si>
  <si>
    <t>m*c = 0,8KJ/kg/K*1kg</t>
  </si>
  <si>
    <t>m*c = 0,8KJ/kg/K*1,5kg</t>
  </si>
  <si>
    <t>m*c=0,8KJ/kg/K*1kg</t>
  </si>
  <si>
    <t>Second Guess</t>
  </si>
  <si>
    <t xml:space="preserve">    AxAlpha_Bottoms_Ambient = 0.00031072</t>
  </si>
  <si>
    <t xml:space="preserve">    AxAlpha_Column_Ambient = 0.0014264</t>
  </si>
  <si>
    <t xml:space="preserve">    AxAlpha_Head_Ambient = 0.0011286</t>
  </si>
  <si>
    <t xml:space="preserve">    AxAlpha_Heater_Ambient = 0.00041353</t>
  </si>
  <si>
    <t xml:space="preserve">    AxAlpha_Heater_Bottoms = 0.002428</t>
  </si>
  <si>
    <t xml:space="preserve">    MxC_Bottoms = 0.026198</t>
  </si>
  <si>
    <t xml:space="preserve">    MxC_Column = 1.3</t>
  </si>
  <si>
    <t xml:space="preserve">    MxC_Head = 1.1223</t>
  </si>
  <si>
    <t xml:space="preserve">    MxC_Heater = 0.45965</t>
  </si>
  <si>
    <t>Tuned1</t>
  </si>
  <si>
    <t>AxAlpha_Column_Head</t>
  </si>
  <si>
    <t>Third Guess</t>
  </si>
  <si>
    <t>Simulink Tuner:</t>
  </si>
  <si>
    <t>Tuned2</t>
  </si>
  <si>
    <t xml:space="preserve">    AxAlpha_Bottoms_Ambient = 0.00033786</t>
  </si>
  <si>
    <t xml:space="preserve">    AxAlpha_Column_Ambient = 5.6341e-13</t>
  </si>
  <si>
    <t xml:space="preserve">    AxAlpha_Column_Head = 0.00090295</t>
  </si>
  <si>
    <t xml:space="preserve">    AxAlpha_Head_Ambient = 0.0027333</t>
  </si>
  <si>
    <t xml:space="preserve">    AxAlpha_Heater_Ambient = 0.0005476</t>
  </si>
  <si>
    <t xml:space="preserve">    AxAlpha_Heater_Bottoms = 0.0021491</t>
  </si>
  <si>
    <t xml:space="preserve">    MxC_Bottoms = 3.4793</t>
  </si>
  <si>
    <t xml:space="preserve">    MxC_Column = 1.8714</t>
  </si>
  <si>
    <t xml:space="preserve">    MxC_Head = 1.1423</t>
  </si>
  <si>
    <t xml:space="preserve">    MxC_Heater = 0.54193</t>
  </si>
  <si>
    <t>Simulink Tuner2</t>
  </si>
  <si>
    <t>Fourth Guess</t>
  </si>
  <si>
    <t xml:space="preserve">    AxAlpha_Bottoms_Ambient = 0.00016735</t>
  </si>
  <si>
    <t xml:space="preserve">    AxAlpha_Column_Ambient = 5.9299e-09</t>
  </si>
  <si>
    <t xml:space="preserve">    AxAlpha_Column_Head = 0.0018379</t>
  </si>
  <si>
    <t xml:space="preserve">    AxAlpha_Head_Ambient = 0.0025853</t>
  </si>
  <si>
    <t xml:space="preserve">    AxAlpha_Heater_Ambient = 0.00067024</t>
  </si>
  <si>
    <t xml:space="preserve">    AxAlpha_Heater_Bottoms = 0.0019514</t>
  </si>
  <si>
    <t xml:space="preserve">    MxC_Bottoms = 3.6482</t>
  </si>
  <si>
    <t xml:space="preserve">    MxC_Column = 1.6801</t>
  </si>
  <si>
    <t xml:space="preserve">    MxC_Head = 0.79397</t>
  </si>
  <si>
    <t xml:space="preserve">    MxC_Heater = 0.54354</t>
  </si>
  <si>
    <t>Simulink Tuner3</t>
  </si>
  <si>
    <t>Tuned3</t>
  </si>
  <si>
    <t>MxC_Heater_Inner</t>
  </si>
  <si>
    <t>MxC_Heater_Outer</t>
  </si>
  <si>
    <t>AxAlpha_Heater_Inner_Outer</t>
  </si>
  <si>
    <t>Tuned4</t>
  </si>
  <si>
    <t xml:space="preserve">    MxC_Heater_Inner = 0.1</t>
  </si>
  <si>
    <t xml:space="preserve">    MxC_Heater_Outer = 0.3</t>
  </si>
  <si>
    <t>Manual Tunig</t>
  </si>
  <si>
    <t>AxAlpha_Heater_Bottoms_Off</t>
  </si>
  <si>
    <t>AxAlpha_Heater_Bottoms_On</t>
  </si>
  <si>
    <t xml:space="preserve">    AxAlpha_Bottoms_Ambient = 0.00038582</t>
  </si>
  <si>
    <t xml:space="preserve">    AxAlpha_Column_Ambient = 8.082e-10</t>
  </si>
  <si>
    <t xml:space="preserve">    AxAlpha_Column_Head = 0.0032413</t>
  </si>
  <si>
    <t xml:space="preserve">    AxAlpha_Head_Ambient = 0.0030568</t>
  </si>
  <si>
    <t xml:space="preserve">    AxAlpha_Heater_Ambient = 0.00044983</t>
  </si>
  <si>
    <t xml:space="preserve">    AxAlpha_Heater_Inner_Outer = 0.0024312</t>
  </si>
  <si>
    <t xml:space="preserve">    MxC_Bottoms = 4.2047</t>
  </si>
  <si>
    <t xml:space="preserve">    MxC_Column = 2.1497</t>
  </si>
  <si>
    <t xml:space="preserve">    MxC_Head = 0.83559</t>
  </si>
  <si>
    <t xml:space="preserve">    AxAlpha_Heater_Bottoms_Off = 0.0017781</t>
  </si>
  <si>
    <t xml:space="preserve">    AxAlpha_Heater_Bottoms_On = 0.002</t>
  </si>
  <si>
    <t>Simulink Tuner4</t>
  </si>
  <si>
    <t xml:space="preserve">    AxAlpha_Bottoms_Ambient = 0.0003512</t>
  </si>
  <si>
    <t xml:space="preserve">    AxAlpha_Column_Ambient = 8.0594e-08</t>
  </si>
  <si>
    <t xml:space="preserve">    AxAlpha_Column_Head = 0.0033852</t>
  </si>
  <si>
    <t xml:space="preserve">    AxAlpha_Head_Ambient = 0.0030635</t>
  </si>
  <si>
    <t xml:space="preserve">    AxAlpha_Heater_Ambient = 0.00046034</t>
  </si>
  <si>
    <t xml:space="preserve">    AxAlpha_Heater_Inner_Outer = 0.0046823</t>
  </si>
  <si>
    <t xml:space="preserve">    MxC_Bottoms = 4.1216</t>
  </si>
  <si>
    <t xml:space="preserve">    MxC_Column = 2.1934</t>
  </si>
  <si>
    <t xml:space="preserve">    MxC_Head = 0.90556</t>
  </si>
  <si>
    <t xml:space="preserve">    MxC_Heater_Inner = 0.10592</t>
  </si>
  <si>
    <t xml:space="preserve">    MxC_Heater_Outer = 0.30064</t>
  </si>
  <si>
    <t xml:space="preserve">    AxAlpha_Heater_Bottoms_Off = 0.00082611</t>
  </si>
  <si>
    <t xml:space="preserve">    AxAlpha_Heater_Bottoms_On = 0.0020034</t>
  </si>
  <si>
    <t>Simulink Tuner5</t>
  </si>
  <si>
    <t>Tuned5</t>
  </si>
  <si>
    <t>MxC_Heater_Inner = 0.30;</t>
  </si>
  <si>
    <t>MxC_Heater_Outer = 0.10;</t>
  </si>
  <si>
    <t>AxAlpha_Heater_Bottoms_Off = 0.0010;</t>
  </si>
  <si>
    <t>AxAlpha_Heater_Bottoms_On = 0.00235;</t>
  </si>
  <si>
    <t>MxC_Bottoms = 4.80;</t>
  </si>
  <si>
    <t>AxAlpha_Bottoms_Ambient = 0.0009;</t>
  </si>
  <si>
    <t>MxC_Column = 2.1528;</t>
  </si>
  <si>
    <t>AxAlpha_Column_Head = 0.00323;</t>
  </si>
  <si>
    <t>AxAlpha_Column_Ambient = 0.000000001;</t>
  </si>
  <si>
    <t>MxC_Head = 0.84843;</t>
  </si>
  <si>
    <t>AxAlpha_Head_Ambient = 0.00306;</t>
  </si>
  <si>
    <t>AxAlpha_Heater_Ambient = 0.0003;</t>
  </si>
  <si>
    <t>AxAlpha_Heater_Inner_Outer = 0.005;</t>
  </si>
  <si>
    <t>T_Amb = 303.15;</t>
  </si>
  <si>
    <t>T_init_Heater = 296.15;</t>
  </si>
  <si>
    <t>T_init_Bottoms = 303.15;</t>
  </si>
  <si>
    <t>T_init_Column = 303.15;</t>
  </si>
  <si>
    <t>T_init_Head = 303.15;</t>
  </si>
  <si>
    <t>Manual Tuning3</t>
  </si>
  <si>
    <t>MxC_Module_Opt1</t>
  </si>
  <si>
    <t>AxAlpha_Module_Opt1</t>
  </si>
  <si>
    <t>AxAlpha_Module_Opt2</t>
  </si>
  <si>
    <t>MxC_Module_Opt2</t>
  </si>
  <si>
    <t>Hot Start</t>
  </si>
  <si>
    <t xml:space="preserve">  Estimation result(s):</t>
  </si>
  <si>
    <t xml:space="preserve">    AxAlpha_Column_Ambient </t>
  </si>
  <si>
    <t xml:space="preserve">    AxAlpha_Column_Head </t>
  </si>
  <si>
    <t xml:space="preserve">    AxAlpha_Head_Ambient </t>
  </si>
  <si>
    <t xml:space="preserve">    MxC_Column </t>
  </si>
  <si>
    <t xml:space="preserve">    MxC_Head </t>
  </si>
  <si>
    <t xml:space="preserve">    AxAlpha_Bottoms_Ambient </t>
  </si>
  <si>
    <t xml:space="preserve">    AxAlpha_Heater_Ambient </t>
  </si>
  <si>
    <t xml:space="preserve">    AxAlpha_Heater_Bottoms_Off </t>
  </si>
  <si>
    <t xml:space="preserve">    AxAlpha_Heater_Bottoms_On </t>
  </si>
  <si>
    <t xml:space="preserve">    AxAlpha_Heater_Inner_Outer </t>
  </si>
  <si>
    <t xml:space="preserve">    MxC_Bottoms </t>
  </si>
  <si>
    <t xml:space="preserve">    MxC_Heater_Inner </t>
  </si>
  <si>
    <t xml:space="preserve">    MxC_Heater_Outer </t>
  </si>
  <si>
    <t>T_init_Module_Opt1</t>
  </si>
  <si>
    <t>T_init_Module_Opt2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</si>
</sst>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49" fontId="0" fillId="0" borderId="0" xfId="0" applyNumberFormat="1"/>
    <xf numFmtId="1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C271-CE15-4B07-B8D7-D68BF928C9D3}">
  <dimension ref="A1:U92"/>
  <sheetViews>
    <sheetView zoomScale="80" zoomScaleNormal="80" workbookViewId="0">
      <selection activeCell="A23" sqref="A23:C26"/>
    </sheetView>
  </sheetViews>
  <sheetFormatPr baseColWidth="10" defaultRowHeight="14.4" x14ac:dyDescent="0.3"/>
  <cols>
    <col min="1" max="1" width="34.33203125" style="1" customWidth="1"/>
    <col min="2" max="2" width="13.33203125" style="1" customWidth="1"/>
    <col min="3" max="3" width="11.44140625" style="2"/>
    <col min="5" max="8" width="11.5546875" style="2"/>
    <col min="9" max="11" width="11.44140625" style="2"/>
    <col min="12" max="13" width="11.5546875" style="2"/>
  </cols>
  <sheetData>
    <row r="1" spans="1:21" x14ac:dyDescent="0.3">
      <c r="B1" s="1" t="s">
        <v>14</v>
      </c>
      <c r="C1" s="2" t="s">
        <v>125</v>
      </c>
      <c r="E1" s="2" t="s">
        <v>13</v>
      </c>
      <c r="F1" s="2" t="s">
        <v>27</v>
      </c>
      <c r="G1" s="2" t="s">
        <v>37</v>
      </c>
      <c r="H1" s="2" t="s">
        <v>39</v>
      </c>
      <c r="I1" s="2" t="s">
        <v>41</v>
      </c>
      <c r="J1" s="2" t="s">
        <v>53</v>
      </c>
      <c r="K1" s="2" t="s">
        <v>65</v>
      </c>
      <c r="L1" s="2" t="s">
        <v>69</v>
      </c>
      <c r="M1" s="2" t="s">
        <v>101</v>
      </c>
      <c r="N1" t="s">
        <v>18</v>
      </c>
      <c r="P1" t="s">
        <v>40</v>
      </c>
      <c r="U1" t="s">
        <v>72</v>
      </c>
    </row>
    <row r="2" spans="1:21" x14ac:dyDescent="0.3">
      <c r="A2" s="1" t="s">
        <v>1</v>
      </c>
      <c r="B2" s="1" t="s">
        <v>15</v>
      </c>
      <c r="C2" s="2">
        <v>0.36</v>
      </c>
      <c r="E2" s="2">
        <v>0.36</v>
      </c>
      <c r="F2" s="2">
        <v>0.36</v>
      </c>
      <c r="G2" s="2">
        <v>0.36</v>
      </c>
      <c r="H2" s="2">
        <v>0.36</v>
      </c>
      <c r="I2" s="2">
        <v>0.36</v>
      </c>
      <c r="J2" s="2">
        <v>0.36</v>
      </c>
      <c r="K2" s="2">
        <v>0.36</v>
      </c>
      <c r="L2" s="2">
        <v>0.36</v>
      </c>
      <c r="M2" s="2">
        <v>0.36</v>
      </c>
      <c r="P2" t="s">
        <v>28</v>
      </c>
    </row>
    <row r="3" spans="1:21" x14ac:dyDescent="0.3">
      <c r="A3" s="1" t="s">
        <v>2</v>
      </c>
      <c r="B3" s="1" t="s">
        <v>16</v>
      </c>
      <c r="C3" s="2">
        <v>303.14999999999998</v>
      </c>
      <c r="E3" s="2">
        <v>303.14999999999998</v>
      </c>
      <c r="F3" s="2">
        <v>303.14999999999998</v>
      </c>
      <c r="G3" s="2">
        <v>303.14999999999998</v>
      </c>
      <c r="H3" s="2">
        <v>303.14999999999998</v>
      </c>
      <c r="I3" s="2">
        <v>303.14999999999998</v>
      </c>
      <c r="J3" s="2">
        <v>303.14999999999998</v>
      </c>
      <c r="K3" s="2">
        <v>303.14999999999998</v>
      </c>
      <c r="L3" s="2">
        <v>303.14999999999998</v>
      </c>
      <c r="M3" s="2">
        <v>303.14999999999998</v>
      </c>
      <c r="P3" t="s">
        <v>29</v>
      </c>
    </row>
    <row r="4" spans="1:21" x14ac:dyDescent="0.3">
      <c r="A4" s="1" t="s">
        <v>66</v>
      </c>
      <c r="B4" s="1" t="s">
        <v>17</v>
      </c>
      <c r="C4" s="2">
        <v>0.10592</v>
      </c>
      <c r="E4" s="2">
        <v>0.64</v>
      </c>
      <c r="F4" s="2">
        <v>0.6</v>
      </c>
      <c r="G4" s="2">
        <v>0.45965</v>
      </c>
      <c r="H4" s="2">
        <v>0.4</v>
      </c>
      <c r="I4" s="2">
        <v>0.54193000000000002</v>
      </c>
      <c r="J4" s="2">
        <v>0.54193000000000002</v>
      </c>
      <c r="K4" s="2">
        <v>0.54354000000000002</v>
      </c>
      <c r="L4" s="2">
        <v>0.1</v>
      </c>
      <c r="M4" s="2">
        <v>0.10592</v>
      </c>
      <c r="N4" t="s">
        <v>19</v>
      </c>
      <c r="P4" t="s">
        <v>30</v>
      </c>
    </row>
    <row r="5" spans="1:21" x14ac:dyDescent="0.3">
      <c r="A5" s="1" t="s">
        <v>67</v>
      </c>
      <c r="B5" s="1" t="s">
        <v>17</v>
      </c>
      <c r="C5" s="2">
        <v>0.30064000000000002</v>
      </c>
      <c r="E5" s="2">
        <v>0.64</v>
      </c>
      <c r="F5" s="2">
        <v>0.6</v>
      </c>
      <c r="G5" s="2">
        <v>0.45965</v>
      </c>
      <c r="H5" s="2">
        <v>0.4</v>
      </c>
      <c r="I5" s="2">
        <v>0.54193000000000002</v>
      </c>
      <c r="J5" s="2">
        <v>0.54193000000000002</v>
      </c>
      <c r="K5" s="2">
        <v>0.54354000000000002</v>
      </c>
      <c r="L5" s="2">
        <v>0.3</v>
      </c>
      <c r="M5" s="2">
        <v>0.30064000000000002</v>
      </c>
      <c r="N5" t="s">
        <v>19</v>
      </c>
      <c r="P5" t="s">
        <v>30</v>
      </c>
    </row>
    <row r="6" spans="1:21" x14ac:dyDescent="0.3">
      <c r="A6" s="1" t="s">
        <v>0</v>
      </c>
      <c r="B6" s="1" t="s">
        <v>16</v>
      </c>
      <c r="C6" s="2">
        <v>491.15</v>
      </c>
      <c r="E6" s="2">
        <v>296.14999999999998</v>
      </c>
      <c r="F6" s="2">
        <v>296.14999999999998</v>
      </c>
      <c r="G6" s="2">
        <v>296.14999999999998</v>
      </c>
      <c r="H6" s="2">
        <v>296.14999999999998</v>
      </c>
      <c r="I6" s="2">
        <v>296.14999999999998</v>
      </c>
      <c r="J6" s="2">
        <v>296.14999999999998</v>
      </c>
      <c r="K6" s="2">
        <v>296.14999999999998</v>
      </c>
      <c r="L6" s="2">
        <v>296.14999999999998</v>
      </c>
      <c r="M6" s="2">
        <v>296.14999999999998</v>
      </c>
      <c r="P6" t="s">
        <v>31</v>
      </c>
    </row>
    <row r="7" spans="1:21" x14ac:dyDescent="0.3">
      <c r="A7" s="1" t="s">
        <v>7</v>
      </c>
      <c r="B7" s="1" t="s">
        <v>23</v>
      </c>
      <c r="C7" s="2">
        <v>4.6034E-4</v>
      </c>
      <c r="E7" s="2">
        <f>0.25/1000</f>
        <v>2.5000000000000001E-4</v>
      </c>
      <c r="F7" s="2">
        <f>0.3/1000</f>
        <v>2.9999999999999997E-4</v>
      </c>
      <c r="G7" s="2">
        <v>4.1353000000000001E-4</v>
      </c>
      <c r="H7" s="2">
        <f>0.3/1000</f>
        <v>2.9999999999999997E-4</v>
      </c>
      <c r="I7" s="2">
        <v>5.4759999999999997E-4</v>
      </c>
      <c r="J7" s="2">
        <v>5.4759999999999997E-4</v>
      </c>
      <c r="K7" s="2">
        <v>6.7024000000000001E-4</v>
      </c>
      <c r="L7" s="2">
        <v>4.4656999999999997E-4</v>
      </c>
      <c r="M7" s="2">
        <v>4.6034E-4</v>
      </c>
      <c r="N7" t="s">
        <v>20</v>
      </c>
      <c r="P7" t="s">
        <v>32</v>
      </c>
    </row>
    <row r="8" spans="1:21" x14ac:dyDescent="0.3">
      <c r="A8" s="1" t="s">
        <v>68</v>
      </c>
      <c r="B8" s="1" t="s">
        <v>23</v>
      </c>
      <c r="C8" s="2">
        <v>4.6823000000000004E-3</v>
      </c>
      <c r="E8" s="2">
        <f>1.5/1000</f>
        <v>1.5E-3</v>
      </c>
      <c r="F8" s="2">
        <f>2.6/1000</f>
        <v>2.5999999999999999E-3</v>
      </c>
      <c r="G8" s="2">
        <v>2.428E-3</v>
      </c>
      <c r="H8" s="2">
        <f>2.6/1000</f>
        <v>2.5999999999999999E-3</v>
      </c>
      <c r="I8" s="2">
        <v>2.1491000000000001E-3</v>
      </c>
      <c r="J8" s="2">
        <v>2.1491000000000001E-3</v>
      </c>
      <c r="K8" s="2">
        <v>1.9514000000000001E-3</v>
      </c>
      <c r="L8" s="2">
        <v>2.4166000000000001E-3</v>
      </c>
      <c r="M8" s="2">
        <v>4.6823000000000004E-3</v>
      </c>
      <c r="N8" t="s">
        <v>21</v>
      </c>
      <c r="P8" t="s">
        <v>33</v>
      </c>
    </row>
    <row r="9" spans="1:21" x14ac:dyDescent="0.3">
      <c r="A9" s="1" t="s">
        <v>73</v>
      </c>
      <c r="B9" s="1" t="s">
        <v>23</v>
      </c>
      <c r="C9" s="2">
        <v>8.2611000000000002E-4</v>
      </c>
      <c r="L9" s="2">
        <v>1.7780999999999999E-3</v>
      </c>
      <c r="M9" s="2">
        <v>8.2611000000000002E-4</v>
      </c>
    </row>
    <row r="10" spans="1:21" x14ac:dyDescent="0.3">
      <c r="A10" s="1" t="s">
        <v>74</v>
      </c>
      <c r="B10" s="1" t="s">
        <v>23</v>
      </c>
      <c r="C10" s="2">
        <v>2.0033999999999998E-3</v>
      </c>
      <c r="E10" s="2">
        <f>1.5/1000</f>
        <v>1.5E-3</v>
      </c>
      <c r="F10" s="2">
        <f>2.6/1000</f>
        <v>2.5999999999999999E-3</v>
      </c>
      <c r="G10" s="2">
        <v>2.428E-3</v>
      </c>
      <c r="H10" s="2">
        <f>2.6/1000</f>
        <v>2.5999999999999999E-3</v>
      </c>
      <c r="I10" s="2">
        <v>2.1491000000000001E-3</v>
      </c>
      <c r="J10" s="2">
        <v>2.1491000000000001E-3</v>
      </c>
      <c r="K10" s="2">
        <v>1.9514000000000001E-3</v>
      </c>
      <c r="L10" s="2">
        <v>2E-3</v>
      </c>
      <c r="M10" s="2">
        <v>2.0033999999999998E-3</v>
      </c>
      <c r="N10" t="s">
        <v>21</v>
      </c>
      <c r="P10" t="s">
        <v>33</v>
      </c>
    </row>
    <row r="11" spans="1:21" x14ac:dyDescent="0.3">
      <c r="A11" s="1" t="s">
        <v>8</v>
      </c>
      <c r="B11" s="1" t="s">
        <v>17</v>
      </c>
      <c r="C11" s="2">
        <v>4.1215999999999999</v>
      </c>
      <c r="E11" s="2">
        <v>0.8</v>
      </c>
      <c r="F11" s="2">
        <v>0.6</v>
      </c>
      <c r="G11" s="2">
        <v>2.6197999999999999E-2</v>
      </c>
      <c r="H11" s="2">
        <v>4</v>
      </c>
      <c r="I11" s="2">
        <v>3.4792999999999998</v>
      </c>
      <c r="J11" s="2">
        <v>3.4792999999999998</v>
      </c>
      <c r="K11" s="2">
        <v>3.6482000000000001</v>
      </c>
      <c r="L11" s="2">
        <v>4.2026000000000003</v>
      </c>
      <c r="M11" s="2">
        <v>4.1215999999999999</v>
      </c>
      <c r="N11" t="s">
        <v>24</v>
      </c>
      <c r="P11" t="s">
        <v>34</v>
      </c>
    </row>
    <row r="12" spans="1:21" x14ac:dyDescent="0.3">
      <c r="A12" s="1" t="s">
        <v>3</v>
      </c>
      <c r="B12" s="1" t="s">
        <v>16</v>
      </c>
      <c r="C12" s="2">
        <v>372.15</v>
      </c>
      <c r="E12" s="2">
        <v>303.14999999999998</v>
      </c>
      <c r="F12" s="2">
        <v>303.14999999999998</v>
      </c>
      <c r="G12" s="2">
        <v>303.14999999999998</v>
      </c>
      <c r="H12" s="2">
        <v>303.14999999999998</v>
      </c>
      <c r="I12" s="2">
        <v>303.14999999999998</v>
      </c>
      <c r="J12" s="2">
        <v>303.14999999999998</v>
      </c>
      <c r="K12" s="2">
        <v>303.14999999999998</v>
      </c>
      <c r="L12" s="2">
        <v>303.14999999999998</v>
      </c>
      <c r="M12" s="2">
        <v>303.14999999999998</v>
      </c>
      <c r="P12" t="s">
        <v>35</v>
      </c>
    </row>
    <row r="13" spans="1:21" x14ac:dyDescent="0.3">
      <c r="A13" s="1" t="s">
        <v>5</v>
      </c>
      <c r="B13" s="1" t="s">
        <v>23</v>
      </c>
      <c r="C13" s="2">
        <v>3.0634999999999999E-4</v>
      </c>
      <c r="E13" s="2">
        <f>1/1000</f>
        <v>1E-3</v>
      </c>
      <c r="F13" s="2">
        <f>1/1000</f>
        <v>1E-3</v>
      </c>
      <c r="G13" s="2">
        <v>3.1072000000000001E-4</v>
      </c>
      <c r="H13" s="2">
        <v>1.5E-3</v>
      </c>
      <c r="I13" s="2">
        <v>3.3788999999999998E-4</v>
      </c>
      <c r="J13" s="2">
        <v>3.3788999999999998E-4</v>
      </c>
      <c r="K13" s="2">
        <v>1.6735E-4</v>
      </c>
      <c r="L13" s="2">
        <v>3.8754000000000002E-4</v>
      </c>
      <c r="M13" s="2">
        <v>3.0634999999999998E-3</v>
      </c>
      <c r="N13" t="s">
        <v>22</v>
      </c>
      <c r="P13" t="s">
        <v>36</v>
      </c>
    </row>
    <row r="14" spans="1:21" x14ac:dyDescent="0.3">
      <c r="A14" s="1" t="s">
        <v>9</v>
      </c>
      <c r="B14" s="1" t="s">
        <v>17</v>
      </c>
      <c r="C14" s="2">
        <v>2.1934</v>
      </c>
      <c r="E14" s="2">
        <v>1.2</v>
      </c>
      <c r="F14" s="2">
        <v>1.3</v>
      </c>
      <c r="G14" s="2">
        <v>1.3</v>
      </c>
      <c r="H14" s="2">
        <v>2</v>
      </c>
      <c r="I14" s="2">
        <v>1.8714</v>
      </c>
      <c r="J14" s="2">
        <v>1.8714</v>
      </c>
      <c r="K14" s="2">
        <v>1.6800999999999999</v>
      </c>
      <c r="L14" s="2">
        <v>2.1528</v>
      </c>
      <c r="M14" s="2">
        <v>2.1934</v>
      </c>
      <c r="N14" t="s">
        <v>25</v>
      </c>
    </row>
    <row r="15" spans="1:21" x14ac:dyDescent="0.3">
      <c r="A15" s="1" t="s">
        <v>4</v>
      </c>
      <c r="B15" s="1" t="s">
        <v>16</v>
      </c>
      <c r="C15" s="2">
        <v>372.15</v>
      </c>
      <c r="E15" s="2">
        <v>303.14999999999998</v>
      </c>
      <c r="F15" s="2">
        <v>303.14999999999998</v>
      </c>
      <c r="G15" s="2">
        <v>303.14999999999998</v>
      </c>
      <c r="H15" s="2">
        <v>303.14999999999998</v>
      </c>
      <c r="I15" s="2">
        <v>303.14999999999998</v>
      </c>
      <c r="J15" s="2">
        <v>303.14999999999998</v>
      </c>
      <c r="K15" s="2">
        <v>303.14999999999998</v>
      </c>
      <c r="L15" s="2">
        <v>303.14999999999998</v>
      </c>
      <c r="M15" s="2">
        <v>303.14999999999998</v>
      </c>
    </row>
    <row r="16" spans="1:21" x14ac:dyDescent="0.3">
      <c r="A16" s="1" t="s">
        <v>38</v>
      </c>
      <c r="B16" s="1" t="s">
        <v>23</v>
      </c>
      <c r="C16" s="2">
        <v>3.3852000000000001E-3</v>
      </c>
      <c r="G16" s="2">
        <v>3.0000000000000001E-3</v>
      </c>
      <c r="H16" s="2">
        <v>5.0000000000000001E-4</v>
      </c>
      <c r="I16" s="2">
        <v>9.0205000000000005E-4</v>
      </c>
      <c r="J16" s="2">
        <v>1E-3</v>
      </c>
      <c r="K16" s="2">
        <v>1.8379E-3</v>
      </c>
      <c r="L16" s="2">
        <v>3.2265000000000002E-3</v>
      </c>
      <c r="M16" s="2">
        <v>3.3852000000000001E-3</v>
      </c>
      <c r="N16" t="s">
        <v>22</v>
      </c>
    </row>
    <row r="17" spans="1:16" x14ac:dyDescent="0.3">
      <c r="A17" s="1" t="s">
        <v>6</v>
      </c>
      <c r="B17" s="1" t="s">
        <v>23</v>
      </c>
      <c r="C17" s="2">
        <v>9.9999999999999995E-8</v>
      </c>
      <c r="E17" s="2">
        <f>1/1000</f>
        <v>1E-3</v>
      </c>
      <c r="F17" s="2">
        <f>1.4/1000</f>
        <v>1.4E-3</v>
      </c>
      <c r="G17" s="2">
        <v>1.4264E-3</v>
      </c>
      <c r="H17" s="2">
        <v>2.0000000000000001E-4</v>
      </c>
      <c r="I17" s="2">
        <v>4.9999999999999999E-13</v>
      </c>
      <c r="J17" s="2">
        <v>1E-3</v>
      </c>
      <c r="K17" s="2">
        <v>6E-10</v>
      </c>
      <c r="L17" s="2">
        <v>1.5114E-9</v>
      </c>
      <c r="M17" s="2">
        <v>9.9999999999999995E-8</v>
      </c>
      <c r="N17" t="s">
        <v>22</v>
      </c>
      <c r="P17" t="s">
        <v>52</v>
      </c>
    </row>
    <row r="18" spans="1:16" x14ac:dyDescent="0.3">
      <c r="A18" s="1" t="s">
        <v>11</v>
      </c>
      <c r="B18" s="1" t="s">
        <v>17</v>
      </c>
      <c r="C18" s="2">
        <v>0.90556000000000003</v>
      </c>
      <c r="E18" s="2">
        <v>0.8</v>
      </c>
      <c r="F18" s="2">
        <v>0.4</v>
      </c>
      <c r="G18" s="2">
        <v>1.1223000000000001</v>
      </c>
      <c r="H18" s="2">
        <v>0.6</v>
      </c>
      <c r="I18" s="2">
        <v>1.1423000000000001</v>
      </c>
      <c r="J18" s="2">
        <v>1.1423000000000001</v>
      </c>
      <c r="K18" s="2">
        <v>0.79396999999999995</v>
      </c>
      <c r="L18" s="2">
        <v>0.84843000000000002</v>
      </c>
      <c r="M18" s="2">
        <v>0.90556000000000003</v>
      </c>
      <c r="N18" t="s">
        <v>26</v>
      </c>
      <c r="P18" t="s">
        <v>42</v>
      </c>
    </row>
    <row r="19" spans="1:16" x14ac:dyDescent="0.3">
      <c r="A19" s="1" t="s">
        <v>10</v>
      </c>
      <c r="B19" s="1" t="s">
        <v>16</v>
      </c>
      <c r="C19" s="2">
        <v>369.15</v>
      </c>
      <c r="E19" s="2">
        <v>303.14999999999998</v>
      </c>
      <c r="F19" s="2">
        <v>303.14999999999998</v>
      </c>
      <c r="G19" s="2">
        <v>303.14999999999998</v>
      </c>
      <c r="H19" s="2">
        <v>303.14999999999998</v>
      </c>
      <c r="I19" s="2">
        <v>303.14999999999998</v>
      </c>
      <c r="J19" s="2">
        <v>303.14999999999998</v>
      </c>
      <c r="K19" s="2">
        <v>303.14999999999998</v>
      </c>
      <c r="L19" s="2">
        <v>303.14999999999998</v>
      </c>
      <c r="M19" s="2">
        <v>303.14999999999998</v>
      </c>
      <c r="P19" t="s">
        <v>43</v>
      </c>
    </row>
    <row r="20" spans="1:16" x14ac:dyDescent="0.3">
      <c r="A20" s="1" t="s">
        <v>12</v>
      </c>
      <c r="B20" s="1" t="s">
        <v>23</v>
      </c>
      <c r="C20" s="2">
        <v>3.0634999999999998E-3</v>
      </c>
      <c r="E20" s="2">
        <f>0.5/1000</f>
        <v>5.0000000000000001E-4</v>
      </c>
      <c r="F20" s="2">
        <f>0.5/1000</f>
        <v>5.0000000000000001E-4</v>
      </c>
      <c r="G20" s="2">
        <v>1.1286E-3</v>
      </c>
      <c r="H20" s="2">
        <v>1.5E-3</v>
      </c>
      <c r="I20" s="2">
        <v>2.7333000000000001E-3</v>
      </c>
      <c r="J20" s="2">
        <v>1.5E-3</v>
      </c>
      <c r="K20" s="2">
        <v>2.5853E-3</v>
      </c>
      <c r="L20" s="2">
        <v>3.0634E-3</v>
      </c>
      <c r="M20" s="2">
        <v>3.0634999999999998E-3</v>
      </c>
      <c r="N20" t="s">
        <v>22</v>
      </c>
      <c r="P20" t="s">
        <v>44</v>
      </c>
    </row>
    <row r="21" spans="1:16" x14ac:dyDescent="0.3">
      <c r="P21" t="s">
        <v>45</v>
      </c>
    </row>
    <row r="22" spans="1:16" x14ac:dyDescent="0.3">
      <c r="P22" t="s">
        <v>46</v>
      </c>
    </row>
    <row r="23" spans="1:16" x14ac:dyDescent="0.3">
      <c r="A23" s="1" t="s">
        <v>121</v>
      </c>
      <c r="B23" s="1" t="s">
        <v>17</v>
      </c>
      <c r="C23" s="3">
        <v>8.1452884990842094</v>
      </c>
      <c r="P23" t="s">
        <v>47</v>
      </c>
    </row>
    <row r="24" spans="1:16" x14ac:dyDescent="0.3">
      <c r="A24" s="1" t="s">
        <v>122</v>
      </c>
      <c r="B24" s="1" t="s">
        <v>23</v>
      </c>
      <c r="C24" s="3">
        <v>9.6346057951240298E-4</v>
      </c>
      <c r="P24" t="s">
        <v>48</v>
      </c>
    </row>
    <row r="25" spans="1:16" x14ac:dyDescent="0.3">
      <c r="A25" s="1" t="s">
        <v>124</v>
      </c>
      <c r="B25" s="1" t="s">
        <v>17</v>
      </c>
      <c r="C25" s="3">
        <v>1.6594921673036001</v>
      </c>
      <c r="P25" t="s">
        <v>49</v>
      </c>
    </row>
    <row r="26" spans="1:16" x14ac:dyDescent="0.3">
      <c r="A26" s="1" t="s">
        <v>123</v>
      </c>
      <c r="B26" s="1" t="s">
        <v>23</v>
      </c>
      <c r="C26" s="3">
        <v>3.086625915971E-3</v>
      </c>
      <c r="P26" t="s">
        <v>50</v>
      </c>
    </row>
    <row r="27" spans="1:16" x14ac:dyDescent="0.3">
      <c r="P27" t="s">
        <v>51</v>
      </c>
    </row>
    <row r="29" spans="1:16" x14ac:dyDescent="0.3">
      <c r="P29" t="s">
        <v>64</v>
      </c>
    </row>
    <row r="30" spans="1:16" x14ac:dyDescent="0.3">
      <c r="P30" t="s">
        <v>54</v>
      </c>
    </row>
    <row r="31" spans="1:16" x14ac:dyDescent="0.3">
      <c r="P31" t="s">
        <v>55</v>
      </c>
    </row>
    <row r="32" spans="1:16" x14ac:dyDescent="0.3">
      <c r="P32" t="s">
        <v>56</v>
      </c>
    </row>
    <row r="33" spans="7:16" x14ac:dyDescent="0.3">
      <c r="G33" t="s">
        <v>120</v>
      </c>
      <c r="P33" t="s">
        <v>57</v>
      </c>
    </row>
    <row r="34" spans="7:16" x14ac:dyDescent="0.3">
      <c r="G34" t="s">
        <v>102</v>
      </c>
      <c r="P34" t="s">
        <v>58</v>
      </c>
    </row>
    <row r="35" spans="7:16" x14ac:dyDescent="0.3">
      <c r="G35" t="s">
        <v>103</v>
      </c>
      <c r="P35" t="s">
        <v>59</v>
      </c>
    </row>
    <row r="36" spans="7:16" x14ac:dyDescent="0.3">
      <c r="G36" t="s">
        <v>104</v>
      </c>
      <c r="P36" t="s">
        <v>60</v>
      </c>
    </row>
    <row r="37" spans="7:16" x14ac:dyDescent="0.3">
      <c r="G37" t="s">
        <v>105</v>
      </c>
      <c r="P37" t="s">
        <v>61</v>
      </c>
    </row>
    <row r="38" spans="7:16" x14ac:dyDescent="0.3">
      <c r="G38" t="s">
        <v>106</v>
      </c>
      <c r="P38" t="s">
        <v>62</v>
      </c>
    </row>
    <row r="39" spans="7:16" x14ac:dyDescent="0.3">
      <c r="G39" t="s">
        <v>107</v>
      </c>
      <c r="P39" t="s">
        <v>63</v>
      </c>
    </row>
    <row r="40" spans="7:16" x14ac:dyDescent="0.3">
      <c r="G40" t="s">
        <v>108</v>
      </c>
    </row>
    <row r="41" spans="7:16" x14ac:dyDescent="0.3">
      <c r="G41" t="s">
        <v>109</v>
      </c>
      <c r="P41" t="s">
        <v>86</v>
      </c>
    </row>
    <row r="42" spans="7:16" x14ac:dyDescent="0.3">
      <c r="G42" t="s">
        <v>110</v>
      </c>
      <c r="P42" t="s">
        <v>75</v>
      </c>
    </row>
    <row r="43" spans="7:16" x14ac:dyDescent="0.3">
      <c r="G43" t="s">
        <v>111</v>
      </c>
      <c r="P43" t="s">
        <v>76</v>
      </c>
    </row>
    <row r="44" spans="7:16" x14ac:dyDescent="0.3">
      <c r="G44" t="s">
        <v>112</v>
      </c>
      <c r="P44" t="s">
        <v>77</v>
      </c>
    </row>
    <row r="45" spans="7:16" x14ac:dyDescent="0.3">
      <c r="G45" t="s">
        <v>113</v>
      </c>
      <c r="P45" t="s">
        <v>78</v>
      </c>
    </row>
    <row r="46" spans="7:16" x14ac:dyDescent="0.3">
      <c r="G46" t="s">
        <v>114</v>
      </c>
      <c r="P46" t="s">
        <v>79</v>
      </c>
    </row>
    <row r="47" spans="7:16" x14ac:dyDescent="0.3">
      <c r="G47" t="s">
        <v>115</v>
      </c>
      <c r="P47" t="s">
        <v>80</v>
      </c>
    </row>
    <row r="48" spans="7:16" x14ac:dyDescent="0.3">
      <c r="G48"/>
      <c r="P48" t="s">
        <v>81</v>
      </c>
    </row>
    <row r="49" spans="7:16" x14ac:dyDescent="0.3">
      <c r="G49"/>
      <c r="P49" t="s">
        <v>82</v>
      </c>
    </row>
    <row r="50" spans="7:16" x14ac:dyDescent="0.3">
      <c r="G50" t="s">
        <v>116</v>
      </c>
      <c r="P50" t="s">
        <v>83</v>
      </c>
    </row>
    <row r="51" spans="7:16" x14ac:dyDescent="0.3">
      <c r="G51" t="s">
        <v>117</v>
      </c>
      <c r="P51" t="s">
        <v>70</v>
      </c>
    </row>
    <row r="52" spans="7:16" x14ac:dyDescent="0.3">
      <c r="G52" t="s">
        <v>118</v>
      </c>
      <c r="P52" t="s">
        <v>71</v>
      </c>
    </row>
    <row r="53" spans="7:16" x14ac:dyDescent="0.3">
      <c r="G53" t="s">
        <v>119</v>
      </c>
      <c r="P53" t="s">
        <v>84</v>
      </c>
    </row>
    <row r="54" spans="7:16" x14ac:dyDescent="0.3">
      <c r="P54" t="s">
        <v>85</v>
      </c>
    </row>
    <row r="56" spans="7:16" x14ac:dyDescent="0.3">
      <c r="P56" t="s">
        <v>100</v>
      </c>
    </row>
    <row r="57" spans="7:16" x14ac:dyDescent="0.3">
      <c r="P57" t="s">
        <v>87</v>
      </c>
    </row>
    <row r="58" spans="7:16" x14ac:dyDescent="0.3">
      <c r="P58" t="s">
        <v>88</v>
      </c>
    </row>
    <row r="59" spans="7:16" x14ac:dyDescent="0.3">
      <c r="P59" t="s">
        <v>89</v>
      </c>
    </row>
    <row r="60" spans="7:16" x14ac:dyDescent="0.3">
      <c r="P60" t="s">
        <v>90</v>
      </c>
    </row>
    <row r="61" spans="7:16" x14ac:dyDescent="0.3">
      <c r="P61" t="s">
        <v>91</v>
      </c>
    </row>
    <row r="62" spans="7:16" x14ac:dyDescent="0.3">
      <c r="P62" t="s">
        <v>92</v>
      </c>
    </row>
    <row r="63" spans="7:16" x14ac:dyDescent="0.3">
      <c r="P63" t="s">
        <v>93</v>
      </c>
    </row>
    <row r="64" spans="7:16" x14ac:dyDescent="0.3">
      <c r="P64" t="s">
        <v>94</v>
      </c>
    </row>
    <row r="65" spans="16:16" x14ac:dyDescent="0.3">
      <c r="P65" t="s">
        <v>95</v>
      </c>
    </row>
    <row r="66" spans="16:16" x14ac:dyDescent="0.3">
      <c r="P66" t="s">
        <v>96</v>
      </c>
    </row>
    <row r="67" spans="16:16" x14ac:dyDescent="0.3">
      <c r="P67" t="s">
        <v>97</v>
      </c>
    </row>
    <row r="68" spans="16:16" x14ac:dyDescent="0.3">
      <c r="P68" t="s">
        <v>98</v>
      </c>
    </row>
    <row r="69" spans="16:16" x14ac:dyDescent="0.3">
      <c r="P69" t="s">
        <v>99</v>
      </c>
    </row>
    <row r="72" spans="16:16" x14ac:dyDescent="0.3">
      <c r="P72" t="s">
        <v>120</v>
      </c>
    </row>
    <row r="73" spans="16:16" x14ac:dyDescent="0.3">
      <c r="P73" t="s">
        <v>102</v>
      </c>
    </row>
    <row r="74" spans="16:16" x14ac:dyDescent="0.3">
      <c r="P74" t="s">
        <v>103</v>
      </c>
    </row>
    <row r="75" spans="16:16" x14ac:dyDescent="0.3">
      <c r="P75" t="s">
        <v>104</v>
      </c>
    </row>
    <row r="76" spans="16:16" x14ac:dyDescent="0.3">
      <c r="P76" t="s">
        <v>105</v>
      </c>
    </row>
    <row r="77" spans="16:16" x14ac:dyDescent="0.3">
      <c r="P77" t="s">
        <v>106</v>
      </c>
    </row>
    <row r="78" spans="16:16" x14ac:dyDescent="0.3">
      <c r="P78" t="s">
        <v>107</v>
      </c>
    </row>
    <row r="79" spans="16:16" x14ac:dyDescent="0.3">
      <c r="P79" t="s">
        <v>108</v>
      </c>
    </row>
    <row r="80" spans="16:16" x14ac:dyDescent="0.3">
      <c r="P80" t="s">
        <v>109</v>
      </c>
    </row>
    <row r="81" spans="16:16" x14ac:dyDescent="0.3">
      <c r="P81" t="s">
        <v>110</v>
      </c>
    </row>
    <row r="82" spans="16:16" x14ac:dyDescent="0.3">
      <c r="P82" t="s">
        <v>111</v>
      </c>
    </row>
    <row r="83" spans="16:16" x14ac:dyDescent="0.3">
      <c r="P83" t="s">
        <v>112</v>
      </c>
    </row>
    <row r="84" spans="16:16" x14ac:dyDescent="0.3">
      <c r="P84" t="s">
        <v>113</v>
      </c>
    </row>
    <row r="85" spans="16:16" x14ac:dyDescent="0.3">
      <c r="P85" t="s">
        <v>114</v>
      </c>
    </row>
    <row r="86" spans="16:16" x14ac:dyDescent="0.3">
      <c r="P86" t="s">
        <v>115</v>
      </c>
    </row>
    <row r="89" spans="16:16" x14ac:dyDescent="0.3">
      <c r="P89" t="s">
        <v>116</v>
      </c>
    </row>
    <row r="90" spans="16:16" x14ac:dyDescent="0.3">
      <c r="P90" t="s">
        <v>117</v>
      </c>
    </row>
    <row r="91" spans="16:16" x14ac:dyDescent="0.3">
      <c r="P91" t="s">
        <v>118</v>
      </c>
    </row>
    <row r="92" spans="16:16" x14ac:dyDescent="0.3">
      <c r="P92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151-90C1-45D8-9836-47178F30077D}">
  <dimension ref="A1:G27"/>
  <sheetViews>
    <sheetView tabSelected="1" topLeftCell="A4" workbookViewId="0">
      <selection activeCell="B22" sqref="B22"/>
    </sheetView>
  </sheetViews>
  <sheetFormatPr baseColWidth="10" defaultRowHeight="14.4" x14ac:dyDescent="0.3"/>
  <cols>
    <col min="1" max="1" width="27.33203125" bestFit="1" customWidth="1"/>
    <col min="6" max="6" width="29.44140625" bestFit="1" customWidth="1"/>
    <col min="7" max="7" width="17.5546875" style="1" customWidth="1"/>
  </cols>
  <sheetData>
    <row r="1" spans="1:7" x14ac:dyDescent="0.3">
      <c r="A1" s="1"/>
      <c r="B1" s="1" t="s">
        <v>14</v>
      </c>
      <c r="C1" s="2" t="s">
        <v>125</v>
      </c>
      <c r="F1" s="4" t="s">
        <v>126</v>
      </c>
    </row>
    <row r="2" spans="1:7" x14ac:dyDescent="0.3">
      <c r="A2" s="1" t="s">
        <v>1</v>
      </c>
      <c r="B2" s="1" t="s">
        <v>15</v>
      </c>
      <c r="C2" s="2">
        <v>0.36499999999999999</v>
      </c>
      <c r="F2" s="4" t="s">
        <v>127</v>
      </c>
      <c r="G2" s="5">
        <v>7.6335531673288803E-8</v>
      </c>
    </row>
    <row r="3" spans="1:7" x14ac:dyDescent="0.3">
      <c r="A3" s="1" t="s">
        <v>2</v>
      </c>
      <c r="B3" s="1" t="s">
        <v>16</v>
      </c>
      <c r="C3" s="2">
        <v>296.14999999999998</v>
      </c>
      <c r="F3" s="4" t="s">
        <v>128</v>
      </c>
      <c r="G3" s="6">
        <v>3.3611912398196198E-3</v>
      </c>
    </row>
    <row r="4" spans="1:7" x14ac:dyDescent="0.3">
      <c r="A4" s="1" t="s">
        <v>66</v>
      </c>
      <c r="B4" s="1" t="s">
        <v>17</v>
      </c>
      <c r="C4" s="6">
        <v>8.3907119698912694E-2</v>
      </c>
      <c r="F4" s="4" t="s">
        <v>129</v>
      </c>
      <c r="G4" s="6">
        <v>3.3343580858097902E-3</v>
      </c>
    </row>
    <row r="5" spans="1:7" x14ac:dyDescent="0.3">
      <c r="A5" s="1" t="s">
        <v>67</v>
      </c>
      <c r="B5" s="1" t="s">
        <v>17</v>
      </c>
      <c r="C5" s="6">
        <v>0.31873439906034601</v>
      </c>
      <c r="F5" s="4" t="s">
        <v>130</v>
      </c>
      <c r="G5" s="6">
        <v>2.99422401674454</v>
      </c>
    </row>
    <row r="6" spans="1:7" x14ac:dyDescent="0.3">
      <c r="A6" s="1" t="s">
        <v>0</v>
      </c>
      <c r="B6" s="1" t="s">
        <v>16</v>
      </c>
      <c r="C6" s="2">
        <v>491.15</v>
      </c>
      <c r="F6" s="4" t="s">
        <v>131</v>
      </c>
      <c r="G6" s="6">
        <v>0.83314420799288802</v>
      </c>
    </row>
    <row r="7" spans="1:7" x14ac:dyDescent="0.3">
      <c r="A7" s="1" t="s">
        <v>7</v>
      </c>
      <c r="B7" s="1" t="s">
        <v>23</v>
      </c>
      <c r="C7" s="6">
        <v>2.6406073550996499E-4</v>
      </c>
      <c r="F7" s="4" t="s">
        <v>132</v>
      </c>
      <c r="G7" s="6">
        <v>4.2255894999731997E-4</v>
      </c>
    </row>
    <row r="8" spans="1:7" x14ac:dyDescent="0.3">
      <c r="A8" s="1" t="s">
        <v>68</v>
      </c>
      <c r="B8" s="1" t="s">
        <v>23</v>
      </c>
      <c r="C8" s="6">
        <v>3.4398143802373301E-3</v>
      </c>
      <c r="F8" s="4" t="s">
        <v>133</v>
      </c>
      <c r="G8" s="6">
        <v>2.6406073550996499E-4</v>
      </c>
    </row>
    <row r="9" spans="1:7" x14ac:dyDescent="0.3">
      <c r="A9" s="1" t="s">
        <v>73</v>
      </c>
      <c r="B9" s="1" t="s">
        <v>23</v>
      </c>
      <c r="C9" s="6">
        <v>1.50985018383074E-3</v>
      </c>
      <c r="F9" s="4" t="s">
        <v>134</v>
      </c>
      <c r="G9" s="6">
        <v>1.50985018383074E-3</v>
      </c>
    </row>
    <row r="10" spans="1:7" x14ac:dyDescent="0.3">
      <c r="A10" s="1" t="s">
        <v>74</v>
      </c>
      <c r="B10" s="1" t="s">
        <v>23</v>
      </c>
      <c r="C10" s="6">
        <v>2.2859980605719702E-3</v>
      </c>
      <c r="F10" s="4" t="s">
        <v>135</v>
      </c>
      <c r="G10" s="6">
        <v>2.2859980605719702E-3</v>
      </c>
    </row>
    <row r="11" spans="1:7" x14ac:dyDescent="0.3">
      <c r="A11" s="1" t="s">
        <v>8</v>
      </c>
      <c r="B11" s="1" t="s">
        <v>17</v>
      </c>
      <c r="C11" s="6">
        <v>4.8766086267871804</v>
      </c>
      <c r="F11" s="4" t="s">
        <v>136</v>
      </c>
      <c r="G11" s="6">
        <v>3.4398143802373301E-3</v>
      </c>
    </row>
    <row r="12" spans="1:7" x14ac:dyDescent="0.3">
      <c r="A12" s="1" t="s">
        <v>3</v>
      </c>
      <c r="B12" s="1" t="s">
        <v>16</v>
      </c>
      <c r="C12" s="2">
        <v>372.15</v>
      </c>
      <c r="F12" s="4" t="s">
        <v>137</v>
      </c>
      <c r="G12" s="6">
        <v>4.8766086267871804</v>
      </c>
    </row>
    <row r="13" spans="1:7" x14ac:dyDescent="0.3">
      <c r="A13" s="1" t="s">
        <v>5</v>
      </c>
      <c r="B13" s="1" t="s">
        <v>23</v>
      </c>
      <c r="C13" s="6">
        <v>4.2255894999731997E-4</v>
      </c>
      <c r="F13" s="4" t="s">
        <v>138</v>
      </c>
      <c r="G13" s="6">
        <v>8.3907119698912694E-2</v>
      </c>
    </row>
    <row r="14" spans="1:7" x14ac:dyDescent="0.3">
      <c r="A14" s="1" t="s">
        <v>9</v>
      </c>
      <c r="B14" s="1" t="s">
        <v>17</v>
      </c>
      <c r="C14" s="6">
        <v>2.99422401674454</v>
      </c>
      <c r="F14" s="4" t="s">
        <v>139</v>
      </c>
      <c r="G14" s="6">
        <v>0.31873439906034601</v>
      </c>
    </row>
    <row r="15" spans="1:7" x14ac:dyDescent="0.3">
      <c r="A15" s="1" t="s">
        <v>4</v>
      </c>
      <c r="B15" s="1" t="s">
        <v>16</v>
      </c>
      <c r="C15" s="2">
        <v>372.15</v>
      </c>
    </row>
    <row r="16" spans="1:7" x14ac:dyDescent="0.3">
      <c r="A16" s="1" t="s">
        <v>38</v>
      </c>
      <c r="B16" s="1" t="s">
        <v>23</v>
      </c>
      <c r="C16" s="6">
        <v>3.3611912398196198E-3</v>
      </c>
    </row>
    <row r="17" spans="1:3" x14ac:dyDescent="0.3">
      <c r="A17" s="1" t="s">
        <v>6</v>
      </c>
      <c r="B17" s="1" t="s">
        <v>23</v>
      </c>
      <c r="C17" s="5">
        <v>7.6335531673288803E-8</v>
      </c>
    </row>
    <row r="18" spans="1:3" x14ac:dyDescent="0.3">
      <c r="A18" s="1" t="s">
        <v>11</v>
      </c>
      <c r="B18" s="1" t="s">
        <v>17</v>
      </c>
      <c r="C18" s="6">
        <v>0.83314420799288802</v>
      </c>
    </row>
    <row r="19" spans="1:3" x14ac:dyDescent="0.3">
      <c r="A19" s="1" t="s">
        <v>10</v>
      </c>
      <c r="B19" s="1" t="s">
        <v>16</v>
      </c>
      <c r="C19" s="2">
        <v>369.15</v>
      </c>
    </row>
    <row r="20" spans="1:3" x14ac:dyDescent="0.3">
      <c r="A20" s="1" t="s">
        <v>12</v>
      </c>
      <c r="B20" s="1" t="s">
        <v>23</v>
      </c>
      <c r="C20" s="6">
        <v>3.3343580858097902E-3</v>
      </c>
    </row>
    <row r="22" spans="1:3" x14ac:dyDescent="0.3">
      <c r="A22" s="1" t="s">
        <v>121</v>
      </c>
      <c r="B22" s="1" t="s">
        <v>17</v>
      </c>
      <c r="C22" s="3">
        <v>7.9820135403557702</v>
      </c>
    </row>
    <row r="23" spans="1:3" x14ac:dyDescent="0.3">
      <c r="A23" s="1" t="s">
        <v>122</v>
      </c>
      <c r="B23" s="1" t="s">
        <v>23</v>
      </c>
      <c r="C23" s="3">
        <v>1.081973903655E-3</v>
      </c>
    </row>
    <row r="24" spans="1:3" x14ac:dyDescent="0.3">
      <c r="A24" s="1" t="s">
        <v>124</v>
      </c>
      <c r="B24" s="1" t="s">
        <v>17</v>
      </c>
      <c r="C24" s="3">
        <v>0.81705886871079203</v>
      </c>
    </row>
    <row r="25" spans="1:3" x14ac:dyDescent="0.3">
      <c r="A25" s="1" t="s">
        <v>123</v>
      </c>
      <c r="B25" s="1" t="s">
        <v>23</v>
      </c>
      <c r="C25" s="3">
        <v>2.8735512674860002E-3</v>
      </c>
    </row>
    <row r="26" spans="1:3" x14ac:dyDescent="0.3">
      <c r="A26" t="s">
        <v>140</v>
      </c>
      <c r="B26" s="1" t="s">
        <v>16</v>
      </c>
      <c r="C26" s="3">
        <v>372.15</v>
      </c>
    </row>
    <row r="27" spans="1:3" x14ac:dyDescent="0.3">
      <c r="A27" t="s">
        <v>141</v>
      </c>
      <c r="B27" s="1" t="s">
        <v>16</v>
      </c>
      <c r="C27" s="3">
        <v>368.15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4CBF30FB1F5848B22B5A918A00EC12" ma:contentTypeVersion="11" ma:contentTypeDescription="Ein neues Dokument erstellen." ma:contentTypeScope="" ma:versionID="75b861b5abb946b2a3f7c6923865a32d">
  <xsd:schema xmlns:xsd="http://www.w3.org/2001/XMLSchema" xmlns:xs="http://www.w3.org/2001/XMLSchema" xmlns:p="http://schemas.microsoft.com/office/2006/metadata/properties" xmlns:ns2="c0ffb21b-9585-44ef-adf3-a0d3dca16a11" xmlns:ns3="50ac6bd6-b000-499f-9eb9-d875844f9e06" targetNamespace="http://schemas.microsoft.com/office/2006/metadata/properties" ma:root="true" ma:fieldsID="52cf586409870ea1fadcc0d40ab234b5" ns2:_="" ns3:_="">
    <xsd:import namespace="c0ffb21b-9585-44ef-adf3-a0d3dca16a11"/>
    <xsd:import namespace="50ac6bd6-b000-499f-9eb9-d875844f9e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fb21b-9585-44ef-adf3-a0d3dca16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c6bd6-b000-499f-9eb9-d875844f9e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c39cf6-eb89-4e84-a594-bce619aa39b8}" ma:internalName="TaxCatchAll" ma:showField="CatchAllData" ma:web="50ac6bd6-b000-499f-9eb9-d875844f9e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ffb21b-9585-44ef-adf3-a0d3dca16a11">
      <Terms xmlns="http://schemas.microsoft.com/office/infopath/2007/PartnerControls"/>
    </lcf76f155ced4ddcb4097134ff3c332f>
    <TaxCatchAll xmlns="50ac6bd6-b000-499f-9eb9-d875844f9e06" xsi:nil="true"/>
  </documentManagement>
</p:properties>
</file>

<file path=customXml/itemProps1.xml><?xml version="1.0" encoding="utf-8"?>
<ds:datastoreItem xmlns:ds="http://schemas.openxmlformats.org/officeDocument/2006/customXml" ds:itemID="{C38BAE04-87B4-4B69-8F35-E079A13D2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fb21b-9585-44ef-adf3-a0d3dca16a11"/>
    <ds:schemaRef ds:uri="50ac6bd6-b000-499f-9eb9-d875844f9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FAA14-5A6D-4D9B-92D7-BBF16845A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FA492-752B-4F05-AF4E-3394B4991398}">
  <ds:schemaRefs>
    <ds:schemaRef ds:uri="http://schemas.microsoft.com/office/2006/metadata/properties"/>
    <ds:schemaRef ds:uri="http://schemas.microsoft.com/office/infopath/2007/PartnerControls"/>
    <ds:schemaRef ds:uri="c0ffb21b-9585-44ef-adf3-a0d3dca16a11"/>
    <ds:schemaRef ds:uri="50ac6bd6-b000-499f-9eb9-d875844f9e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 Experimente</vt:lpstr>
      <vt:lpstr>SimulinkInput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Reinpold</dc:creator>
  <cp:lastModifiedBy>Lasse Matthias Reinpold</cp:lastModifiedBy>
  <dcterms:created xsi:type="dcterms:W3CDTF">2023-08-01T07:39:35Z</dcterms:created>
  <dcterms:modified xsi:type="dcterms:W3CDTF">2023-09-13T15:10:54Z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0x0101009A4CBF30FB1F5848B22B5A918A00EC12</vt:lpwstr>
  </property>
  <property fmtid="{D5CDD505-2E9C-101B-9397-08002B2CF9AE}" pid="3" name="MediaServiceImageTags">
    <vt:lpwstr/>
  </property>
</Properties>
</file>