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cholasdepsky/Dropbox/Berkeley_tings/Spring 2018/ER 290A/ER290A-finalproject/"/>
    </mc:Choice>
  </mc:AlternateContent>
  <bookViews>
    <workbookView xWindow="0" yWindow="10580" windowWidth="28800" windowHeight="7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L11" i="1"/>
  <c r="J12" i="1"/>
  <c r="L12" i="1"/>
  <c r="I13" i="1"/>
  <c r="J13" i="1"/>
  <c r="K13" i="1"/>
  <c r="L13" i="1"/>
  <c r="I14" i="1"/>
  <c r="J14" i="1"/>
  <c r="L14" i="1"/>
  <c r="I15" i="1"/>
  <c r="J15" i="1"/>
  <c r="N12" i="1"/>
  <c r="N14" i="1"/>
  <c r="N15" i="1"/>
  <c r="Q11" i="1"/>
  <c r="M13" i="1"/>
  <c r="N17" i="1"/>
  <c r="L15" i="1"/>
</calcChain>
</file>

<file path=xl/sharedStrings.xml><?xml version="1.0" encoding="utf-8"?>
<sst xmlns="http://schemas.openxmlformats.org/spreadsheetml/2006/main" count="19" uniqueCount="19">
  <si>
    <t>Demand</t>
  </si>
  <si>
    <t>Headflow</t>
  </si>
  <si>
    <t>Reservoir</t>
  </si>
  <si>
    <t>Reach</t>
  </si>
  <si>
    <t>Withdrawal</t>
  </si>
  <si>
    <t>Demand 1</t>
  </si>
  <si>
    <t>Demand 2</t>
  </si>
  <si>
    <t>Demand 3</t>
  </si>
  <si>
    <t>Res Capacity</t>
  </si>
  <si>
    <t>Inflow</t>
  </si>
  <si>
    <t>Outflow</t>
  </si>
  <si>
    <t>Coverage</t>
  </si>
  <si>
    <t>Node</t>
  </si>
  <si>
    <t>Spill</t>
  </si>
  <si>
    <t>Storage (t-1)</t>
  </si>
  <si>
    <t>Average Demand Coverage</t>
  </si>
  <si>
    <t>Storage (t)</t>
  </si>
  <si>
    <t>Frac Supply Delivered</t>
  </si>
  <si>
    <t>Withdrawal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</si>
</sst>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31"/>
  <sheetViews>
    <sheetView tabSelected="1" topLeftCell="A9" workbookViewId="0">
      <selection activeCell="I13" sqref="I13"/>
    </sheetView>
  </sheetViews>
  <sheetFormatPr baseColWidth="10" defaultRowHeight="16" x14ac:dyDescent="0.2"/>
  <cols>
    <col min="8" max="8" width="13.83203125" customWidth="1"/>
    <col min="9" max="9" width="24.1640625" bestFit="1" customWidth="1"/>
    <col min="16" max="16" width="19" bestFit="1" customWidth="1"/>
    <col min="17" max="17" width="23.5" bestFit="1" customWidth="1"/>
  </cols>
  <sheetData>
    <row r="2" spans="5:17" x14ac:dyDescent="0.2">
      <c r="I2" t="s">
        <v>8</v>
      </c>
    </row>
    <row r="3" spans="5:17" x14ac:dyDescent="0.2">
      <c r="I3" s="1">
        <v>100</v>
      </c>
    </row>
    <row r="4" spans="5:17" x14ac:dyDescent="0.2">
      <c r="J4" t="s">
        <v>18</v>
      </c>
    </row>
    <row r="5" spans="5:17" x14ac:dyDescent="0.2">
      <c r="J5">
        <v>0.55579999999999996</v>
      </c>
    </row>
    <row r="10" spans="5:17" x14ac:dyDescent="0.2">
      <c r="E10" s="2" t="s">
        <v>3</v>
      </c>
      <c r="F10" s="2" t="s">
        <v>12</v>
      </c>
      <c r="G10" s="2" t="s">
        <v>0</v>
      </c>
      <c r="H10" s="2" t="s">
        <v>14</v>
      </c>
      <c r="I10" s="2" t="s">
        <v>9</v>
      </c>
      <c r="J10" s="2" t="s">
        <v>4</v>
      </c>
      <c r="K10" s="2" t="s">
        <v>13</v>
      </c>
      <c r="L10" s="2" t="s">
        <v>10</v>
      </c>
      <c r="M10" s="2" t="s">
        <v>16</v>
      </c>
      <c r="N10" s="2" t="s">
        <v>11</v>
      </c>
      <c r="P10" s="2" t="s">
        <v>17</v>
      </c>
      <c r="Q10" s="2" t="s">
        <v>15</v>
      </c>
    </row>
    <row r="11" spans="5:17" x14ac:dyDescent="0.2">
      <c r="E11" s="1">
        <v>1</v>
      </c>
      <c r="F11" s="1" t="s">
        <v>1</v>
      </c>
      <c r="G11" s="1">
        <v>0</v>
      </c>
      <c r="I11" s="1">
        <v>30</v>
      </c>
      <c r="J11" s="1">
        <v>0</v>
      </c>
      <c r="L11" s="1">
        <f>I11-J11</f>
        <v>30</v>
      </c>
      <c r="M11" s="1"/>
      <c r="P11" s="1">
        <v>0</v>
      </c>
      <c r="Q11" s="4">
        <f>AVERAGE($N$11:$N$16)</f>
        <v>0.55555555555555547</v>
      </c>
    </row>
    <row r="12" spans="5:17" x14ac:dyDescent="0.2">
      <c r="E12" s="1">
        <v>2</v>
      </c>
      <c r="F12" s="1" t="s">
        <v>5</v>
      </c>
      <c r="G12" s="1">
        <v>30</v>
      </c>
      <c r="I12" s="1">
        <f>L11</f>
        <v>30</v>
      </c>
      <c r="J12" s="5">
        <f>IF($J$5*G12 &gt; I12,I12,$J$5*G12)</f>
        <v>16.673999999999999</v>
      </c>
      <c r="L12" s="1">
        <f>I12-J12</f>
        <v>13.326000000000001</v>
      </c>
      <c r="M12" s="1"/>
      <c r="N12">
        <f>J12/G12</f>
        <v>0.55579999999999996</v>
      </c>
      <c r="P12" s="1">
        <v>0.05</v>
      </c>
      <c r="Q12" s="1"/>
    </row>
    <row r="13" spans="5:17" x14ac:dyDescent="0.2">
      <c r="E13" s="1">
        <v>3</v>
      </c>
      <c r="F13" s="1" t="s">
        <v>2</v>
      </c>
      <c r="G13" s="1">
        <v>0</v>
      </c>
      <c r="H13" s="1">
        <v>20</v>
      </c>
      <c r="I13" s="1">
        <f>L12+H13</f>
        <v>33.326000000000001</v>
      </c>
      <c r="J13" s="1">
        <f>IF($J$5*SUM(G14:G24)&gt;I13,I13,$J$5*SUM(G14:G24))</f>
        <v>33.326000000000001</v>
      </c>
      <c r="K13">
        <f>IF(I13&gt;I3,(I13-I3),0)</f>
        <v>0</v>
      </c>
      <c r="L13" s="1">
        <f>J13+K13</f>
        <v>33.326000000000001</v>
      </c>
      <c r="M13" s="1">
        <f>I13-J13-K13</f>
        <v>0</v>
      </c>
      <c r="P13" s="1">
        <v>0.1</v>
      </c>
      <c r="Q13" s="1"/>
    </row>
    <row r="14" spans="5:17" x14ac:dyDescent="0.2">
      <c r="E14" s="1">
        <v>4</v>
      </c>
      <c r="F14" s="1" t="s">
        <v>6</v>
      </c>
      <c r="G14" s="1">
        <v>30</v>
      </c>
      <c r="I14" s="1">
        <f>L13</f>
        <v>33.326000000000001</v>
      </c>
      <c r="J14" s="1">
        <f>IF($J$5*G14 &gt; I14,I14,$J$5*G14)</f>
        <v>16.673999999999999</v>
      </c>
      <c r="L14" s="1">
        <f>I14-J14</f>
        <v>16.652000000000001</v>
      </c>
      <c r="M14" s="1"/>
      <c r="N14">
        <f>J14/G14</f>
        <v>0.55579999999999996</v>
      </c>
      <c r="P14" s="1">
        <v>0.15</v>
      </c>
      <c r="Q14" s="1"/>
    </row>
    <row r="15" spans="5:17" x14ac:dyDescent="0.2">
      <c r="E15" s="1">
        <v>5</v>
      </c>
      <c r="F15" s="1" t="s">
        <v>7</v>
      </c>
      <c r="G15" s="1">
        <v>30</v>
      </c>
      <c r="I15" s="1">
        <f>L14</f>
        <v>16.652000000000001</v>
      </c>
      <c r="J15" s="1">
        <f>IF($J$5*G15 &gt; I15,I15,$J$5*G15)</f>
        <v>16.652000000000001</v>
      </c>
      <c r="L15" s="1">
        <f>I15-J15</f>
        <v>0</v>
      </c>
      <c r="M15" s="1"/>
      <c r="N15">
        <f>J15/G15</f>
        <v>0.55506666666666671</v>
      </c>
      <c r="P15" s="1">
        <v>0.2</v>
      </c>
      <c r="Q15" s="1"/>
    </row>
    <row r="16" spans="5:17" x14ac:dyDescent="0.2">
      <c r="E16" s="1"/>
      <c r="F16" s="1"/>
      <c r="H16" s="1"/>
      <c r="I16" s="1"/>
      <c r="K16" s="1"/>
      <c r="P16" s="1">
        <v>0.25</v>
      </c>
      <c r="Q16" s="1"/>
    </row>
    <row r="17" spans="14:17" x14ac:dyDescent="0.2">
      <c r="N17" s="4">
        <f>AVERAGE(N11:N15)</f>
        <v>0.55555555555555547</v>
      </c>
      <c r="O17" s="3"/>
      <c r="P17" s="1">
        <v>0.3</v>
      </c>
      <c r="Q17" s="1"/>
    </row>
    <row r="18" spans="14:17" x14ac:dyDescent="0.2">
      <c r="P18" s="1">
        <v>0.35</v>
      </c>
      <c r="Q18" s="1"/>
    </row>
    <row r="19" spans="14:17" x14ac:dyDescent="0.2">
      <c r="P19" s="1">
        <v>0.4</v>
      </c>
      <c r="Q19" s="1"/>
    </row>
    <row r="20" spans="14:17" x14ac:dyDescent="0.2">
      <c r="P20" s="1">
        <v>0.45</v>
      </c>
      <c r="Q20" s="1"/>
    </row>
    <row r="21" spans="14:17" x14ac:dyDescent="0.2">
      <c r="P21" s="1">
        <v>0.5</v>
      </c>
      <c r="Q21" s="1"/>
    </row>
    <row r="22" spans="14:17" x14ac:dyDescent="0.2">
      <c r="P22" s="1">
        <v>0.55000000000000004</v>
      </c>
      <c r="Q22" s="1"/>
    </row>
    <row r="23" spans="14:17" x14ac:dyDescent="0.2">
      <c r="P23" s="1">
        <v>0.6</v>
      </c>
      <c r="Q23" s="1"/>
    </row>
    <row r="24" spans="14:17" x14ac:dyDescent="0.2">
      <c r="P24" s="1">
        <v>0.65</v>
      </c>
      <c r="Q24" s="1"/>
    </row>
    <row r="25" spans="14:17" x14ac:dyDescent="0.2">
      <c r="P25" s="1">
        <v>0.7</v>
      </c>
      <c r="Q25" s="1"/>
    </row>
    <row r="26" spans="14:17" x14ac:dyDescent="0.2">
      <c r="P26" s="1">
        <v>0.75</v>
      </c>
      <c r="Q26" s="1"/>
    </row>
    <row r="27" spans="14:17" x14ac:dyDescent="0.2">
      <c r="P27" s="1">
        <v>0.8</v>
      </c>
      <c r="Q27" s="1"/>
    </row>
    <row r="28" spans="14:17" x14ac:dyDescent="0.2">
      <c r="P28" s="1">
        <v>0.85</v>
      </c>
      <c r="Q28" s="1"/>
    </row>
    <row r="29" spans="14:17" x14ac:dyDescent="0.2">
      <c r="P29" s="1">
        <v>0.9</v>
      </c>
      <c r="Q29" s="1"/>
    </row>
    <row r="30" spans="14:17" x14ac:dyDescent="0.2">
      <c r="P30" s="1">
        <v>0.95</v>
      </c>
      <c r="Q30" s="1"/>
    </row>
    <row r="31" spans="14:17" x14ac:dyDescent="0.2">
      <c r="P31" s="1">
        <v>1</v>
      </c>
      <c r="Q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2018-05-11T23:28:47Z</dcterms:created>
  <dcterms:modified xsi:type="dcterms:W3CDTF">2018-05-12T01:03:49Z</dcterms:modified>
</cp:coreProperties>
</file>