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686" documentId="8_{0E91EF87-D3F1-4CF4-B918-3E43661BECA8}" xr6:coauthVersionLast="47" xr6:coauthVersionMax="47" xr10:uidLastSave="{83C33186-D240-45D2-9073-DAD11BCA0A84}"/>
  <bookViews>
    <workbookView xWindow="-120" yWindow="-120" windowWidth="29040" windowHeight="15720" tabRatio="691" activeTab="2" xr2:uid="{A2D2436F-6D82-4857-960A-E615779F51BD}"/>
  </bookViews>
  <sheets>
    <sheet name="All" sheetId="2" r:id="rId1"/>
    <sheet name="Chi-square p-values" sheetId="10" r:id="rId2"/>
    <sheet name="Chi-Square one way (count)" sheetId="8" r:id="rId3"/>
    <sheet name="Streaming" sheetId="1" r:id="rId4"/>
    <sheet name="Smartphone" sheetId="3" r:id="rId5"/>
    <sheet name="Integrated" sheetId="4" r:id="rId6"/>
  </sheets>
  <definedNames>
    <definedName name="_xlnm._FilterDatabase" localSheetId="0" hidden="1">All!$A$1:$G$11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Integrated!$E:$E</definedName>
    <definedName name="relative_salience_smartphone">Smartphone!$E:$E</definedName>
    <definedName name="relative_salience_streaming">Streaming!$E:$E</definedName>
    <definedName name="salience_integrated">Integrated!$D:$D</definedName>
    <definedName name="salience_smartphone">Smartphone!$D:$D</definedName>
    <definedName name="salience_streaming">Streaming!$D:$D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  <c r="B4" i="8"/>
  <c r="B3" i="8"/>
  <c r="B13" i="8"/>
  <c r="D13" i="8" s="1"/>
  <c r="B12" i="8"/>
  <c r="D12" i="8" s="1"/>
  <c r="D17" i="8"/>
  <c r="D16" i="8"/>
  <c r="D15" i="8" l="1"/>
  <c r="B76" i="8" l="1"/>
  <c r="D76" i="8" s="1"/>
  <c r="B75" i="8"/>
  <c r="D75" i="8" s="1"/>
  <c r="B67" i="8"/>
  <c r="D67" i="8" s="1"/>
  <c r="B66" i="8"/>
  <c r="D71" i="8" s="1"/>
  <c r="B58" i="8"/>
  <c r="D58" i="8" s="1"/>
  <c r="B57" i="8"/>
  <c r="D57" i="8" s="1"/>
  <c r="B49" i="8"/>
  <c r="D49" i="8" s="1"/>
  <c r="B48" i="8"/>
  <c r="D48" i="8" s="1"/>
  <c r="D51" i="8" s="1"/>
  <c r="B22" i="8"/>
  <c r="D26" i="8" s="1"/>
  <c r="B21" i="8"/>
  <c r="D21" i="8" s="1"/>
  <c r="D8" i="8"/>
  <c r="B40" i="8"/>
  <c r="D40" i="8" s="1"/>
  <c r="B39" i="8"/>
  <c r="D39" i="8" s="1"/>
  <c r="B31" i="8"/>
  <c r="D31" i="8" s="1"/>
  <c r="B30" i="8"/>
  <c r="D79" i="8"/>
  <c r="D70" i="8"/>
  <c r="D61" i="8"/>
  <c r="D52" i="8"/>
  <c r="D43" i="8"/>
  <c r="D34" i="8"/>
  <c r="D25" i="8"/>
  <c r="D7" i="8"/>
  <c r="D4" i="8"/>
  <c r="D3" i="8"/>
  <c r="D22" i="8" l="1"/>
  <c r="D24" i="8" s="1"/>
  <c r="D60" i="8"/>
  <c r="D42" i="8"/>
  <c r="D62" i="8"/>
  <c r="D80" i="8"/>
  <c r="D78" i="8"/>
  <c r="D66" i="8"/>
  <c r="D69" i="8" s="1"/>
  <c r="D53" i="8"/>
  <c r="D35" i="8"/>
  <c r="D44" i="8"/>
  <c r="D6" i="8"/>
  <c r="D30" i="8"/>
  <c r="D33" i="8" s="1"/>
</calcChain>
</file>

<file path=xl/sharedStrings.xml><?xml version="1.0" encoding="utf-8"?>
<sst xmlns="http://schemas.openxmlformats.org/spreadsheetml/2006/main" count="130" uniqueCount="35">
  <si>
    <t>codes5</t>
  </si>
  <si>
    <t>counts5</t>
  </si>
  <si>
    <t>count_rel</t>
  </si>
  <si>
    <t>Conflict between other system and navigation</t>
  </si>
  <si>
    <t>code</t>
  </si>
  <si>
    <t>count_streaming</t>
  </si>
  <si>
    <t>relative_count_streaming</t>
  </si>
  <si>
    <t>count_smartphone</t>
  </si>
  <si>
    <t>relative_count_smartphone</t>
  </si>
  <si>
    <t>count_integrated</t>
  </si>
  <si>
    <t>relative_count_integrated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</si>
  <si>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</si>
  <si>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</si>
  <si>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</si>
  <si>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</si>
  <si>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</si>
  <si>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</si>
  <si>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</si>
  <si>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</si>
  <si>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</si>
  <si>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</si>
  <si>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</si>
  <si>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</si>
  <si>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</si>
  <si>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</si>
  <si>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</si>
  <si>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</si>
  <si>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</si>
  <si>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</si>
  <si>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codes1</t>
  </si>
  <si>
    <t>counts1</t>
  </si>
  <si>
    <t>Sudden failure</t>
  </si>
  <si>
    <t>Connection issue</t>
  </si>
  <si>
    <t>rel</t>
  </si>
  <si>
    <t>Call 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</si>
</sst>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F08-AA26-4461-B7D8-00FB6D524295}">
  <dimension ref="A1:G11"/>
  <sheetViews>
    <sheetView workbookViewId="0">
      <selection activeCell="F2" sqref="F2:F5"/>
    </sheetView>
  </sheetViews>
  <sheetFormatPr defaultRowHeight="15" x14ac:dyDescent="0.25"/>
  <cols>
    <col min="1" max="1" width="44.7109375" customWidth="1"/>
    <col min="2" max="7" width="28.7109375" style="1" customWidth="1"/>
  </cols>
  <sheetData>
    <row r="1" spans="1:7" x14ac:dyDescent="0.25">
      <c r="A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31</v>
      </c>
      <c r="B2" s="1">
        <v>2</v>
      </c>
      <c r="C2" s="1">
        <v>0.25</v>
      </c>
      <c r="D2" s="1">
        <v>4</v>
      </c>
      <c r="E2" s="1">
        <v>0.21052631578947367</v>
      </c>
      <c r="F2">
        <v>2</v>
      </c>
      <c r="G2" s="2">
        <f>F2/SUM(F$2:F$4)</f>
        <v>0.2857142857142857</v>
      </c>
    </row>
    <row r="3" spans="1:7" x14ac:dyDescent="0.25">
      <c r="A3" t="s">
        <v>3</v>
      </c>
      <c r="B3" s="1">
        <v>1</v>
      </c>
      <c r="C3" s="1">
        <v>0.125</v>
      </c>
      <c r="D3" s="1">
        <v>9</v>
      </c>
      <c r="E3" s="1">
        <v>0.47368421052631576</v>
      </c>
      <c r="F3">
        <v>4</v>
      </c>
      <c r="G3" s="2">
        <f t="shared" ref="G3:G4" si="0">F3/SUM(F$2:F$4)</f>
        <v>0.5714285714285714</v>
      </c>
    </row>
    <row r="4" spans="1:7" x14ac:dyDescent="0.25">
      <c r="A4" t="s">
        <v>32</v>
      </c>
      <c r="B4" s="1">
        <v>4</v>
      </c>
      <c r="C4" s="1">
        <v>0.5</v>
      </c>
      <c r="D4" s="1">
        <v>1</v>
      </c>
      <c r="E4" s="1">
        <v>5.2631578947368418E-2</v>
      </c>
      <c r="F4">
        <v>1</v>
      </c>
      <c r="G4" s="2">
        <f t="shared" si="0"/>
        <v>0.14285714285714285</v>
      </c>
    </row>
    <row r="5" spans="1:7" x14ac:dyDescent="0.25">
      <c r="A5" s="13" t="s">
        <v>34</v>
      </c>
      <c r="B5" s="1">
        <v>1</v>
      </c>
      <c r="C5" s="1">
        <v>0.125</v>
      </c>
      <c r="D5" s="1">
        <v>5</v>
      </c>
      <c r="E5" s="1">
        <v>0.26315789473684209</v>
      </c>
      <c r="F5" s="1">
        <v>0</v>
      </c>
      <c r="G5" s="2">
        <v>0</v>
      </c>
    </row>
    <row r="6" spans="1:7" x14ac:dyDescent="0.25">
      <c r="C6" s="2"/>
      <c r="E6" s="2"/>
      <c r="G6" s="2"/>
    </row>
    <row r="7" spans="1:7" x14ac:dyDescent="0.25">
      <c r="C7" s="2"/>
      <c r="E7" s="2"/>
      <c r="G7" s="2"/>
    </row>
    <row r="8" spans="1:7" x14ac:dyDescent="0.25">
      <c r="C8" s="2"/>
      <c r="E8" s="2"/>
      <c r="G8" s="2"/>
    </row>
    <row r="9" spans="1:7" x14ac:dyDescent="0.25">
      <c r="C9" s="2"/>
      <c r="E9" s="2"/>
      <c r="G9" s="2"/>
    </row>
    <row r="10" spans="1:7" x14ac:dyDescent="0.25">
      <c r="C10" s="2"/>
      <c r="E10" s="2"/>
      <c r="G10" s="2"/>
    </row>
    <row r="11" spans="1:7" x14ac:dyDescent="0.25">
      <c r="C11" s="2"/>
      <c r="E11" s="2"/>
      <c r="G11" s="2"/>
    </row>
  </sheetData>
  <autoFilter ref="A1:G11" xr:uid="{431DFF08-AA26-4461-B7D8-00FB6D5242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G6" sqref="G6"/>
    </sheetView>
  </sheetViews>
  <sheetFormatPr defaultRowHeight="15" x14ac:dyDescent="0.25"/>
  <cols>
    <col min="1" max="1" width="12.28515625" customWidth="1"/>
    <col min="2" max="4" width="6.7109375" customWidth="1"/>
  </cols>
  <sheetData>
    <row r="1" spans="1:7" x14ac:dyDescent="0.25">
      <c r="A1" s="8" t="s">
        <v>19</v>
      </c>
      <c r="B1" s="9" t="s">
        <v>20</v>
      </c>
      <c r="C1" s="9" t="s">
        <v>27</v>
      </c>
      <c r="D1" s="9" t="s">
        <v>28</v>
      </c>
      <c r="F1" s="7" t="s">
        <v>22</v>
      </c>
      <c r="G1" s="7" t="s">
        <v>24</v>
      </c>
    </row>
    <row r="2" spans="1:7" x14ac:dyDescent="0.25">
      <c r="A2" s="10" t="s">
        <v>31</v>
      </c>
      <c r="B2" s="11"/>
      <c r="C2" s="11"/>
      <c r="D2" s="12"/>
      <c r="F2" s="7" t="s">
        <v>23</v>
      </c>
      <c r="G2" s="7" t="s">
        <v>25</v>
      </c>
    </row>
    <row r="3" spans="1:7" x14ac:dyDescent="0.25">
      <c r="A3" s="10" t="s">
        <v>3</v>
      </c>
      <c r="B3" s="11">
        <v>1.8422125454098999E-2</v>
      </c>
      <c r="C3" s="12"/>
      <c r="D3" s="12">
        <v>2.6997960632601909E-3</v>
      </c>
      <c r="F3" s="7" t="s">
        <v>21</v>
      </c>
      <c r="G3" s="7" t="s">
        <v>26</v>
      </c>
    </row>
    <row r="4" spans="1:7" x14ac:dyDescent="0.25">
      <c r="A4" s="10" t="s">
        <v>32</v>
      </c>
      <c r="B4" s="11"/>
      <c r="C4" s="11"/>
      <c r="D4" s="12"/>
    </row>
    <row r="5" spans="1:7" x14ac:dyDescent="0.25">
      <c r="A5" s="10"/>
      <c r="B5" s="11"/>
      <c r="C5" s="11"/>
      <c r="D5" s="12"/>
    </row>
    <row r="6" spans="1:7" x14ac:dyDescent="0.25">
      <c r="A6" s="10"/>
      <c r="B6" s="11"/>
      <c r="C6" s="11"/>
      <c r="D6" s="12"/>
    </row>
    <row r="7" spans="1:7" x14ac:dyDescent="0.25">
      <c r="A7" s="10"/>
      <c r="B7" s="12"/>
      <c r="C7" s="11"/>
      <c r="D7" s="12"/>
    </row>
    <row r="8" spans="1:7" x14ac:dyDescent="0.25">
      <c r="A8" s="10"/>
      <c r="B8" s="12"/>
      <c r="C8" s="12"/>
      <c r="D8" s="12"/>
    </row>
    <row r="9" spans="1:7" x14ac:dyDescent="0.25">
      <c r="A9" s="10"/>
      <c r="B9" s="12"/>
      <c r="C9" s="12"/>
      <c r="D9" s="12"/>
    </row>
    <row r="10" spans="1:7" x14ac:dyDescent="0.25">
      <c r="A10" s="10"/>
      <c r="B10" s="12"/>
      <c r="C10" s="12"/>
      <c r="D10" s="12"/>
    </row>
    <row r="11" spans="1:7" x14ac:dyDescent="0.25">
      <c r="A11" s="10"/>
      <c r="B11" s="12"/>
      <c r="C11" s="12"/>
      <c r="D11" s="12"/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J80"/>
  <sheetViews>
    <sheetView tabSelected="1" topLeftCell="A40" workbookViewId="0">
      <selection activeCell="E26" sqref="E26"/>
    </sheetView>
  </sheetViews>
  <sheetFormatPr defaultRowHeight="15" x14ac:dyDescent="0.25"/>
  <cols>
    <col min="1" max="1" width="17.85546875" customWidth="1"/>
    <col min="2" max="2" width="16.7109375" bestFit="1" customWidth="1"/>
    <col min="4" max="4" width="9.5703125" bestFit="1" customWidth="1"/>
    <col min="7" max="7" width="51" customWidth="1"/>
    <col min="8" max="10" width="30.7109375" customWidth="1"/>
    <col min="11" max="11" width="16.42578125" bestFit="1" customWidth="1"/>
  </cols>
  <sheetData>
    <row r="1" spans="1:10" x14ac:dyDescent="0.25">
      <c r="A1" s="14" t="s">
        <v>31</v>
      </c>
      <c r="B1" s="14"/>
      <c r="C1" s="14"/>
      <c r="D1" s="14"/>
      <c r="G1" t="s">
        <v>4</v>
      </c>
      <c r="H1" t="s">
        <v>5</v>
      </c>
      <c r="I1" t="s">
        <v>7</v>
      </c>
      <c r="J1" t="s">
        <v>9</v>
      </c>
    </row>
    <row r="2" spans="1:10" x14ac:dyDescent="0.25">
      <c r="B2" s="1" t="s">
        <v>14</v>
      </c>
      <c r="C2" s="1" t="s">
        <v>13</v>
      </c>
      <c r="G2" t="s">
        <v>31</v>
      </c>
      <c r="H2" s="1">
        <v>2</v>
      </c>
      <c r="I2" s="1">
        <v>4</v>
      </c>
      <c r="J2">
        <v>2</v>
      </c>
    </row>
    <row r="3" spans="1:10" x14ac:dyDescent="0.25">
      <c r="A3" t="s">
        <v>11</v>
      </c>
      <c r="B3">
        <f>AVERAGE(C3:C4)</f>
        <v>3</v>
      </c>
      <c r="C3" s="1">
        <v>4</v>
      </c>
      <c r="D3" s="4">
        <f>((B3-C3)^2)/B3</f>
        <v>0.33333333333333331</v>
      </c>
      <c r="G3" t="s">
        <v>3</v>
      </c>
      <c r="H3" s="1">
        <v>2</v>
      </c>
      <c r="I3" s="1">
        <v>14</v>
      </c>
      <c r="J3">
        <v>4</v>
      </c>
    </row>
    <row r="4" spans="1:10" x14ac:dyDescent="0.25">
      <c r="A4" t="s">
        <v>12</v>
      </c>
      <c r="B4">
        <f>AVERAGE(C3:C4)</f>
        <v>3</v>
      </c>
      <c r="C4">
        <v>2</v>
      </c>
      <c r="D4" s="4">
        <f>((B4-C4)^2)/B4</f>
        <v>0.33333333333333331</v>
      </c>
      <c r="G4" t="s">
        <v>32</v>
      </c>
      <c r="H4" s="1">
        <v>4</v>
      </c>
      <c r="I4" s="1">
        <v>1</v>
      </c>
      <c r="J4">
        <v>1</v>
      </c>
    </row>
    <row r="5" spans="1:10" x14ac:dyDescent="0.25">
      <c r="G5" s="13"/>
      <c r="H5" s="1"/>
      <c r="I5" s="1"/>
    </row>
    <row r="6" spans="1:10" x14ac:dyDescent="0.25">
      <c r="C6" t="s">
        <v>15</v>
      </c>
      <c r="D6" s="4">
        <f>SUM(D3:D4)</f>
        <v>0.66666666666666663</v>
      </c>
    </row>
    <row r="7" spans="1:10" x14ac:dyDescent="0.25">
      <c r="C7" t="s">
        <v>16</v>
      </c>
      <c r="D7">
        <f>2-1</f>
        <v>1</v>
      </c>
    </row>
    <row r="8" spans="1:10" x14ac:dyDescent="0.25">
      <c r="C8" t="s">
        <v>17</v>
      </c>
      <c r="D8" s="3">
        <f>_xlfn.CHISQ.TEST(C3:C4,B3:B4)</f>
        <v>0.4142161782425251</v>
      </c>
    </row>
    <row r="10" spans="1:10" x14ac:dyDescent="0.25">
      <c r="A10" s="14" t="s">
        <v>31</v>
      </c>
      <c r="B10" s="14"/>
      <c r="C10" s="14"/>
      <c r="D10" s="14"/>
    </row>
    <row r="11" spans="1:10" x14ac:dyDescent="0.25">
      <c r="B11" s="1" t="s">
        <v>14</v>
      </c>
      <c r="C11" s="1" t="s">
        <v>13</v>
      </c>
    </row>
    <row r="12" spans="1:10" x14ac:dyDescent="0.25">
      <c r="A12" t="s">
        <v>11</v>
      </c>
      <c r="B12">
        <f>AVERAGE(C12:C13)</f>
        <v>3</v>
      </c>
      <c r="C12" s="1">
        <v>4</v>
      </c>
      <c r="D12" s="4">
        <f>((B12-C12)^2)/B12</f>
        <v>0.33333333333333331</v>
      </c>
    </row>
    <row r="13" spans="1:10" x14ac:dyDescent="0.25">
      <c r="A13" t="s">
        <v>18</v>
      </c>
      <c r="B13">
        <f>AVERAGE(C12:C13)</f>
        <v>3</v>
      </c>
      <c r="C13" s="1">
        <v>2</v>
      </c>
      <c r="D13" s="4">
        <f>((B13-C13)^2)/B13</f>
        <v>0.33333333333333331</v>
      </c>
    </row>
    <row r="14" spans="1:10" x14ac:dyDescent="0.25">
      <c r="D14" s="5"/>
    </row>
    <row r="15" spans="1:10" x14ac:dyDescent="0.25">
      <c r="C15" t="s">
        <v>15</v>
      </c>
      <c r="D15" s="4">
        <f>SUM(D12:D13)</f>
        <v>0.66666666666666663</v>
      </c>
    </row>
    <row r="16" spans="1:10" x14ac:dyDescent="0.25">
      <c r="C16" t="s">
        <v>16</v>
      </c>
      <c r="D16" s="5">
        <f>2-1</f>
        <v>1</v>
      </c>
      <c r="G16" t="s">
        <v>19</v>
      </c>
      <c r="H16" s="1" t="s">
        <v>20</v>
      </c>
      <c r="I16" s="1" t="s">
        <v>27</v>
      </c>
      <c r="J16" s="1" t="s">
        <v>28</v>
      </c>
    </row>
    <row r="17" spans="1:10" x14ac:dyDescent="0.25">
      <c r="C17" t="s">
        <v>17</v>
      </c>
      <c r="D17" s="3">
        <f>_xlfn.CHISQ.TEST(C12:C13,B12:B13)</f>
        <v>0.4142161782425251</v>
      </c>
      <c r="G17" t="s">
        <v>31</v>
      </c>
    </row>
    <row r="18" spans="1:10" x14ac:dyDescent="0.25">
      <c r="G18" t="s">
        <v>3</v>
      </c>
      <c r="H18">
        <v>1.8422125454098999E-2</v>
      </c>
      <c r="J18">
        <v>2.6997960632601909E-3</v>
      </c>
    </row>
    <row r="19" spans="1:10" x14ac:dyDescent="0.25">
      <c r="A19" s="14" t="s">
        <v>31</v>
      </c>
      <c r="B19" s="14"/>
      <c r="C19" s="14"/>
      <c r="D19" s="14"/>
      <c r="G19" t="s">
        <v>32</v>
      </c>
    </row>
    <row r="20" spans="1:10" x14ac:dyDescent="0.25">
      <c r="B20" s="1" t="s">
        <v>14</v>
      </c>
      <c r="C20" s="1" t="s">
        <v>13</v>
      </c>
      <c r="G20" s="13"/>
    </row>
    <row r="21" spans="1:10" x14ac:dyDescent="0.25">
      <c r="A21" t="s">
        <v>12</v>
      </c>
      <c r="B21">
        <f>AVERAGE(C21:C22)</f>
        <v>2</v>
      </c>
      <c r="C21">
        <v>2</v>
      </c>
      <c r="D21" s="4">
        <f>((B21-C21)^2)/B21</f>
        <v>0</v>
      </c>
    </row>
    <row r="22" spans="1:10" x14ac:dyDescent="0.25">
      <c r="A22" t="s">
        <v>18</v>
      </c>
      <c r="B22">
        <f>AVERAGE(C21:C22)</f>
        <v>2</v>
      </c>
      <c r="C22" s="1">
        <v>2</v>
      </c>
      <c r="D22" s="4">
        <f>((B22-C22)^2)/B22</f>
        <v>0</v>
      </c>
    </row>
    <row r="24" spans="1:10" x14ac:dyDescent="0.25">
      <c r="C24" t="s">
        <v>15</v>
      </c>
      <c r="D24" s="4">
        <f>SUM(D21:D22)</f>
        <v>0</v>
      </c>
    </row>
    <row r="25" spans="1:10" x14ac:dyDescent="0.25">
      <c r="C25" t="s">
        <v>16</v>
      </c>
      <c r="D25">
        <f>2-1</f>
        <v>1</v>
      </c>
    </row>
    <row r="26" spans="1:10" x14ac:dyDescent="0.25">
      <c r="C26" t="s">
        <v>17</v>
      </c>
      <c r="D26" s="3">
        <f>_xlfn.CHISQ.TEST(C21:C22,B21:B22)</f>
        <v>1</v>
      </c>
    </row>
    <row r="28" spans="1:10" x14ac:dyDescent="0.25">
      <c r="A28" s="14" t="s">
        <v>3</v>
      </c>
      <c r="B28" s="14"/>
      <c r="C28" s="14"/>
      <c r="D28" s="14"/>
    </row>
    <row r="29" spans="1:10" x14ac:dyDescent="0.25">
      <c r="B29" s="1" t="s">
        <v>14</v>
      </c>
      <c r="C29" s="1" t="s">
        <v>13</v>
      </c>
      <c r="J29" s="6"/>
    </row>
    <row r="30" spans="1:10" x14ac:dyDescent="0.25">
      <c r="A30" t="s">
        <v>11</v>
      </c>
      <c r="B30">
        <f>AVERAGE(C30:C31)</f>
        <v>9</v>
      </c>
      <c r="C30">
        <v>14</v>
      </c>
      <c r="D30" s="4">
        <f>((B30-C30)^2)/B30</f>
        <v>2.7777777777777777</v>
      </c>
      <c r="I30" s="6"/>
      <c r="J30" s="6"/>
    </row>
    <row r="31" spans="1:10" x14ac:dyDescent="0.25">
      <c r="A31" t="s">
        <v>12</v>
      </c>
      <c r="B31">
        <f>AVERAGE(C30:C31)</f>
        <v>9</v>
      </c>
      <c r="C31">
        <v>4</v>
      </c>
      <c r="D31" s="4">
        <f>((B31-C31)^2)/B31</f>
        <v>2.7777777777777777</v>
      </c>
    </row>
    <row r="33" spans="1:4" x14ac:dyDescent="0.25">
      <c r="C33" t="s">
        <v>15</v>
      </c>
      <c r="D33">
        <f>SUM(D30:D31)</f>
        <v>5.5555555555555554</v>
      </c>
    </row>
    <row r="34" spans="1:4" x14ac:dyDescent="0.25">
      <c r="C34" t="s">
        <v>16</v>
      </c>
      <c r="D34">
        <f>2-1</f>
        <v>1</v>
      </c>
    </row>
    <row r="35" spans="1:4" x14ac:dyDescent="0.25">
      <c r="C35" t="s">
        <v>17</v>
      </c>
      <c r="D35" s="3">
        <f>_xlfn.CHISQ.TEST(C30:C31,B30:B31)</f>
        <v>1.8422125454098999E-2</v>
      </c>
    </row>
    <row r="37" spans="1:4" x14ac:dyDescent="0.25">
      <c r="A37" s="14" t="s">
        <v>3</v>
      </c>
      <c r="B37" s="14"/>
      <c r="C37" s="14"/>
      <c r="D37" s="14"/>
    </row>
    <row r="38" spans="1:4" x14ac:dyDescent="0.25">
      <c r="B38" s="1" t="s">
        <v>14</v>
      </c>
      <c r="C38" s="1" t="s">
        <v>13</v>
      </c>
    </row>
    <row r="39" spans="1:4" x14ac:dyDescent="0.25">
      <c r="A39" t="s">
        <v>11</v>
      </c>
      <c r="B39">
        <f>AVERAGE(C39:C40)</f>
        <v>8</v>
      </c>
      <c r="C39">
        <v>14</v>
      </c>
      <c r="D39" s="4">
        <f>((B39-C39)^2)/B39</f>
        <v>4.5</v>
      </c>
    </row>
    <row r="40" spans="1:4" x14ac:dyDescent="0.25">
      <c r="A40" t="s">
        <v>18</v>
      </c>
      <c r="B40">
        <f>AVERAGE(C39:C40)</f>
        <v>8</v>
      </c>
      <c r="C40">
        <v>2</v>
      </c>
      <c r="D40" s="4">
        <f>((B40-C40)^2)/B40</f>
        <v>4.5</v>
      </c>
    </row>
    <row r="41" spans="1:4" x14ac:dyDescent="0.25">
      <c r="D41" s="5"/>
    </row>
    <row r="42" spans="1:4" x14ac:dyDescent="0.25">
      <c r="C42" t="s">
        <v>15</v>
      </c>
      <c r="D42" s="4">
        <f>SUM(D39:D40)</f>
        <v>9</v>
      </c>
    </row>
    <row r="43" spans="1:4" x14ac:dyDescent="0.25">
      <c r="C43" t="s">
        <v>16</v>
      </c>
      <c r="D43" s="5">
        <f>2-1</f>
        <v>1</v>
      </c>
    </row>
    <row r="44" spans="1:4" x14ac:dyDescent="0.25">
      <c r="C44" t="s">
        <v>17</v>
      </c>
      <c r="D44" s="3">
        <f>_xlfn.CHISQ.TEST(C39:C40,B39:B40)</f>
        <v>2.6997960632601909E-3</v>
      </c>
    </row>
    <row r="46" spans="1:4" x14ac:dyDescent="0.25">
      <c r="A46" s="14" t="s">
        <v>3</v>
      </c>
      <c r="B46" s="14"/>
      <c r="C46" s="14"/>
      <c r="D46" s="14"/>
    </row>
    <row r="47" spans="1:4" x14ac:dyDescent="0.25">
      <c r="B47" s="1" t="s">
        <v>14</v>
      </c>
      <c r="C47" s="1" t="s">
        <v>13</v>
      </c>
    </row>
    <row r="48" spans="1:4" x14ac:dyDescent="0.25">
      <c r="A48" t="s">
        <v>12</v>
      </c>
      <c r="B48">
        <f>AVERAGE(C48:C49)</f>
        <v>3</v>
      </c>
      <c r="C48">
        <v>4</v>
      </c>
      <c r="D48" s="4">
        <f>((B48-C48)^2)/B48</f>
        <v>0.33333333333333331</v>
      </c>
    </row>
    <row r="49" spans="1:4" x14ac:dyDescent="0.25">
      <c r="A49" t="s">
        <v>18</v>
      </c>
      <c r="B49">
        <f>AVERAGE(C48:C49)</f>
        <v>3</v>
      </c>
      <c r="C49">
        <v>2</v>
      </c>
      <c r="D49" s="4">
        <f>((B49-C49)^2)/B49</f>
        <v>0.33333333333333331</v>
      </c>
    </row>
    <row r="51" spans="1:4" x14ac:dyDescent="0.25">
      <c r="C51" t="s">
        <v>15</v>
      </c>
      <c r="D51" s="4">
        <f>SUM(D48:D49)</f>
        <v>0.66666666666666663</v>
      </c>
    </row>
    <row r="52" spans="1:4" x14ac:dyDescent="0.25">
      <c r="C52" t="s">
        <v>16</v>
      </c>
      <c r="D52">
        <f>2-1</f>
        <v>1</v>
      </c>
    </row>
    <row r="53" spans="1:4" x14ac:dyDescent="0.25">
      <c r="C53" t="s">
        <v>17</v>
      </c>
      <c r="D53" s="3">
        <f>_xlfn.CHISQ.TEST(C48:C49,B48:B49)</f>
        <v>0.4142161782425251</v>
      </c>
    </row>
    <row r="55" spans="1:4" x14ac:dyDescent="0.25">
      <c r="A55" s="14" t="s">
        <v>32</v>
      </c>
      <c r="B55" s="14"/>
      <c r="C55" s="14"/>
      <c r="D55" s="14"/>
    </row>
    <row r="56" spans="1:4" x14ac:dyDescent="0.25">
      <c r="B56" s="1" t="s">
        <v>14</v>
      </c>
      <c r="C56" s="1" t="s">
        <v>13</v>
      </c>
    </row>
    <row r="57" spans="1:4" x14ac:dyDescent="0.25">
      <c r="A57" t="s">
        <v>11</v>
      </c>
      <c r="B57">
        <f>AVERAGE(C57:C58)</f>
        <v>1</v>
      </c>
      <c r="C57">
        <v>1</v>
      </c>
      <c r="D57">
        <f>((B57-C57)^2)/B57</f>
        <v>0</v>
      </c>
    </row>
    <row r="58" spans="1:4" x14ac:dyDescent="0.25">
      <c r="A58" t="s">
        <v>12</v>
      </c>
      <c r="B58">
        <f>AVERAGE(C57:C58)</f>
        <v>1</v>
      </c>
      <c r="C58">
        <v>1</v>
      </c>
      <c r="D58">
        <f>((B58-C58)^2)/B58</f>
        <v>0</v>
      </c>
    </row>
    <row r="60" spans="1:4" x14ac:dyDescent="0.25">
      <c r="C60" t="s">
        <v>15</v>
      </c>
      <c r="D60">
        <f>SUM(D57:D58)</f>
        <v>0</v>
      </c>
    </row>
    <row r="61" spans="1:4" x14ac:dyDescent="0.25">
      <c r="C61" t="s">
        <v>16</v>
      </c>
      <c r="D61">
        <f>2-1</f>
        <v>1</v>
      </c>
    </row>
    <row r="62" spans="1:4" x14ac:dyDescent="0.25">
      <c r="C62" t="s">
        <v>17</v>
      </c>
      <c r="D62" s="3">
        <f>_xlfn.CHISQ.TEST(C57:C58,B57:B58)</f>
        <v>1</v>
      </c>
    </row>
    <row r="64" spans="1:4" x14ac:dyDescent="0.25">
      <c r="A64" s="14" t="s">
        <v>32</v>
      </c>
      <c r="B64" s="14"/>
      <c r="C64" s="14"/>
      <c r="D64" s="14"/>
    </row>
    <row r="65" spans="1:4" x14ac:dyDescent="0.25">
      <c r="B65" s="1" t="s">
        <v>14</v>
      </c>
      <c r="C65" s="1" t="s">
        <v>13</v>
      </c>
    </row>
    <row r="66" spans="1:4" x14ac:dyDescent="0.25">
      <c r="A66" t="s">
        <v>11</v>
      </c>
      <c r="B66">
        <f>AVERAGE(C66:C67)</f>
        <v>2.5</v>
      </c>
      <c r="C66">
        <v>1</v>
      </c>
      <c r="D66" s="5">
        <f>((B66-C66)^2)/B66</f>
        <v>0.9</v>
      </c>
    </row>
    <row r="67" spans="1:4" x14ac:dyDescent="0.25">
      <c r="A67" t="s">
        <v>18</v>
      </c>
      <c r="B67">
        <f>AVERAGE(C66:C67)</f>
        <v>2.5</v>
      </c>
      <c r="C67">
        <v>4</v>
      </c>
      <c r="D67" s="5">
        <f>((B67-C67)^2)/B67</f>
        <v>0.9</v>
      </c>
    </row>
    <row r="68" spans="1:4" x14ac:dyDescent="0.25">
      <c r="D68" s="5"/>
    </row>
    <row r="69" spans="1:4" x14ac:dyDescent="0.25">
      <c r="C69" t="s">
        <v>15</v>
      </c>
      <c r="D69" s="5">
        <f>SUM(D66:D67)</f>
        <v>1.8</v>
      </c>
    </row>
    <row r="70" spans="1:4" x14ac:dyDescent="0.25">
      <c r="C70" t="s">
        <v>16</v>
      </c>
      <c r="D70" s="5">
        <f>2-1</f>
        <v>1</v>
      </c>
    </row>
    <row r="71" spans="1:4" x14ac:dyDescent="0.25">
      <c r="C71" t="s">
        <v>17</v>
      </c>
      <c r="D71" s="3">
        <f>_xlfn.CHISQ.TEST(C66:C67,B66:B67)</f>
        <v>0.17971249487899987</v>
      </c>
    </row>
    <row r="73" spans="1:4" x14ac:dyDescent="0.25">
      <c r="A73" s="14" t="s">
        <v>32</v>
      </c>
      <c r="B73" s="14"/>
      <c r="C73" s="14"/>
      <c r="D73" s="14"/>
    </row>
    <row r="74" spans="1:4" x14ac:dyDescent="0.25">
      <c r="B74" s="1" t="s">
        <v>14</v>
      </c>
      <c r="C74" s="1" t="s">
        <v>13</v>
      </c>
    </row>
    <row r="75" spans="1:4" x14ac:dyDescent="0.25">
      <c r="A75" t="s">
        <v>12</v>
      </c>
      <c r="B75">
        <f>AVERAGE(C75:C76)</f>
        <v>2.5</v>
      </c>
      <c r="C75">
        <v>1</v>
      </c>
      <c r="D75">
        <f>((B75-C75)^2)/B75</f>
        <v>0.9</v>
      </c>
    </row>
    <row r="76" spans="1:4" x14ac:dyDescent="0.25">
      <c r="A76" t="s">
        <v>18</v>
      </c>
      <c r="B76">
        <f>AVERAGE(C75:C76)</f>
        <v>2.5</v>
      </c>
      <c r="C76">
        <v>4</v>
      </c>
      <c r="D76">
        <f>((B76-C76)^2)/B76</f>
        <v>0.9</v>
      </c>
    </row>
    <row r="78" spans="1:4" x14ac:dyDescent="0.25">
      <c r="C78" t="s">
        <v>15</v>
      </c>
      <c r="D78">
        <f>SUM(D75:D76)</f>
        <v>1.8</v>
      </c>
    </row>
    <row r="79" spans="1:4" x14ac:dyDescent="0.25">
      <c r="C79" t="s">
        <v>16</v>
      </c>
      <c r="D79">
        <f>2-1</f>
        <v>1</v>
      </c>
    </row>
    <row r="80" spans="1:4" x14ac:dyDescent="0.25">
      <c r="C80" t="s">
        <v>17</v>
      </c>
      <c r="D80" s="3">
        <f>_xlfn.CHISQ.TEST(C75:C76,B75:B76)</f>
        <v>0.17971249487899987</v>
      </c>
    </row>
  </sheetData>
  <mergeCells count="9">
    <mergeCell ref="A55:D55"/>
    <mergeCell ref="A64:D64"/>
    <mergeCell ref="A73:D73"/>
    <mergeCell ref="A46:D46"/>
    <mergeCell ref="A1:D1"/>
    <mergeCell ref="A10:D10"/>
    <mergeCell ref="A19:D19"/>
    <mergeCell ref="A28:D28"/>
    <mergeCell ref="A37:D37"/>
  </mergeCells>
  <conditionalFormatting sqref="B3:B4 B12:B13 B21:B22 B30:B31 B39:B40 B48:B49 B57:B58 B66:B67 B75:B76">
    <cfRule type="cellIs" dxfId="1" priority="3" operator="greaterThanOrEqual">
      <formula>5</formula>
    </cfRule>
  </conditionalFormatting>
  <conditionalFormatting sqref="D8 D17 D26 D35 D44 D53 D62 D71 D80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E14"/>
  <sheetViews>
    <sheetView workbookViewId="0">
      <selection activeCell="C3" sqref="C3"/>
    </sheetView>
  </sheetViews>
  <sheetFormatPr defaultRowHeight="15" x14ac:dyDescent="0.25"/>
  <cols>
    <col min="1" max="1" width="44" bestFit="1" customWidth="1"/>
    <col min="2" max="5" width="9.14062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32</v>
      </c>
      <c r="B2" s="1">
        <v>4</v>
      </c>
      <c r="C2" s="1">
        <v>0.5</v>
      </c>
    </row>
    <row r="3" spans="1:3" x14ac:dyDescent="0.25">
      <c r="A3" t="s">
        <v>34</v>
      </c>
      <c r="B3" s="1">
        <v>1</v>
      </c>
      <c r="C3" s="1">
        <v>0.125</v>
      </c>
    </row>
    <row r="4" spans="1:3" x14ac:dyDescent="0.25">
      <c r="A4" t="s">
        <v>31</v>
      </c>
      <c r="B4" s="1">
        <v>2</v>
      </c>
      <c r="C4" s="1">
        <v>0.25</v>
      </c>
    </row>
    <row r="5" spans="1:3" x14ac:dyDescent="0.25">
      <c r="A5" t="s">
        <v>3</v>
      </c>
      <c r="B5" s="1">
        <v>1</v>
      </c>
      <c r="C5" s="1">
        <v>0.125</v>
      </c>
    </row>
    <row r="14" spans="1:3" x14ac:dyDescent="0.25">
      <c r="A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D15"/>
  <sheetViews>
    <sheetView workbookViewId="0">
      <selection activeCell="A2" sqref="A2:C5"/>
    </sheetView>
  </sheetViews>
  <sheetFormatPr defaultRowHeight="15" x14ac:dyDescent="0.25"/>
  <cols>
    <col min="1" max="1" width="24.85546875" customWidth="1"/>
  </cols>
  <sheetData>
    <row r="1" spans="1:4" x14ac:dyDescent="0.25">
      <c r="A1" t="s">
        <v>29</v>
      </c>
      <c r="B1" t="s">
        <v>30</v>
      </c>
      <c r="C1" t="s">
        <v>2</v>
      </c>
    </row>
    <row r="2" spans="1:4" x14ac:dyDescent="0.25">
      <c r="A2" t="s">
        <v>32</v>
      </c>
      <c r="B2">
        <v>1</v>
      </c>
      <c r="C2">
        <v>5.2631578947368418E-2</v>
      </c>
    </row>
    <row r="3" spans="1:4" x14ac:dyDescent="0.25">
      <c r="A3" t="s">
        <v>31</v>
      </c>
      <c r="B3">
        <v>4</v>
      </c>
      <c r="C3">
        <v>0.21052631578947367</v>
      </c>
    </row>
    <row r="4" spans="1:4" x14ac:dyDescent="0.25">
      <c r="A4" t="s">
        <v>34</v>
      </c>
      <c r="B4">
        <v>5</v>
      </c>
      <c r="C4">
        <v>0.26315789473684209</v>
      </c>
    </row>
    <row r="5" spans="1:4" x14ac:dyDescent="0.25">
      <c r="A5" t="s">
        <v>3</v>
      </c>
      <c r="B5">
        <v>9</v>
      </c>
      <c r="C5">
        <v>0.47368421052631576</v>
      </c>
    </row>
    <row r="15" spans="1:4" x14ac:dyDescent="0.25">
      <c r="A15" s="1"/>
      <c r="B15" s="1"/>
      <c r="C15" s="1"/>
      <c r="D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E12"/>
  <sheetViews>
    <sheetView workbookViewId="0">
      <selection activeCell="B4" sqref="A2:B4"/>
    </sheetView>
  </sheetViews>
  <sheetFormatPr defaultRowHeight="15" x14ac:dyDescent="0.25"/>
  <sheetData>
    <row r="1" spans="1:5" x14ac:dyDescent="0.25">
      <c r="A1" t="s">
        <v>29</v>
      </c>
      <c r="B1" t="s">
        <v>30</v>
      </c>
      <c r="C1" t="s">
        <v>33</v>
      </c>
    </row>
    <row r="2" spans="1:5" x14ac:dyDescent="0.25">
      <c r="A2" t="s">
        <v>31</v>
      </c>
      <c r="B2">
        <v>2</v>
      </c>
    </row>
    <row r="3" spans="1:5" x14ac:dyDescent="0.25">
      <c r="A3" t="s">
        <v>3</v>
      </c>
      <c r="B3">
        <v>4</v>
      </c>
    </row>
    <row r="4" spans="1:5" x14ac:dyDescent="0.25">
      <c r="A4" t="s">
        <v>32</v>
      </c>
      <c r="B4">
        <v>1</v>
      </c>
    </row>
    <row r="12" spans="1:5" x14ac:dyDescent="0.25">
      <c r="B12" s="1"/>
      <c r="C12" s="1"/>
      <c r="D12" s="1"/>
      <c r="E1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3.xml><?xml version="1.0" encoding="utf-8"?>
<ds:datastoreItem xmlns:ds="http://schemas.openxmlformats.org/officeDocument/2006/customXml" ds:itemID="{52ECEE0E-B7F3-41AA-B4B2-857F5E2B0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All</vt:lpstr>
      <vt:lpstr>Chi-square p-values</vt:lpstr>
      <vt:lpstr>Chi-Square one way (count)</vt:lpstr>
      <vt:lpstr>Streaming</vt:lpstr>
      <vt:lpstr>Smartphone</vt:lpstr>
      <vt:lpstr>Integrated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relative_salience_integrated</vt:lpstr>
      <vt:lpstr>relative_salience_smartphone</vt:lpstr>
      <vt:lpstr>relative_salience_streaming</vt:lpstr>
      <vt:lpstr>salience_integrated</vt:lpstr>
      <vt:lpstr>salience_smartphone</vt:lpstr>
      <vt:lpstr>salience_streaming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2023-07-14T18:07:39Z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