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ar\Dropbox\myDev\autovect\"/>
    </mc:Choice>
  </mc:AlternateContent>
  <xr:revisionPtr revIDLastSave="0" documentId="13_ncr:1_{25E68BDD-A8D4-46F0-A443-3815A935C2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1" l="1"/>
  <c r="A49" i="1"/>
  <c r="A47" i="1"/>
  <c r="A2" i="1"/>
  <c r="B2" i="1"/>
  <c r="C2" i="1"/>
  <c r="D2" i="1"/>
  <c r="I2" i="1" s="1"/>
  <c r="E2" i="1"/>
  <c r="O2" i="1" s="1"/>
  <c r="A3" i="1"/>
  <c r="B3" i="1"/>
  <c r="C3" i="1"/>
  <c r="D3" i="1"/>
  <c r="E3" i="1"/>
  <c r="A4" i="1"/>
  <c r="B4" i="1"/>
  <c r="C4" i="1"/>
  <c r="D4" i="1"/>
  <c r="I4" i="1" s="1"/>
  <c r="E4" i="1"/>
  <c r="M4" i="1" s="1"/>
  <c r="A5" i="1"/>
  <c r="B5" i="1"/>
  <c r="C5" i="1"/>
  <c r="D5" i="1"/>
  <c r="E5" i="1"/>
  <c r="A6" i="1"/>
  <c r="B6" i="1"/>
  <c r="C6" i="1"/>
  <c r="D6" i="1"/>
  <c r="E6" i="1"/>
  <c r="O6" i="1" s="1"/>
  <c r="A7" i="1"/>
  <c r="B7" i="1"/>
  <c r="H7" i="1" s="1"/>
  <c r="C7" i="1"/>
  <c r="D7" i="1"/>
  <c r="I7" i="1" s="1"/>
  <c r="E7" i="1"/>
  <c r="A8" i="1"/>
  <c r="B8" i="1"/>
  <c r="C8" i="1"/>
  <c r="D8" i="1"/>
  <c r="E8" i="1"/>
  <c r="A9" i="1"/>
  <c r="B9" i="1"/>
  <c r="C9" i="1"/>
  <c r="D9" i="1"/>
  <c r="E9" i="1"/>
  <c r="O9" i="1" s="1"/>
  <c r="A10" i="1"/>
  <c r="B10" i="1"/>
  <c r="C10" i="1"/>
  <c r="D10" i="1"/>
  <c r="I10" i="1" s="1"/>
  <c r="E10" i="1"/>
  <c r="O10" i="1" s="1"/>
  <c r="A11" i="1"/>
  <c r="B11" i="1"/>
  <c r="C11" i="1"/>
  <c r="D11" i="1"/>
  <c r="E11" i="1"/>
  <c r="A12" i="1"/>
  <c r="B12" i="1"/>
  <c r="C12" i="1"/>
  <c r="D12" i="1"/>
  <c r="I12" i="1" s="1"/>
  <c r="E12" i="1"/>
  <c r="M12" i="1" s="1"/>
  <c r="A13" i="1"/>
  <c r="B13" i="1"/>
  <c r="C13" i="1"/>
  <c r="D13" i="1"/>
  <c r="E13" i="1"/>
  <c r="A1" i="1"/>
  <c r="B1" i="1"/>
  <c r="C1" i="1"/>
  <c r="D1" i="1"/>
  <c r="E1" i="1"/>
  <c r="J13" i="1" l="1"/>
  <c r="M5" i="1"/>
  <c r="M11" i="1"/>
  <c r="C16" i="1"/>
  <c r="M3" i="1"/>
  <c r="B16" i="1"/>
  <c r="O8" i="1"/>
  <c r="C15" i="1"/>
  <c r="D16" i="1"/>
  <c r="J7" i="1"/>
  <c r="N10" i="1"/>
  <c r="N6" i="1"/>
  <c r="O13" i="1"/>
  <c r="O5" i="1"/>
  <c r="B15" i="1"/>
  <c r="M2" i="1"/>
  <c r="M10" i="1"/>
  <c r="M6" i="1"/>
  <c r="O12" i="1"/>
  <c r="O4" i="1"/>
  <c r="E15" i="1"/>
  <c r="N13" i="1"/>
  <c r="N9" i="1"/>
  <c r="N5" i="1"/>
  <c r="O11" i="1"/>
  <c r="O3" i="1"/>
  <c r="D15" i="1"/>
  <c r="M13" i="1"/>
  <c r="M9" i="1"/>
  <c r="N12" i="1"/>
  <c r="N8" i="1"/>
  <c r="N4" i="1"/>
  <c r="M8" i="1"/>
  <c r="E16" i="1"/>
  <c r="N11" i="1"/>
  <c r="N7" i="1"/>
  <c r="N3" i="1"/>
  <c r="N2" i="1"/>
  <c r="O7" i="1"/>
  <c r="M7" i="1"/>
  <c r="I11" i="1"/>
  <c r="I9" i="1"/>
  <c r="J6" i="1"/>
  <c r="I3" i="1"/>
  <c r="J11" i="1"/>
  <c r="J3" i="1"/>
  <c r="H2" i="1"/>
  <c r="J10" i="1"/>
  <c r="J5" i="1"/>
  <c r="H13" i="1"/>
  <c r="J9" i="1"/>
  <c r="I8" i="1"/>
  <c r="I6" i="1"/>
  <c r="J8" i="1"/>
  <c r="I5" i="1"/>
  <c r="I13" i="1"/>
  <c r="J2" i="1"/>
  <c r="J12" i="1"/>
  <c r="J4" i="1"/>
  <c r="H10" i="1"/>
  <c r="H3" i="1"/>
  <c r="H4" i="1"/>
  <c r="H9" i="1"/>
  <c r="H12" i="1"/>
  <c r="H6" i="1"/>
  <c r="H8" i="1"/>
  <c r="H5" i="1"/>
  <c r="H11" i="1"/>
  <c r="O16" i="1" l="1"/>
  <c r="M16" i="1"/>
  <c r="M15" i="1"/>
  <c r="N16" i="1"/>
  <c r="N15" i="1"/>
  <c r="H16" i="1"/>
  <c r="H15" i="1"/>
  <c r="O15" i="1"/>
</calcChain>
</file>

<file path=xl/sharedStrings.xml><?xml version="1.0" encoding="utf-8"?>
<sst xmlns="http://schemas.openxmlformats.org/spreadsheetml/2006/main" count="21" uniqueCount="21">
  <si>
    <t>Speedup</t>
  </si>
  <si>
    <t>Normalized Power</t>
  </si>
  <si>
    <t>Nomalized Energy</t>
  </si>
  <si>
    <t>-os</t>
  </si>
  <si>
    <t>-o1</t>
  </si>
  <si>
    <t>-o2</t>
  </si>
  <si>
    <t>-o2 -fopenmp</t>
  </si>
  <si>
    <t>-o3</t>
  </si>
  <si>
    <t>-ofast</t>
  </si>
  <si>
    <t>-o3 -fopenmp</t>
  </si>
  <si>
    <t>-ofast -fopenmp</t>
  </si>
  <si>
    <t>-ofast funroll-loops</t>
  </si>
  <si>
    <t>-ofast funroll-loops -fopenmp</t>
  </si>
  <si>
    <t>GCC</t>
  </si>
  <si>
    <t>min</t>
  </si>
  <si>
    <t>max</t>
  </si>
  <si>
    <t>EDP</t>
  </si>
  <si>
    <t>EDDP</t>
  </si>
  <si>
    <t>-o3 -fopenmp w/o vect and slp</t>
  </si>
  <si>
    <t>-o3 w/o vect and slp</t>
  </si>
  <si>
    <t>ED3P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</si>
</sst>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quotePrefix="1"/>
    <xf numFmtId="164" fontId="0" fillId="0" borderId="0" xfId="0" applyNumberFormat="1"/>
    <xf numFmtId="0" fontId="16" fillId="0" borderId="0" xfId="0" applyFon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966470519495449E-2"/>
          <c:y val="9.1640725482104946E-2"/>
          <c:w val="0.91416883239798852"/>
          <c:h val="0.656208726539172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Exec. Time(s)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report!$A$2:$A$13</c:f>
              <c:strCache>
                <c:ptCount val="12"/>
                <c:pt idx="0">
                  <c:v>autovect_o1</c:v>
                </c:pt>
                <c:pt idx="1">
                  <c:v>autovect_os</c:v>
                </c:pt>
                <c:pt idx="2">
                  <c:v>autovect_o2</c:v>
                </c:pt>
                <c:pt idx="3">
                  <c:v>autovect_o2_omp</c:v>
                </c:pt>
                <c:pt idx="4">
                  <c:v>autovect_o3_wvec</c:v>
                </c:pt>
                <c:pt idx="5">
                  <c:v>autovect_o3</c:v>
                </c:pt>
                <c:pt idx="6">
                  <c:v>autovect_ofast</c:v>
                </c:pt>
                <c:pt idx="7">
                  <c:v>autovect_o3_wvec_omp</c:v>
                </c:pt>
                <c:pt idx="8">
                  <c:v>autovect_o3_omp</c:v>
                </c:pt>
                <c:pt idx="9">
                  <c:v>autovect_ofast_omp</c:v>
                </c:pt>
                <c:pt idx="10">
                  <c:v>autovect_ofast_1</c:v>
                </c:pt>
                <c:pt idx="11">
                  <c:v>autovect_ofast_1_omp</c:v>
                </c:pt>
              </c:strCache>
            </c:strRef>
          </c:cat>
          <c:val>
            <c:numRef>
              <c:f>report!$B$2:$B$13</c:f>
              <c:numCache>
                <c:formatCode>0.000</c:formatCode>
                <c:ptCount val="12"/>
                <c:pt idx="0">
                  <c:v>0.77275099999999997</c:v>
                </c:pt>
                <c:pt idx="1">
                  <c:v>0.76274200000000003</c:v>
                </c:pt>
                <c:pt idx="2">
                  <c:v>0.77829599999999999</c:v>
                </c:pt>
                <c:pt idx="3">
                  <c:v>0.494087</c:v>
                </c:pt>
                <c:pt idx="4">
                  <c:v>0.75664699999999996</c:v>
                </c:pt>
                <c:pt idx="5">
                  <c:v>0.75314099999999995</c:v>
                </c:pt>
                <c:pt idx="6">
                  <c:v>0.67683000000000004</c:v>
                </c:pt>
                <c:pt idx="7">
                  <c:v>0.47869200000000001</c:v>
                </c:pt>
                <c:pt idx="8">
                  <c:v>0.39752500000000002</c:v>
                </c:pt>
                <c:pt idx="9">
                  <c:v>0.39808100000000002</c:v>
                </c:pt>
                <c:pt idx="10">
                  <c:v>0.73182499999999995</c:v>
                </c:pt>
                <c:pt idx="11">
                  <c:v>0.337177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7-4B16-A1F1-E57B2D41525A}"/>
            </c:ext>
          </c:extLst>
        </c:ser>
        <c:ser>
          <c:idx val="2"/>
          <c:order val="1"/>
          <c:tx>
            <c:strRef>
              <c:f>report!$D$1</c:f>
              <c:strCache>
                <c:ptCount val="1"/>
                <c:pt idx="0">
                  <c:v>Average Power Dissipation(W)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report!$A$2:$A$13</c:f>
              <c:strCache>
                <c:ptCount val="12"/>
                <c:pt idx="0">
                  <c:v>autovect_o1</c:v>
                </c:pt>
                <c:pt idx="1">
                  <c:v>autovect_os</c:v>
                </c:pt>
                <c:pt idx="2">
                  <c:v>autovect_o2</c:v>
                </c:pt>
                <c:pt idx="3">
                  <c:v>autovect_o2_omp</c:v>
                </c:pt>
                <c:pt idx="4">
                  <c:v>autovect_o3_wvec</c:v>
                </c:pt>
                <c:pt idx="5">
                  <c:v>autovect_o3</c:v>
                </c:pt>
                <c:pt idx="6">
                  <c:v>autovect_ofast</c:v>
                </c:pt>
                <c:pt idx="7">
                  <c:v>autovect_o3_wvec_omp</c:v>
                </c:pt>
                <c:pt idx="8">
                  <c:v>autovect_o3_omp</c:v>
                </c:pt>
                <c:pt idx="9">
                  <c:v>autovect_ofast_omp</c:v>
                </c:pt>
                <c:pt idx="10">
                  <c:v>autovect_ofast_1</c:v>
                </c:pt>
                <c:pt idx="11">
                  <c:v>autovect_ofast_1_omp</c:v>
                </c:pt>
              </c:strCache>
            </c:strRef>
          </c:cat>
          <c:val>
            <c:numRef>
              <c:f>report!$D$2:$D$13</c:f>
              <c:numCache>
                <c:formatCode>0.00</c:formatCode>
                <c:ptCount val="12"/>
                <c:pt idx="0">
                  <c:v>17.049626</c:v>
                </c:pt>
                <c:pt idx="1">
                  <c:v>16.016065000000001</c:v>
                </c:pt>
                <c:pt idx="2">
                  <c:v>16.120488999999999</c:v>
                </c:pt>
                <c:pt idx="3">
                  <c:v>24.762096</c:v>
                </c:pt>
                <c:pt idx="4">
                  <c:v>16.501542000000001</c:v>
                </c:pt>
                <c:pt idx="5">
                  <c:v>16.268215000000001</c:v>
                </c:pt>
                <c:pt idx="6">
                  <c:v>18.000868000000001</c:v>
                </c:pt>
                <c:pt idx="7">
                  <c:v>24.829393</c:v>
                </c:pt>
                <c:pt idx="8">
                  <c:v>21.871607000000001</c:v>
                </c:pt>
                <c:pt idx="9">
                  <c:v>23.57442</c:v>
                </c:pt>
                <c:pt idx="10">
                  <c:v>17.328710000000001</c:v>
                </c:pt>
                <c:pt idx="11">
                  <c:v>20.745194999999999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C7-4B16-A1F1-E57B2D41525A}"/>
            </c:ext>
          </c:extLst>
        </c:ser>
        <c:ser>
          <c:idx val="3"/>
          <c:order val="2"/>
          <c:tx>
            <c:strRef>
              <c:f>report!$E$1</c:f>
              <c:strCache>
                <c:ptCount val="1"/>
                <c:pt idx="0">
                  <c:v>Energy Consumption (J)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report!$A$2:$A$13</c:f>
              <c:strCache>
                <c:ptCount val="12"/>
                <c:pt idx="0">
                  <c:v>autovect_o1</c:v>
                </c:pt>
                <c:pt idx="1">
                  <c:v>autovect_os</c:v>
                </c:pt>
                <c:pt idx="2">
                  <c:v>autovect_o2</c:v>
                </c:pt>
                <c:pt idx="3">
                  <c:v>autovect_o2_omp</c:v>
                </c:pt>
                <c:pt idx="4">
                  <c:v>autovect_o3_wvec</c:v>
                </c:pt>
                <c:pt idx="5">
                  <c:v>autovect_o3</c:v>
                </c:pt>
                <c:pt idx="6">
                  <c:v>autovect_ofast</c:v>
                </c:pt>
                <c:pt idx="7">
                  <c:v>autovect_o3_wvec_omp</c:v>
                </c:pt>
                <c:pt idx="8">
                  <c:v>autovect_o3_omp</c:v>
                </c:pt>
                <c:pt idx="9">
                  <c:v>autovect_ofast_omp</c:v>
                </c:pt>
                <c:pt idx="10">
                  <c:v>autovect_ofast_1</c:v>
                </c:pt>
                <c:pt idx="11">
                  <c:v>autovect_ofast_1_omp</c:v>
                </c:pt>
              </c:strCache>
            </c:strRef>
          </c:cat>
          <c:val>
            <c:numRef>
              <c:f>report!$E$2:$E$13</c:f>
              <c:numCache>
                <c:formatCode>0.00</c:formatCode>
                <c:ptCount val="12"/>
                <c:pt idx="0">
                  <c:v>13.17511</c:v>
                </c:pt>
                <c:pt idx="1">
                  <c:v>12.216125</c:v>
                </c:pt>
                <c:pt idx="2">
                  <c:v>12.546509</c:v>
                </c:pt>
                <c:pt idx="3">
                  <c:v>12.234619</c:v>
                </c:pt>
                <c:pt idx="4">
                  <c:v>12.48584</c:v>
                </c:pt>
                <c:pt idx="5">
                  <c:v>12.252257999999999</c:v>
                </c:pt>
                <c:pt idx="6">
                  <c:v>12.183533000000001</c:v>
                </c:pt>
                <c:pt idx="7">
                  <c:v>11.885619999999999</c:v>
                </c:pt>
                <c:pt idx="8">
                  <c:v>8.6945189999999997</c:v>
                </c:pt>
                <c:pt idx="9">
                  <c:v>9.3845209999999994</c:v>
                </c:pt>
                <c:pt idx="10">
                  <c:v>12.68158</c:v>
                </c:pt>
                <c:pt idx="11">
                  <c:v>6.9948119999999996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C7-4B16-A1F1-E57B2D415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1219225535"/>
        <c:axId val="1119664959"/>
      </c:barChart>
      <c:catAx>
        <c:axId val="121922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64959"/>
        <c:crosses val="autoZero"/>
        <c:auto val="1"/>
        <c:lblAlgn val="ctr"/>
        <c:lblOffset val="100"/>
        <c:noMultiLvlLbl val="0"/>
      </c:catAx>
      <c:valAx>
        <c:axId val="111966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2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65603357776883"/>
          <c:y val="3.1409933216059734E-2"/>
          <c:w val="0.75784038894653372"/>
          <c:h val="6.1870277214431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721525374270289E-2"/>
          <c:y val="8.2380780384103361E-2"/>
          <c:w val="0.90106479778760595"/>
          <c:h val="0.6259609291957771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report!$I$1</c:f>
              <c:strCache>
                <c:ptCount val="1"/>
                <c:pt idx="0">
                  <c:v>Normalized Power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report!$A$2:$A$13</c:f>
              <c:strCache>
                <c:ptCount val="12"/>
                <c:pt idx="0">
                  <c:v>autovect_o1</c:v>
                </c:pt>
                <c:pt idx="1">
                  <c:v>autovect_os</c:v>
                </c:pt>
                <c:pt idx="2">
                  <c:v>autovect_o2</c:v>
                </c:pt>
                <c:pt idx="3">
                  <c:v>autovect_o2_omp</c:v>
                </c:pt>
                <c:pt idx="4">
                  <c:v>autovect_o3_wvec</c:v>
                </c:pt>
                <c:pt idx="5">
                  <c:v>autovect_o3</c:v>
                </c:pt>
                <c:pt idx="6">
                  <c:v>autovect_ofast</c:v>
                </c:pt>
                <c:pt idx="7">
                  <c:v>autovect_o3_wvec_omp</c:v>
                </c:pt>
                <c:pt idx="8">
                  <c:v>autovect_o3_omp</c:v>
                </c:pt>
                <c:pt idx="9">
                  <c:v>autovect_ofast_omp</c:v>
                </c:pt>
                <c:pt idx="10">
                  <c:v>autovect_ofast_1</c:v>
                </c:pt>
                <c:pt idx="11">
                  <c:v>autovect_ofast_1_omp</c:v>
                </c:pt>
              </c:strCache>
            </c:strRef>
          </c:cat>
          <c:val>
            <c:numRef>
              <c:f>report!$I$2:$I$13</c:f>
              <c:numCache>
                <c:formatCode>0.0%</c:formatCode>
                <c:ptCount val="12"/>
                <c:pt idx="0">
                  <c:v>1</c:v>
                </c:pt>
                <c:pt idx="1">
                  <c:v>0.93937925676492851</c:v>
                </c:pt>
                <c:pt idx="2">
                  <c:v>0.94550396589344532</c:v>
                </c:pt>
                <c:pt idx="3">
                  <c:v>1.4523542041332753</c:v>
                </c:pt>
                <c:pt idx="4">
                  <c:v>0.96785360570372636</c:v>
                </c:pt>
                <c:pt idx="5">
                  <c:v>0.95416843747774882</c:v>
                </c:pt>
                <c:pt idx="6">
                  <c:v>1.0557925434845317</c:v>
                </c:pt>
                <c:pt idx="7">
                  <c:v>1.4563013288385329</c:v>
                </c:pt>
                <c:pt idx="8">
                  <c:v>1.2828203386983386</c:v>
                </c:pt>
                <c:pt idx="9">
                  <c:v>1.3826942596864003</c:v>
                </c:pt>
                <c:pt idx="10">
                  <c:v>1.0163689221100805</c:v>
                </c:pt>
                <c:pt idx="11">
                  <c:v>1.2167536695526342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2-4128-84A2-5EF6E3AD1051}"/>
            </c:ext>
          </c:extLst>
        </c:ser>
        <c:ser>
          <c:idx val="2"/>
          <c:order val="2"/>
          <c:tx>
            <c:strRef>
              <c:f>report!$J$1</c:f>
              <c:strCache>
                <c:ptCount val="1"/>
                <c:pt idx="0">
                  <c:v>Nomalized Energy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report!$A$2:$A$13</c:f>
              <c:strCache>
                <c:ptCount val="12"/>
                <c:pt idx="0">
                  <c:v>autovect_o1</c:v>
                </c:pt>
                <c:pt idx="1">
                  <c:v>autovect_os</c:v>
                </c:pt>
                <c:pt idx="2">
                  <c:v>autovect_o2</c:v>
                </c:pt>
                <c:pt idx="3">
                  <c:v>autovect_o2_omp</c:v>
                </c:pt>
                <c:pt idx="4">
                  <c:v>autovect_o3_wvec</c:v>
                </c:pt>
                <c:pt idx="5">
                  <c:v>autovect_o3</c:v>
                </c:pt>
                <c:pt idx="6">
                  <c:v>autovect_ofast</c:v>
                </c:pt>
                <c:pt idx="7">
                  <c:v>autovect_o3_wvec_omp</c:v>
                </c:pt>
                <c:pt idx="8">
                  <c:v>autovect_o3_omp</c:v>
                </c:pt>
                <c:pt idx="9">
                  <c:v>autovect_ofast_omp</c:v>
                </c:pt>
                <c:pt idx="10">
                  <c:v>autovect_ofast_1</c:v>
                </c:pt>
                <c:pt idx="11">
                  <c:v>autovect_ofast_1_omp</c:v>
                </c:pt>
              </c:strCache>
            </c:strRef>
          </c:cat>
          <c:val>
            <c:numRef>
              <c:f>report!$J$2:$J$13</c:f>
              <c:numCache>
                <c:formatCode>0.0%</c:formatCode>
                <c:ptCount val="12"/>
                <c:pt idx="0">
                  <c:v>1</c:v>
                </c:pt>
                <c:pt idx="1">
                  <c:v>0.92721237242041998</c:v>
                </c:pt>
                <c:pt idx="2">
                  <c:v>0.95228874749432835</c:v>
                </c:pt>
                <c:pt idx="3">
                  <c:v>0.9286160798657469</c:v>
                </c:pt>
                <c:pt idx="4">
                  <c:v>0.94768392825562742</c:v>
                </c:pt>
                <c:pt idx="5">
                  <c:v>0.92995489221721861</c:v>
                </c:pt>
                <c:pt idx="6">
                  <c:v>0.92473861698308402</c:v>
                </c:pt>
                <c:pt idx="7">
                  <c:v>0.90212681336246903</c:v>
                </c:pt>
                <c:pt idx="8">
                  <c:v>0.65992003102820396</c:v>
                </c:pt>
                <c:pt idx="9">
                  <c:v>0.7122916620809997</c:v>
                </c:pt>
                <c:pt idx="10">
                  <c:v>0.96254073021022213</c:v>
                </c:pt>
                <c:pt idx="11">
                  <c:v>0.53091108916737695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2-4128-84A2-5EF6E3AD1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314415"/>
        <c:axId val="1121516367"/>
      </c:barChart>
      <c:lineChart>
        <c:grouping val="stacked"/>
        <c:varyColors val="0"/>
        <c:ser>
          <c:idx val="0"/>
          <c:order val="0"/>
          <c:tx>
            <c:strRef>
              <c:f>report!$H$1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report!$A$2:$A$13</c:f>
              <c:strCache>
                <c:ptCount val="12"/>
                <c:pt idx="0">
                  <c:v>autovect_o1</c:v>
                </c:pt>
                <c:pt idx="1">
                  <c:v>autovect_os</c:v>
                </c:pt>
                <c:pt idx="2">
                  <c:v>autovect_o2</c:v>
                </c:pt>
                <c:pt idx="3">
                  <c:v>autovect_o2_omp</c:v>
                </c:pt>
                <c:pt idx="4">
                  <c:v>autovect_o3_wvec</c:v>
                </c:pt>
                <c:pt idx="5">
                  <c:v>autovect_o3</c:v>
                </c:pt>
                <c:pt idx="6">
                  <c:v>autovect_ofast</c:v>
                </c:pt>
                <c:pt idx="7">
                  <c:v>autovect_o3_wvec_omp</c:v>
                </c:pt>
                <c:pt idx="8">
                  <c:v>autovect_o3_omp</c:v>
                </c:pt>
                <c:pt idx="9">
                  <c:v>autovect_ofast_omp</c:v>
                </c:pt>
                <c:pt idx="10">
                  <c:v>autovect_ofast_1</c:v>
                </c:pt>
                <c:pt idx="11">
                  <c:v>autovect_ofast_1_omp</c:v>
                </c:pt>
              </c:strCache>
            </c:strRef>
          </c:cat>
          <c:val>
            <c:numRef>
              <c:f>report!$H$2:$H$13</c:f>
              <c:numCache>
                <c:formatCode>0.00</c:formatCode>
                <c:ptCount val="12"/>
                <c:pt idx="0">
                  <c:v>1</c:v>
                </c:pt>
                <c:pt idx="1">
                  <c:v>1.0131223926307977</c:v>
                </c:pt>
                <c:pt idx="2">
                  <c:v>0.99287546126409487</c:v>
                </c:pt>
                <c:pt idx="3">
                  <c:v>1.5639978384373601</c:v>
                </c:pt>
                <c:pt idx="4">
                  <c:v>1.0212833725634278</c:v>
                </c:pt>
                <c:pt idx="5">
                  <c:v>1.0260376211094602</c:v>
                </c:pt>
                <c:pt idx="6">
                  <c:v>1.1417209639052641</c:v>
                </c:pt>
                <c:pt idx="7">
                  <c:v>1.6142968756528204</c:v>
                </c:pt>
                <c:pt idx="8">
                  <c:v>1.9439054147537889</c:v>
                </c:pt>
                <c:pt idx="9">
                  <c:v>1.9411903607557255</c:v>
                </c:pt>
                <c:pt idx="10">
                  <c:v>1.0559232056844192</c:v>
                </c:pt>
                <c:pt idx="11">
                  <c:v>2.2918259549138877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2-4128-84A2-5EF6E3AD1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528383"/>
        <c:axId val="1119682431"/>
      </c:lineChart>
      <c:catAx>
        <c:axId val="97452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82431"/>
        <c:crosses val="autoZero"/>
        <c:auto val="1"/>
        <c:lblAlgn val="ctr"/>
        <c:lblOffset val="100"/>
        <c:noMultiLvlLbl val="0"/>
      </c:catAx>
      <c:valAx>
        <c:axId val="111968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28383"/>
        <c:crosses val="autoZero"/>
        <c:crossBetween val="between"/>
      </c:valAx>
      <c:valAx>
        <c:axId val="112151636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14415"/>
        <c:crosses val="max"/>
        <c:crossBetween val="between"/>
      </c:valAx>
      <c:catAx>
        <c:axId val="1378314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1516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426746264328557E-2"/>
          <c:y val="1.0789981527538413E-2"/>
          <c:w val="0.43452443230303023"/>
          <c:h val="6.6700071581961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966470519495449E-2"/>
          <c:y val="9.1640725482104946E-2"/>
          <c:w val="0.91416883239798852"/>
          <c:h val="0.656208726539172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Exec. Time(s)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report!$A$2:$A$13</c:f>
              <c:strCache>
                <c:ptCount val="12"/>
                <c:pt idx="0">
                  <c:v>autovect_o1</c:v>
                </c:pt>
                <c:pt idx="1">
                  <c:v>autovect_os</c:v>
                </c:pt>
                <c:pt idx="2">
                  <c:v>autovect_o2</c:v>
                </c:pt>
                <c:pt idx="3">
                  <c:v>autovect_o2_omp</c:v>
                </c:pt>
                <c:pt idx="4">
                  <c:v>autovect_o3_wvec</c:v>
                </c:pt>
                <c:pt idx="5">
                  <c:v>autovect_o3</c:v>
                </c:pt>
                <c:pt idx="6">
                  <c:v>autovect_ofast</c:v>
                </c:pt>
                <c:pt idx="7">
                  <c:v>autovect_o3_wvec_omp</c:v>
                </c:pt>
                <c:pt idx="8">
                  <c:v>autovect_o3_omp</c:v>
                </c:pt>
                <c:pt idx="9">
                  <c:v>autovect_ofast_omp</c:v>
                </c:pt>
                <c:pt idx="10">
                  <c:v>autovect_ofast_1</c:v>
                </c:pt>
                <c:pt idx="11">
                  <c:v>autovect_ofast_1_omp</c:v>
                </c:pt>
              </c:strCache>
            </c:strRef>
          </c:cat>
          <c:val>
            <c:numRef>
              <c:f>report!$B$2:$B$13</c:f>
              <c:numCache>
                <c:formatCode>0.000</c:formatCode>
                <c:ptCount val="12"/>
                <c:pt idx="0">
                  <c:v>0.77275099999999997</c:v>
                </c:pt>
                <c:pt idx="1">
                  <c:v>0.76274200000000003</c:v>
                </c:pt>
                <c:pt idx="2">
                  <c:v>0.77829599999999999</c:v>
                </c:pt>
                <c:pt idx="3">
                  <c:v>0.494087</c:v>
                </c:pt>
                <c:pt idx="4">
                  <c:v>0.75664699999999996</c:v>
                </c:pt>
                <c:pt idx="5">
                  <c:v>0.75314099999999995</c:v>
                </c:pt>
                <c:pt idx="6">
                  <c:v>0.67683000000000004</c:v>
                </c:pt>
                <c:pt idx="7">
                  <c:v>0.47869200000000001</c:v>
                </c:pt>
                <c:pt idx="8">
                  <c:v>0.39752500000000002</c:v>
                </c:pt>
                <c:pt idx="9">
                  <c:v>0.39808100000000002</c:v>
                </c:pt>
                <c:pt idx="10">
                  <c:v>0.73182499999999995</c:v>
                </c:pt>
                <c:pt idx="11">
                  <c:v>0.337177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9-4A64-9BB5-75D834716FD7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Average Freq. (GHz)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report!$A$2:$A$13</c:f>
              <c:strCache>
                <c:ptCount val="12"/>
                <c:pt idx="0">
                  <c:v>autovect_o1</c:v>
                </c:pt>
                <c:pt idx="1">
                  <c:v>autovect_os</c:v>
                </c:pt>
                <c:pt idx="2">
                  <c:v>autovect_o2</c:v>
                </c:pt>
                <c:pt idx="3">
                  <c:v>autovect_o2_omp</c:v>
                </c:pt>
                <c:pt idx="4">
                  <c:v>autovect_o3_wvec</c:v>
                </c:pt>
                <c:pt idx="5">
                  <c:v>autovect_o3</c:v>
                </c:pt>
                <c:pt idx="6">
                  <c:v>autovect_ofast</c:v>
                </c:pt>
                <c:pt idx="7">
                  <c:v>autovect_o3_wvec_omp</c:v>
                </c:pt>
                <c:pt idx="8">
                  <c:v>autovect_o3_omp</c:v>
                </c:pt>
                <c:pt idx="9">
                  <c:v>autovect_ofast_omp</c:v>
                </c:pt>
                <c:pt idx="10">
                  <c:v>autovect_ofast_1</c:v>
                </c:pt>
                <c:pt idx="11">
                  <c:v>autovect_ofast_1_omp</c:v>
                </c:pt>
              </c:strCache>
            </c:strRef>
          </c:cat>
          <c:val>
            <c:numRef>
              <c:f>report!$C$2:$C$13</c:f>
              <c:numCache>
                <c:formatCode>0.00</c:formatCode>
                <c:ptCount val="12"/>
                <c:pt idx="0">
                  <c:v>1.992</c:v>
                </c:pt>
                <c:pt idx="1">
                  <c:v>1.992</c:v>
                </c:pt>
                <c:pt idx="2">
                  <c:v>1.992</c:v>
                </c:pt>
                <c:pt idx="3">
                  <c:v>1.992</c:v>
                </c:pt>
                <c:pt idx="4">
                  <c:v>1.992</c:v>
                </c:pt>
                <c:pt idx="5">
                  <c:v>1.992</c:v>
                </c:pt>
                <c:pt idx="6">
                  <c:v>1.992</c:v>
                </c:pt>
                <c:pt idx="7">
                  <c:v>1.992</c:v>
                </c:pt>
                <c:pt idx="8">
                  <c:v>1.992</c:v>
                </c:pt>
                <c:pt idx="9">
                  <c:v>1.992</c:v>
                </c:pt>
                <c:pt idx="10">
                  <c:v>1.992</c:v>
                </c:pt>
                <c:pt idx="11">
                  <c:v>1.992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9-4A64-9BB5-75D834716FD7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Average Power Dissipation(W)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report!$A$2:$A$13</c:f>
              <c:strCache>
                <c:ptCount val="12"/>
                <c:pt idx="0">
                  <c:v>autovect_o1</c:v>
                </c:pt>
                <c:pt idx="1">
                  <c:v>autovect_os</c:v>
                </c:pt>
                <c:pt idx="2">
                  <c:v>autovect_o2</c:v>
                </c:pt>
                <c:pt idx="3">
                  <c:v>autovect_o2_omp</c:v>
                </c:pt>
                <c:pt idx="4">
                  <c:v>autovect_o3_wvec</c:v>
                </c:pt>
                <c:pt idx="5">
                  <c:v>autovect_o3</c:v>
                </c:pt>
                <c:pt idx="6">
                  <c:v>autovect_ofast</c:v>
                </c:pt>
                <c:pt idx="7">
                  <c:v>autovect_o3_wvec_omp</c:v>
                </c:pt>
                <c:pt idx="8">
                  <c:v>autovect_o3_omp</c:v>
                </c:pt>
                <c:pt idx="9">
                  <c:v>autovect_ofast_omp</c:v>
                </c:pt>
                <c:pt idx="10">
                  <c:v>autovect_ofast_1</c:v>
                </c:pt>
                <c:pt idx="11">
                  <c:v>autovect_ofast_1_omp</c:v>
                </c:pt>
              </c:strCache>
            </c:strRef>
          </c:cat>
          <c:val>
            <c:numRef>
              <c:f>report!$D$2:$D$13</c:f>
              <c:numCache>
                <c:formatCode>0.00</c:formatCode>
                <c:ptCount val="12"/>
                <c:pt idx="0">
                  <c:v>17.049626</c:v>
                </c:pt>
                <c:pt idx="1">
                  <c:v>16.016065000000001</c:v>
                </c:pt>
                <c:pt idx="2">
                  <c:v>16.120488999999999</c:v>
                </c:pt>
                <c:pt idx="3">
                  <c:v>24.762096</c:v>
                </c:pt>
                <c:pt idx="4">
                  <c:v>16.501542000000001</c:v>
                </c:pt>
                <c:pt idx="5">
                  <c:v>16.268215000000001</c:v>
                </c:pt>
                <c:pt idx="6">
                  <c:v>18.000868000000001</c:v>
                </c:pt>
                <c:pt idx="7">
                  <c:v>24.829393</c:v>
                </c:pt>
                <c:pt idx="8">
                  <c:v>21.871607000000001</c:v>
                </c:pt>
                <c:pt idx="9">
                  <c:v>23.57442</c:v>
                </c:pt>
                <c:pt idx="10">
                  <c:v>17.328710000000001</c:v>
                </c:pt>
                <c:pt idx="11">
                  <c:v>20.745194999999999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09-4A64-9BB5-75D83471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1219225535"/>
        <c:axId val="1119664959"/>
      </c:barChart>
      <c:catAx>
        <c:axId val="121922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64959"/>
        <c:crosses val="autoZero"/>
        <c:auto val="1"/>
        <c:lblAlgn val="ctr"/>
        <c:lblOffset val="100"/>
        <c:noMultiLvlLbl val="0"/>
      </c:catAx>
      <c:valAx>
        <c:axId val="111966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2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65603357776883"/>
          <c:y val="3.1409933216059734E-2"/>
          <c:w val="0.75784038894653372"/>
          <c:h val="6.1870277214431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121706</xdr:colOff>
      <xdr:row>0</xdr:row>
      <xdr:rowOff>111123</xdr:rowOff>
    </xdr:from>
    <xdr:to>
      <xdr:col>29</xdr:col>
      <xdr:colOff>370417</xdr:colOff>
      <xdr:row>25</xdr:row>
      <xdr:rowOff>148166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FD861-1BD8-4FE1-8CBD-B9FAA8F73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43391</xdr:colOff>
      <xdr:row>17</xdr:row>
      <xdr:rowOff>69850</xdr:rowOff>
    </xdr:from>
    <xdr:to>
      <xdr:col>12</xdr:col>
      <xdr:colOff>414867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E9701E-DDA9-4980-A28E-07FA74C1B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95249</xdr:colOff>
      <xdr:row>26</xdr:row>
      <xdr:rowOff>74082</xdr:rowOff>
    </xdr:from>
    <xdr:to>
      <xdr:col>29</xdr:col>
      <xdr:colOff>343960</xdr:colOff>
      <xdr:row>51</xdr:row>
      <xdr:rowOff>111125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561CD6-4827-4D9B-8875-268A144EB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>
        <row r="1">
          <cell r="A1" t="str">
            <v>Opt.</v>
          </cell>
          <cell r="B1" t="str">
            <v>Exec. Time(s)</v>
          </cell>
          <cell r="C1" t="str">
            <v>Average Freq. (GHz)</v>
          </cell>
          <cell r="D1" t="str">
            <v>Average Power Dissipation(W)</v>
          </cell>
          <cell r="E1" t="str">
            <v>Energy Consumption (J)</v>
          </cell>
        </row>
        <row r="2">
          <cell r="A2" t="str">
            <v>autovect_o1</v>
          </cell>
          <cell r="B2">
            <v>0.77275099999999997</v>
          </cell>
          <cell r="C2">
            <v>1.992</v>
          </cell>
          <cell r="D2">
            <v>17.049626</v>
          </cell>
          <cell r="E2">
            <v>13.17511</v>
          </cell>
        </row>
        <row r="3">
          <cell r="A3" t="str">
            <v>autovect_os</v>
          </cell>
          <cell r="B3">
            <v>0.76274200000000003</v>
          </cell>
          <cell r="C3">
            <v>1.992</v>
          </cell>
          <cell r="D3">
            <v>16.016065000000001</v>
          </cell>
          <cell r="E3">
            <v>12.216125</v>
          </cell>
        </row>
        <row r="4">
          <cell r="A4" t="str">
            <v>autovect_o2</v>
          </cell>
          <cell r="B4">
            <v>0.77829599999999999</v>
          </cell>
          <cell r="C4">
            <v>1.992</v>
          </cell>
          <cell r="D4">
            <v>16.120488999999999</v>
          </cell>
          <cell r="E4">
            <v>12.546509</v>
          </cell>
        </row>
        <row r="5">
          <cell r="A5" t="str">
            <v>autovect_o2_omp</v>
          </cell>
          <cell r="B5">
            <v>0.494087</v>
          </cell>
          <cell r="C5">
            <v>1.992</v>
          </cell>
          <cell r="D5">
            <v>24.762096</v>
          </cell>
          <cell r="E5">
            <v>12.234619</v>
          </cell>
        </row>
        <row r="6">
          <cell r="A6" t="str">
            <v>autovect_o3_wvec</v>
          </cell>
          <cell r="B6">
            <v>0.75664699999999996</v>
          </cell>
          <cell r="C6">
            <v>1.992</v>
          </cell>
          <cell r="D6">
            <v>16.501542000000001</v>
          </cell>
          <cell r="E6">
            <v>12.48584</v>
          </cell>
        </row>
        <row r="7">
          <cell r="A7" t="str">
            <v>autovect_o3</v>
          </cell>
          <cell r="B7">
            <v>0.75314099999999995</v>
          </cell>
          <cell r="C7">
            <v>1.992</v>
          </cell>
          <cell r="D7">
            <v>16.268215000000001</v>
          </cell>
          <cell r="E7">
            <v>12.252257999999999</v>
          </cell>
        </row>
        <row r="8">
          <cell r="A8" t="str">
            <v>autovect_ofast</v>
          </cell>
          <cell r="B8">
            <v>0.67683000000000004</v>
          </cell>
          <cell r="C8">
            <v>1.992</v>
          </cell>
          <cell r="D8">
            <v>18.000868000000001</v>
          </cell>
          <cell r="E8">
            <v>12.183533000000001</v>
          </cell>
        </row>
        <row r="9">
          <cell r="A9" t="str">
            <v>autovect_o3_wvec_omp</v>
          </cell>
          <cell r="B9">
            <v>0.47869200000000001</v>
          </cell>
          <cell r="C9">
            <v>1.992</v>
          </cell>
          <cell r="D9">
            <v>24.829393</v>
          </cell>
          <cell r="E9">
            <v>11.885619999999999</v>
          </cell>
        </row>
        <row r="10">
          <cell r="A10" t="str">
            <v>autovect_o3_omp</v>
          </cell>
          <cell r="B10">
            <v>0.39752500000000002</v>
          </cell>
          <cell r="C10">
            <v>1.992</v>
          </cell>
          <cell r="D10">
            <v>21.871607000000001</v>
          </cell>
          <cell r="E10">
            <v>8.6945189999999997</v>
          </cell>
        </row>
        <row r="11">
          <cell r="A11" t="str">
            <v>autovect_ofast_omp</v>
          </cell>
          <cell r="B11">
            <v>0.39808100000000002</v>
          </cell>
          <cell r="C11">
            <v>1.992</v>
          </cell>
          <cell r="D11">
            <v>23.57442</v>
          </cell>
          <cell r="E11">
            <v>9.3845209999999994</v>
          </cell>
        </row>
        <row r="12">
          <cell r="A12" t="str">
            <v>autovect_ofast_1</v>
          </cell>
          <cell r="B12">
            <v>0.73182499999999995</v>
          </cell>
          <cell r="C12">
            <v>1.992</v>
          </cell>
          <cell r="D12">
            <v>17.328710000000001</v>
          </cell>
          <cell r="E12">
            <v>12.68158</v>
          </cell>
        </row>
        <row r="13">
          <cell r="A13" t="str">
            <v>autovect_ofast_1_omp</v>
          </cell>
          <cell r="B13">
            <v>0.337177</v>
          </cell>
          <cell r="C13">
            <v>1.992</v>
          </cell>
          <cell r="D13">
            <v>20.745194999999999</v>
          </cell>
          <cell r="E13">
            <v>6.9948119999999996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zoomScale="90" zoomScaleNormal="90" workbookViewId="0">
      <selection activeCell="A8" sqref="A8"/>
    </sheetView>
  </sheetViews>
  <sheetFormatPr defaultRowHeight="15" x14ac:dyDescent="0.25"/>
  <cols>
    <col min="1" max="1" width="20.42578125" customWidth="1"/>
    <col min="6" max="6" width="5.28515625" customWidth="1"/>
    <col min="7" max="7" width="3.85546875" customWidth="1"/>
    <col min="8" max="8" width="6.28515625" customWidth="1"/>
    <col min="12" max="12" width="28.140625" customWidth="1"/>
  </cols>
  <sheetData>
    <row r="1" spans="1:15" x14ac:dyDescent="0.25">
      <c r="A1" s="4" t="str">
        <f>[1]report!A1</f>
        <v>Opt.</v>
      </c>
      <c r="B1" s="4" t="str">
        <f>[1]report!B1</f>
        <v>Exec. Time(s)</v>
      </c>
      <c r="C1" s="4" t="str">
        <f>[1]report!C1</f>
        <v>Average Freq. (GHz)</v>
      </c>
      <c r="D1" s="4" t="str">
        <f>[1]report!D1</f>
        <v>Average Power Dissipation(W)</v>
      </c>
      <c r="E1" s="4" t="str">
        <f>[1]report!E1</f>
        <v>Energy Consumption (J)</v>
      </c>
      <c r="F1" s="4"/>
      <c r="G1" s="4"/>
      <c r="H1" s="4" t="s">
        <v>0</v>
      </c>
      <c r="I1" s="4" t="s">
        <v>1</v>
      </c>
      <c r="J1" s="4" t="s">
        <v>2</v>
      </c>
      <c r="K1" s="4"/>
      <c r="L1" s="4" t="s">
        <v>13</v>
      </c>
      <c r="M1" s="4" t="s">
        <v>16</v>
      </c>
      <c r="N1" s="4" t="s">
        <v>17</v>
      </c>
      <c r="O1" s="4" t="s">
        <v>20</v>
      </c>
    </row>
    <row r="2" spans="1:15" x14ac:dyDescent="0.25">
      <c r="A2" t="str">
        <f>[1]report!A2</f>
        <v>autovect_o1</v>
      </c>
      <c r="B2" s="5">
        <f>[1]report!B2</f>
        <v>0.77275099999999997</v>
      </c>
      <c r="C2" s="1">
        <f>[1]report!C2</f>
        <v>1.992</v>
      </c>
      <c r="D2" s="1">
        <f>[1]report!D2</f>
        <v>17.049626</v>
      </c>
      <c r="E2" s="1">
        <f>[1]report!E2</f>
        <v>13.17511</v>
      </c>
      <c r="H2" s="1">
        <f>$B$2/B2</f>
        <v>1</v>
      </c>
      <c r="I2" s="3">
        <f>D2/$D$2</f>
        <v>1</v>
      </c>
      <c r="J2" s="3">
        <f>E2/$E$2</f>
        <v>1</v>
      </c>
      <c r="L2" s="2" t="s">
        <v>3</v>
      </c>
      <c r="M2" s="5">
        <f>E2*B2</f>
        <v>10.181079427609999</v>
      </c>
      <c r="N2" s="5">
        <f>E2*B2*B2</f>
        <v>7.8674393087650545</v>
      </c>
      <c r="O2" s="6">
        <f>E2*B2*B2*B2</f>
        <v>6.0795715932875041</v>
      </c>
    </row>
    <row r="3" spans="1:15" x14ac:dyDescent="0.25">
      <c r="A3" t="str">
        <f>[1]report!A3</f>
        <v>autovect_os</v>
      </c>
      <c r="B3" s="5">
        <f>[1]report!B3</f>
        <v>0.76274200000000003</v>
      </c>
      <c r="C3" s="1">
        <f>[1]report!C3</f>
        <v>1.992</v>
      </c>
      <c r="D3" s="1">
        <f>[1]report!D3</f>
        <v>16.016065000000001</v>
      </c>
      <c r="E3" s="1">
        <f>[1]report!E3</f>
        <v>12.216125</v>
      </c>
      <c r="H3" s="1">
        <f>$B$2/B3</f>
        <v>1.0131223926307977</v>
      </c>
      <c r="I3" s="3">
        <f t="shared" ref="I3:I7" si="0">D3/$D$2</f>
        <v>0.93937925676492851</v>
      </c>
      <c r="J3" s="3">
        <f t="shared" ref="J3:J7" si="1">E3/$E$2</f>
        <v>0.92721237242041998</v>
      </c>
      <c r="L3" s="2" t="s">
        <v>4</v>
      </c>
      <c r="M3" s="5">
        <f t="shared" ref="M3:M13" si="2">E3*B3</f>
        <v>9.3177516147499997</v>
      </c>
      <c r="N3" s="5">
        <f t="shared" ref="N3:N13" si="3">E3*B3*B3</f>
        <v>7.1070405021376448</v>
      </c>
      <c r="O3" s="6">
        <f t="shared" ref="O3:O13" si="4">E3*B3*B3*B3</f>
        <v>5.4208382866814713</v>
      </c>
    </row>
    <row r="4" spans="1:15" x14ac:dyDescent="0.25">
      <c r="A4" t="str">
        <f>[1]report!A4</f>
        <v>autovect_o2</v>
      </c>
      <c r="B4" s="5">
        <f>[1]report!B4</f>
        <v>0.77829599999999999</v>
      </c>
      <c r="C4" s="1">
        <f>[1]report!C4</f>
        <v>1.992</v>
      </c>
      <c r="D4" s="1">
        <f>[1]report!D4</f>
        <v>16.120488999999999</v>
      </c>
      <c r="E4" s="1">
        <f>[1]report!E4</f>
        <v>12.546509</v>
      </c>
      <c r="H4" s="1">
        <f>$B$2/B4</f>
        <v>0.99287546126409487</v>
      </c>
      <c r="I4" s="3">
        <f t="shared" si="0"/>
        <v>0.94550396589344532</v>
      </c>
      <c r="J4" s="3">
        <f t="shared" si="1"/>
        <v>0.95228874749432835</v>
      </c>
      <c r="L4" s="2" t="s">
        <v>5</v>
      </c>
      <c r="M4" s="5">
        <f t="shared" si="2"/>
        <v>9.7648977686639995</v>
      </c>
      <c r="N4" s="5">
        <f t="shared" si="3"/>
        <v>7.5999808737601162</v>
      </c>
      <c r="O4" s="6">
        <f t="shared" si="4"/>
        <v>5.9150347141240029</v>
      </c>
    </row>
    <row r="5" spans="1:15" x14ac:dyDescent="0.25">
      <c r="A5" t="str">
        <f>[1]report!A5</f>
        <v>autovect_o2_omp</v>
      </c>
      <c r="B5" s="5">
        <f>[1]report!B5</f>
        <v>0.494087</v>
      </c>
      <c r="C5" s="1">
        <f>[1]report!C5</f>
        <v>1.992</v>
      </c>
      <c r="D5" s="1">
        <f>[1]report!D5</f>
        <v>24.762096</v>
      </c>
      <c r="E5" s="1">
        <f>[1]report!E5</f>
        <v>12.234619</v>
      </c>
      <c r="H5" s="1">
        <f t="shared" ref="H5:H7" si="5">$B$2/B5</f>
        <v>1.5639978384373601</v>
      </c>
      <c r="I5" s="3">
        <f t="shared" si="0"/>
        <v>1.4523542041332753</v>
      </c>
      <c r="J5" s="3">
        <f t="shared" si="1"/>
        <v>0.9286160798657469</v>
      </c>
      <c r="L5" s="2" t="s">
        <v>6</v>
      </c>
      <c r="M5" s="5">
        <f t="shared" si="2"/>
        <v>6.0449661978530003</v>
      </c>
      <c r="N5" s="5">
        <f t="shared" si="3"/>
        <v>2.9867392137985953</v>
      </c>
      <c r="O5" s="6">
        <f t="shared" si="4"/>
        <v>1.4757090179281065</v>
      </c>
    </row>
    <row r="6" spans="1:15" x14ac:dyDescent="0.25">
      <c r="A6" t="str">
        <f>[1]report!A6</f>
        <v>autovect_o3_wvec</v>
      </c>
      <c r="B6" s="5">
        <f>[1]report!B6</f>
        <v>0.75664699999999996</v>
      </c>
      <c r="C6" s="1">
        <f>[1]report!C6</f>
        <v>1.992</v>
      </c>
      <c r="D6" s="1">
        <f>[1]report!D6</f>
        <v>16.501542000000001</v>
      </c>
      <c r="E6" s="1">
        <f>[1]report!E6</f>
        <v>12.48584</v>
      </c>
      <c r="H6" s="1">
        <f t="shared" si="5"/>
        <v>1.0212833725634278</v>
      </c>
      <c r="I6" s="3">
        <f t="shared" si="0"/>
        <v>0.96785360570372636</v>
      </c>
      <c r="J6" s="3">
        <f t="shared" si="1"/>
        <v>0.94768392825562742</v>
      </c>
      <c r="L6" s="2" t="s">
        <v>19</v>
      </c>
      <c r="M6" s="5">
        <f t="shared" si="2"/>
        <v>9.44737337848</v>
      </c>
      <c r="N6" s="5">
        <f t="shared" si="3"/>
        <v>7.1483267247067559</v>
      </c>
      <c r="O6" s="6">
        <f t="shared" si="4"/>
        <v>5.4087599712691921</v>
      </c>
    </row>
    <row r="7" spans="1:15" x14ac:dyDescent="0.25">
      <c r="A7" t="str">
        <f>[1]report!A7</f>
        <v>autovect_o3</v>
      </c>
      <c r="B7" s="5">
        <f>[1]report!B7</f>
        <v>0.75314099999999995</v>
      </c>
      <c r="C7" s="1">
        <f>[1]report!C7</f>
        <v>1.992</v>
      </c>
      <c r="D7" s="1">
        <f>[1]report!D7</f>
        <v>16.268215000000001</v>
      </c>
      <c r="E7" s="1">
        <f>[1]report!E7</f>
        <v>12.252257999999999</v>
      </c>
      <c r="H7" s="1">
        <f t="shared" si="5"/>
        <v>1.0260376211094602</v>
      </c>
      <c r="I7" s="3">
        <f t="shared" si="0"/>
        <v>0.95416843747774882</v>
      </c>
      <c r="J7" s="3">
        <f t="shared" si="1"/>
        <v>0.92995489221721861</v>
      </c>
      <c r="L7" s="2" t="s">
        <v>7</v>
      </c>
      <c r="M7" s="5">
        <f t="shared" si="2"/>
        <v>9.2276778423779984</v>
      </c>
      <c r="N7" s="5">
        <f t="shared" si="3"/>
        <v>6.9497425178864072</v>
      </c>
      <c r="O7" s="6">
        <f t="shared" si="4"/>
        <v>5.2341360296634862</v>
      </c>
    </row>
    <row r="8" spans="1:15" x14ac:dyDescent="0.25">
      <c r="A8" t="str">
        <f>[1]report!A8</f>
        <v>autovect_ofast</v>
      </c>
      <c r="B8" s="5">
        <f>[1]report!B8</f>
        <v>0.67683000000000004</v>
      </c>
      <c r="C8" s="1">
        <f>[1]report!C8</f>
        <v>1.992</v>
      </c>
      <c r="D8" s="1">
        <f>[1]report!D8</f>
        <v>18.000868000000001</v>
      </c>
      <c r="E8" s="1">
        <f>[1]report!E8</f>
        <v>12.183533000000001</v>
      </c>
      <c r="H8" s="1">
        <f t="shared" ref="H8:H10" si="6">$B$2/B8</f>
        <v>1.1417209639052641</v>
      </c>
      <c r="I8" s="3">
        <f t="shared" ref="I8:I10" si="7">D8/$D$2</f>
        <v>1.0557925434845317</v>
      </c>
      <c r="J8" s="3">
        <f t="shared" ref="J8:J10" si="8">E8/$E$2</f>
        <v>0.92473861698308402</v>
      </c>
      <c r="L8" s="2" t="s">
        <v>8</v>
      </c>
      <c r="M8" s="5">
        <f t="shared" si="2"/>
        <v>8.2461806403900013</v>
      </c>
      <c r="N8" s="5">
        <f t="shared" si="3"/>
        <v>5.5812624428351647</v>
      </c>
      <c r="O8" s="6">
        <f t="shared" si="4"/>
        <v>3.7775658591841248</v>
      </c>
    </row>
    <row r="9" spans="1:15" x14ac:dyDescent="0.25">
      <c r="A9" t="str">
        <f>[1]report!A9</f>
        <v>autovect_o3_wvec_omp</v>
      </c>
      <c r="B9" s="5">
        <f>[1]report!B9</f>
        <v>0.47869200000000001</v>
      </c>
      <c r="C9" s="1">
        <f>[1]report!C9</f>
        <v>1.992</v>
      </c>
      <c r="D9" s="1">
        <f>[1]report!D9</f>
        <v>24.829393</v>
      </c>
      <c r="E9" s="1">
        <f>[1]report!E9</f>
        <v>11.885619999999999</v>
      </c>
      <c r="H9" s="1">
        <f t="shared" si="6"/>
        <v>1.6142968756528204</v>
      </c>
      <c r="I9" s="3">
        <f t="shared" si="7"/>
        <v>1.4563013288385329</v>
      </c>
      <c r="J9" s="3">
        <f t="shared" si="8"/>
        <v>0.90212681336246903</v>
      </c>
      <c r="L9" s="2" t="s">
        <v>18</v>
      </c>
      <c r="M9" s="5">
        <f t="shared" si="2"/>
        <v>5.6895512090400002</v>
      </c>
      <c r="N9" s="5">
        <f t="shared" si="3"/>
        <v>2.723542647357776</v>
      </c>
      <c r="O9" s="6">
        <f t="shared" si="4"/>
        <v>1.3037380769489886</v>
      </c>
    </row>
    <row r="10" spans="1:15" x14ac:dyDescent="0.25">
      <c r="A10" t="str">
        <f>[1]report!A10</f>
        <v>autovect_o3_omp</v>
      </c>
      <c r="B10" s="5">
        <f>[1]report!B10</f>
        <v>0.39752500000000002</v>
      </c>
      <c r="C10" s="1">
        <f>[1]report!C10</f>
        <v>1.992</v>
      </c>
      <c r="D10" s="1">
        <f>[1]report!D10</f>
        <v>21.871607000000001</v>
      </c>
      <c r="E10" s="1">
        <f>[1]report!E10</f>
        <v>8.6945189999999997</v>
      </c>
      <c r="H10" s="1">
        <f t="shared" si="6"/>
        <v>1.9439054147537889</v>
      </c>
      <c r="I10" s="3">
        <f t="shared" si="7"/>
        <v>1.2828203386983386</v>
      </c>
      <c r="J10" s="3">
        <f t="shared" si="8"/>
        <v>0.65992003102820396</v>
      </c>
      <c r="L10" s="2" t="s">
        <v>9</v>
      </c>
      <c r="M10" s="5">
        <f t="shared" si="2"/>
        <v>3.4562886654749998</v>
      </c>
      <c r="N10" s="5">
        <f t="shared" si="3"/>
        <v>1.3739611517429493</v>
      </c>
      <c r="O10" s="6">
        <f t="shared" si="4"/>
        <v>0.546183906846616</v>
      </c>
    </row>
    <row r="11" spans="1:15" x14ac:dyDescent="0.25">
      <c r="A11" t="str">
        <f>[1]report!A11</f>
        <v>autovect_ofast_omp</v>
      </c>
      <c r="B11" s="5">
        <f>[1]report!B11</f>
        <v>0.39808100000000002</v>
      </c>
      <c r="C11" s="1">
        <f>[1]report!C11</f>
        <v>1.992</v>
      </c>
      <c r="D11" s="1">
        <f>[1]report!D11</f>
        <v>23.57442</v>
      </c>
      <c r="E11" s="1">
        <f>[1]report!E11</f>
        <v>9.3845209999999994</v>
      </c>
      <c r="H11" s="1">
        <f t="shared" ref="H11:H13" si="9">$B$2/B11</f>
        <v>1.9411903607557255</v>
      </c>
      <c r="I11" s="3">
        <f t="shared" ref="I11:I13" si="10">D11/$D$2</f>
        <v>1.3826942596864003</v>
      </c>
      <c r="J11" s="3">
        <f t="shared" ref="J11:J13" si="11">E11/$E$2</f>
        <v>0.7122916620809997</v>
      </c>
      <c r="L11" s="2" t="s">
        <v>10</v>
      </c>
      <c r="M11" s="5">
        <f t="shared" si="2"/>
        <v>3.7357995042010002</v>
      </c>
      <c r="N11" s="5">
        <f t="shared" si="3"/>
        <v>1.4871508024318385</v>
      </c>
      <c r="O11" s="6">
        <f t="shared" si="4"/>
        <v>0.5920064785828687</v>
      </c>
    </row>
    <row r="12" spans="1:15" x14ac:dyDescent="0.25">
      <c r="A12" t="str">
        <f>[1]report!A12</f>
        <v>autovect_ofast_1</v>
      </c>
      <c r="B12" s="5">
        <f>[1]report!B12</f>
        <v>0.73182499999999995</v>
      </c>
      <c r="C12" s="1">
        <f>[1]report!C12</f>
        <v>1.992</v>
      </c>
      <c r="D12" s="1">
        <f>[1]report!D12</f>
        <v>17.328710000000001</v>
      </c>
      <c r="E12" s="1">
        <f>[1]report!E12</f>
        <v>12.68158</v>
      </c>
      <c r="H12" s="1">
        <f t="shared" si="9"/>
        <v>1.0559232056844192</v>
      </c>
      <c r="I12" s="3">
        <f t="shared" si="10"/>
        <v>1.0163689221100805</v>
      </c>
      <c r="J12" s="3">
        <f t="shared" si="11"/>
        <v>0.96254073021022213</v>
      </c>
      <c r="L12" s="2" t="s">
        <v>11</v>
      </c>
      <c r="M12" s="5">
        <f t="shared" si="2"/>
        <v>9.2806972835000003</v>
      </c>
      <c r="N12" s="5">
        <f t="shared" si="3"/>
        <v>6.7918462894973874</v>
      </c>
      <c r="O12" s="6">
        <f t="shared" si="4"/>
        <v>4.9704429108114256</v>
      </c>
    </row>
    <row r="13" spans="1:15" x14ac:dyDescent="0.25">
      <c r="A13" t="str">
        <f>[1]report!A13</f>
        <v>autovect_ofast_1_omp</v>
      </c>
      <c r="B13" s="5">
        <f>[1]report!B13</f>
        <v>0.337177</v>
      </c>
      <c r="C13" s="1">
        <f>[1]report!C13</f>
        <v>1.992</v>
      </c>
      <c r="D13" s="1">
        <f>[1]report!D13</f>
        <v>20.745194999999999</v>
      </c>
      <c r="E13" s="1">
        <f>[1]report!E13</f>
        <v>6.9948119999999996</v>
      </c>
      <c r="H13" s="1">
        <f t="shared" si="9"/>
        <v>2.2918259549138877</v>
      </c>
      <c r="I13" s="3">
        <f t="shared" si="10"/>
        <v>1.2167536695526342</v>
      </c>
      <c r="J13" s="3">
        <f t="shared" si="11"/>
        <v>0.53091108916737695</v>
      </c>
      <c r="L13" s="2" t="s">
        <v>12</v>
      </c>
      <c r="M13" s="5">
        <f t="shared" si="2"/>
        <v>2.3584897257240001</v>
      </c>
      <c r="N13" s="5">
        <f t="shared" si="3"/>
        <v>0.79522849025044118</v>
      </c>
      <c r="O13" s="6">
        <f t="shared" si="4"/>
        <v>0.26813275665717301</v>
      </c>
    </row>
    <row r="15" spans="1:15" x14ac:dyDescent="0.25">
      <c r="A15" t="s">
        <v>14</v>
      </c>
      <c r="B15" s="1">
        <f>MIN(B2:B13)</f>
        <v>0.337177</v>
      </c>
      <c r="C15" s="1">
        <f t="shared" ref="C15:E15" si="12">MIN(C2:C13)</f>
        <v>1.992</v>
      </c>
      <c r="D15" s="1">
        <f t="shared" si="12"/>
        <v>16.016065000000001</v>
      </c>
      <c r="E15" s="1">
        <f t="shared" si="12"/>
        <v>6.9948119999999996</v>
      </c>
      <c r="H15" s="1">
        <f t="shared" ref="H15" si="13">MIN(H2:H13)</f>
        <v>0.99287546126409487</v>
      </c>
      <c r="M15" s="1">
        <f t="shared" ref="M15:N15" si="14">MIN(M2:M13)</f>
        <v>2.3584897257240001</v>
      </c>
      <c r="N15" s="1">
        <f t="shared" si="14"/>
        <v>0.79522849025044118</v>
      </c>
      <c r="O15" s="1">
        <f t="shared" ref="O15" si="15">MIN(O2:O13)</f>
        <v>0.26813275665717301</v>
      </c>
    </row>
    <row r="16" spans="1:15" x14ac:dyDescent="0.25">
      <c r="A16" t="s">
        <v>15</v>
      </c>
      <c r="B16" s="1">
        <f>MAX(B2:B13)</f>
        <v>0.77829599999999999</v>
      </c>
      <c r="C16" s="1">
        <f t="shared" ref="C16:E16" si="16">MAX(C2:C13)</f>
        <v>1.992</v>
      </c>
      <c r="D16" s="1">
        <f t="shared" si="16"/>
        <v>24.829393</v>
      </c>
      <c r="E16" s="1">
        <f t="shared" si="16"/>
        <v>13.17511</v>
      </c>
      <c r="H16" s="1">
        <f t="shared" ref="H16" si="17">MAX(H2:H13)</f>
        <v>2.2918259549138877</v>
      </c>
      <c r="M16" s="1">
        <f t="shared" ref="M16:N16" si="18">MAX(M2:M13)</f>
        <v>10.181079427609999</v>
      </c>
      <c r="N16" s="1">
        <f t="shared" si="18"/>
        <v>7.8674393087650545</v>
      </c>
      <c r="O16" s="1">
        <f t="shared" ref="O16" si="19">MAX(O2:O13)</f>
        <v>6.0795715932875041</v>
      </c>
    </row>
    <row r="47" spans="1:1" x14ac:dyDescent="0.25">
      <c r="A47">
        <f>80000000/4</f>
        <v>20000000</v>
      </c>
    </row>
    <row r="49" spans="1:2" x14ac:dyDescent="0.25">
      <c r="A49">
        <f>16*8</f>
        <v>128</v>
      </c>
      <c r="B49">
        <f>A49/32</f>
        <v>4</v>
      </c>
    </row>
  </sheetData>
  <conditionalFormatting sqref="B2:B13">
    <cfRule type="cellIs" dxfId="14" priority="16" operator="equal">
      <formula>$B$16</formula>
    </cfRule>
    <cfRule type="cellIs" dxfId="13" priority="17" operator="equal">
      <formula>$B$15</formula>
    </cfRule>
  </conditionalFormatting>
  <conditionalFormatting sqref="D2:D13">
    <cfRule type="cellIs" dxfId="12" priority="14" operator="equal">
      <formula>$D$16</formula>
    </cfRule>
    <cfRule type="cellIs" dxfId="11" priority="15" operator="equal">
      <formula>$D$15</formula>
    </cfRule>
  </conditionalFormatting>
  <conditionalFormatting sqref="E2:E13">
    <cfRule type="cellIs" dxfId="10" priority="11" operator="equal">
      <formula>$E$16</formula>
    </cfRule>
    <cfRule type="cellIs" dxfId="9" priority="12" operator="equal">
      <formula>"13.04$E$16"</formula>
    </cfRule>
    <cfRule type="cellIs" dxfId="8" priority="13" operator="equal">
      <formula>$E$15</formula>
    </cfRule>
  </conditionalFormatting>
  <conditionalFormatting sqref="M2:M13">
    <cfRule type="cellIs" dxfId="7" priority="9" operator="equal">
      <formula>$M$15</formula>
    </cfRule>
    <cfRule type="cellIs" dxfId="6" priority="10" operator="equal">
      <formula>$M$16</formula>
    </cfRule>
  </conditionalFormatting>
  <conditionalFormatting sqref="N2:N13">
    <cfRule type="cellIs" dxfId="5" priority="7" operator="equal">
      <formula>$N$15</formula>
    </cfRule>
    <cfRule type="cellIs" dxfId="4" priority="8" operator="equal">
      <formula>$N$16</formula>
    </cfRule>
  </conditionalFormatting>
  <conditionalFormatting sqref="H2:H13">
    <cfRule type="cellIs" dxfId="3" priority="5" operator="equal">
      <formula>$H$15</formula>
    </cfRule>
    <cfRule type="cellIs" dxfId="2" priority="6" operator="equal">
      <formula>$H$16</formula>
    </cfRule>
  </conditionalFormatting>
  <conditionalFormatting sqref="O2:O13">
    <cfRule type="cellIs" dxfId="1" priority="1" operator="equal">
      <formula>$O$15</formula>
    </cfRule>
    <cfRule type="cellIs" dxfId="0" priority="2" operator="equal">
      <formula>$O$16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65622D0A3FC5478519D8C248490FA2" ma:contentTypeVersion="0" ma:contentTypeDescription="Create a new document." ma:contentTypeScope="" ma:versionID="9add8df8434dff3ce8c49228517a09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56329F-E619-4A4F-9718-EA2DA166ADC9}"/>
</file>

<file path=customXml/itemProps2.xml><?xml version="1.0" encoding="utf-8"?>
<ds:datastoreItem xmlns:ds="http://schemas.openxmlformats.org/officeDocument/2006/customXml" ds:itemID="{DCB34FBA-3B0D-4A35-B84E-391F5839418F}"/>
</file>

<file path=customXml/itemProps3.xml><?xml version="1.0" encoding="utf-8"?>
<ds:datastoreItem xmlns:ds="http://schemas.openxmlformats.org/officeDocument/2006/customXml" ds:itemID="{3A13C08E-690B-4428-B796-8C46DEB881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MP Cardoso</cp:lastModifiedBy>
  <dcterms:created xsi:type="dcterms:W3CDTF">2020-10-30T22:57:01Z</dcterms:created>
  <dcterms:modified xsi:type="dcterms:W3CDTF">2021-10-18T18:10:26Z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0x0101008765622D0A3FC5478519D8C248490FA2</vt:lpwstr>
  </property>
</Properties>
</file>