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5k1\Hoc may\"/>
    </mc:Choice>
  </mc:AlternateContent>
  <xr:revisionPtr revIDLastSave="0" documentId="13_ncr:1_{91B5B978-F890-491E-A43E-209EFE0D7BF0}" xr6:coauthVersionLast="47" xr6:coauthVersionMax="47" xr10:uidLastSave="{00000000-0000-0000-0000-000000000000}"/>
  <bookViews>
    <workbookView xWindow="-110" yWindow="-110" windowWidth="25820" windowHeight="15500" xr2:uid="{12145502-FF86-44A0-9204-5B7A90E289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R7" i="1"/>
  <c r="Q7" i="1"/>
  <c r="P7" i="1"/>
  <c r="O7" i="1"/>
  <c r="N7" i="1"/>
  <c r="I7" i="1"/>
  <c r="I8" i="1"/>
  <c r="I9" i="1"/>
  <c r="I10" i="1"/>
  <c r="I11" i="1"/>
  <c r="I12" i="1"/>
  <c r="I6" i="1"/>
  <c r="F13" i="1"/>
  <c r="M7" i="1"/>
  <c r="F7" i="1"/>
  <c r="F8" i="1"/>
  <c r="F9" i="1"/>
  <c r="F10" i="1"/>
  <c r="F11" i="1"/>
  <c r="F12" i="1"/>
  <c r="L7" i="1"/>
  <c r="E7" i="1"/>
  <c r="E8" i="1"/>
  <c r="E9" i="1"/>
  <c r="E10" i="1"/>
  <c r="E11" i="1"/>
  <c r="E12" i="1"/>
  <c r="E6" i="1"/>
  <c r="D20" i="1"/>
  <c r="C20" i="1"/>
  <c r="H7" i="1"/>
  <c r="H8" i="1"/>
  <c r="H9" i="1"/>
  <c r="H10" i="1"/>
  <c r="H11" i="1"/>
  <c r="H12" i="1"/>
  <c r="H6" i="1"/>
  <c r="H13" i="1" s="1"/>
  <c r="G7" i="1"/>
  <c r="G8" i="1"/>
  <c r="G9" i="1"/>
  <c r="G10" i="1"/>
  <c r="G11" i="1"/>
  <c r="G12" i="1"/>
  <c r="G6" i="1"/>
  <c r="G13" i="1" s="1"/>
  <c r="D13" i="1"/>
  <c r="C13" i="1"/>
  <c r="I13" i="1" l="1"/>
</calcChain>
</file>

<file path=xl/sharedStrings.xml><?xml version="1.0" encoding="utf-8"?>
<sst xmlns="http://schemas.openxmlformats.org/spreadsheetml/2006/main" count="18" uniqueCount="18">
  <si>
    <t>x</t>
  </si>
  <si>
    <t>y</t>
  </si>
  <si>
    <t>y^</t>
  </si>
  <si>
    <t>xy</t>
  </si>
  <si>
    <t>x^2</t>
  </si>
  <si>
    <t>B1</t>
  </si>
  <si>
    <t>B0</t>
  </si>
  <si>
    <t>n</t>
  </si>
  <si>
    <t>y ngang</t>
  </si>
  <si>
    <t>SSE</t>
  </si>
  <si>
    <t>SSR</t>
  </si>
  <si>
    <t>SST</t>
  </si>
  <si>
    <t>MSE</t>
  </si>
  <si>
    <t>RMSE</t>
  </si>
  <si>
    <t>R^2</t>
  </si>
  <si>
    <t>(y-y^)^2</t>
  </si>
  <si>
    <t>(y^ - y_ngang)^2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</si>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</sst>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FB644-D0DA-44C8-A38C-6E9F69ED6AE3}">
  <dimension ref="B5:R20"/>
  <sheetViews>
    <sheetView tabSelected="1" workbookViewId="0">
      <selection activeCell="K19" sqref="K19"/>
    </sheetView>
  </sheetViews>
  <sheetFormatPr defaultRowHeight="14.5" x14ac:dyDescent="0.35"/>
  <cols>
    <col min="4" max="4" width="10.453125" bestFit="1" customWidth="1"/>
  </cols>
  <sheetData>
    <row r="5" spans="3:18" ht="15" thickBot="1" x14ac:dyDescent="0.4">
      <c r="C5" t="s">
        <v>0</v>
      </c>
      <c r="D5" t="s">
        <v>1</v>
      </c>
      <c r="E5" t="s">
        <v>2</v>
      </c>
      <c r="F5" t="s">
        <v>15</v>
      </c>
      <c r="G5" t="s">
        <v>3</v>
      </c>
      <c r="H5" t="s">
        <v>4</v>
      </c>
      <c r="I5" t="s">
        <v>16</v>
      </c>
    </row>
    <row r="6" spans="3:18" ht="15" thickBot="1" x14ac:dyDescent="0.4">
      <c r="C6" s="4">
        <v>1500</v>
      </c>
      <c r="D6" s="5">
        <v>330</v>
      </c>
      <c r="E6" s="5">
        <f>ROUND($C$20*C6+$D$20, 2)</f>
        <v>330.14</v>
      </c>
      <c r="F6" s="5">
        <f>(D6-E6)^2</f>
        <v>1.959999999999618E-2</v>
      </c>
      <c r="G6" s="5">
        <f>C6*D6</f>
        <v>495000</v>
      </c>
      <c r="H6" s="5">
        <f>C6^2</f>
        <v>2250000</v>
      </c>
      <c r="I6" s="6">
        <f>(E6-$L$7)^2</f>
        <v>5184.4114367346992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</row>
    <row r="7" spans="3:18" ht="15" thickBot="1" x14ac:dyDescent="0.4">
      <c r="C7" s="7">
        <v>1600</v>
      </c>
      <c r="D7" s="8">
        <v>360</v>
      </c>
      <c r="E7" s="8">
        <f t="shared" ref="E7:E12" si="0">ROUND($C$20*C7+$D$20, 2)</f>
        <v>354.14</v>
      </c>
      <c r="F7" s="8">
        <f t="shared" ref="F7:F12" si="1">(D7-E7)^2</f>
        <v>34.339600000000161</v>
      </c>
      <c r="G7" s="8">
        <f t="shared" ref="G7:G12" si="2">C7*D7</f>
        <v>576000</v>
      </c>
      <c r="H7" s="8">
        <f t="shared" ref="H7:H12" si="3">C7^2</f>
        <v>2560000</v>
      </c>
      <c r="I7" s="9">
        <f t="shared" ref="I7:I12" si="4">(E7-$L$7)^2</f>
        <v>2304.2742938775546</v>
      </c>
      <c r="L7" s="1">
        <f>D13/B20</f>
        <v>402.14285714285717</v>
      </c>
      <c r="M7" s="2">
        <f>F13</f>
        <v>120.86</v>
      </c>
      <c r="N7" s="2">
        <f>I13</f>
        <v>16128</v>
      </c>
      <c r="O7" s="2">
        <f>M7+N7</f>
        <v>16248.86</v>
      </c>
      <c r="P7" s="2">
        <f>ROUND(M7/B20,2)</f>
        <v>17.27</v>
      </c>
      <c r="Q7" s="2">
        <f>ROUND(SQRT(P7), 2)</f>
        <v>4.16</v>
      </c>
      <c r="R7" s="3">
        <f>ROUND(1 - (M7/O7),2)</f>
        <v>0.99</v>
      </c>
    </row>
    <row r="8" spans="3:18" x14ac:dyDescent="0.35">
      <c r="C8" s="7">
        <v>1700</v>
      </c>
      <c r="D8" s="8">
        <v>375</v>
      </c>
      <c r="E8" s="8">
        <f t="shared" si="0"/>
        <v>378.14</v>
      </c>
      <c r="F8" s="8">
        <f t="shared" si="1"/>
        <v>9.8595999999999151</v>
      </c>
      <c r="G8" s="8">
        <f t="shared" si="2"/>
        <v>637500</v>
      </c>
      <c r="H8" s="8">
        <f t="shared" si="3"/>
        <v>2890000</v>
      </c>
      <c r="I8" s="9">
        <f t="shared" si="4"/>
        <v>576.13715102040999</v>
      </c>
    </row>
    <row r="9" spans="3:18" x14ac:dyDescent="0.35">
      <c r="C9" s="7">
        <v>1800</v>
      </c>
      <c r="D9" s="8">
        <v>400</v>
      </c>
      <c r="E9" s="8">
        <f t="shared" si="0"/>
        <v>402.14</v>
      </c>
      <c r="F9" s="8">
        <f t="shared" si="1"/>
        <v>4.5795999999999415</v>
      </c>
      <c r="G9" s="8">
        <f t="shared" si="2"/>
        <v>720000</v>
      </c>
      <c r="H9" s="8">
        <f t="shared" si="3"/>
        <v>3240000</v>
      </c>
      <c r="I9" s="9">
        <f t="shared" si="4"/>
        <v>8.163265306339614E-6</v>
      </c>
    </row>
    <row r="10" spans="3:18" x14ac:dyDescent="0.35">
      <c r="C10" s="7">
        <v>1900</v>
      </c>
      <c r="D10" s="8">
        <v>420</v>
      </c>
      <c r="E10" s="8">
        <f t="shared" si="0"/>
        <v>426.14</v>
      </c>
      <c r="F10" s="8">
        <f t="shared" si="1"/>
        <v>37.699599999999833</v>
      </c>
      <c r="G10" s="8">
        <f t="shared" si="2"/>
        <v>798000</v>
      </c>
      <c r="H10" s="8">
        <f t="shared" si="3"/>
        <v>3610000</v>
      </c>
      <c r="I10" s="9">
        <f t="shared" si="4"/>
        <v>575.86286530612063</v>
      </c>
    </row>
    <row r="11" spans="3:18" x14ac:dyDescent="0.35">
      <c r="C11" s="7">
        <v>2000</v>
      </c>
      <c r="D11" s="8">
        <v>450</v>
      </c>
      <c r="E11" s="8">
        <f t="shared" si="0"/>
        <v>450.14</v>
      </c>
      <c r="F11" s="8">
        <f t="shared" si="1"/>
        <v>1.959999999999618E-2</v>
      </c>
      <c r="G11" s="8">
        <f t="shared" si="2"/>
        <v>900000</v>
      </c>
      <c r="H11" s="8">
        <f t="shared" si="3"/>
        <v>4000000</v>
      </c>
      <c r="I11" s="9">
        <f t="shared" si="4"/>
        <v>2303.7257224489758</v>
      </c>
    </row>
    <row r="12" spans="3:18" ht="15" thickBot="1" x14ac:dyDescent="0.4">
      <c r="C12" s="7">
        <v>2100</v>
      </c>
      <c r="D12" s="8">
        <v>480</v>
      </c>
      <c r="E12" s="8">
        <f t="shared" si="0"/>
        <v>474.14</v>
      </c>
      <c r="F12" s="8">
        <f t="shared" si="1"/>
        <v>34.339600000000161</v>
      </c>
      <c r="G12" s="8">
        <f t="shared" si="2"/>
        <v>1008000</v>
      </c>
      <c r="H12" s="8">
        <f t="shared" si="3"/>
        <v>4410000</v>
      </c>
      <c r="I12" s="9">
        <f t="shared" si="4"/>
        <v>5183.5885795918311</v>
      </c>
    </row>
    <row r="13" spans="3:18" ht="15" thickBot="1" x14ac:dyDescent="0.4">
      <c r="C13" s="1">
        <f>SUM(C6:C12)</f>
        <v>12600</v>
      </c>
      <c r="D13" s="2">
        <f>SUM(D6:D12)</f>
        <v>2815</v>
      </c>
      <c r="E13" s="2"/>
      <c r="F13" s="2">
        <f>ROUND(SUM(F6:F12),2)</f>
        <v>120.86</v>
      </c>
      <c r="G13" s="2">
        <f>SUM(G6:G12)</f>
        <v>5134500</v>
      </c>
      <c r="H13" s="2">
        <f>SUM(H6:H12)</f>
        <v>22960000</v>
      </c>
      <c r="I13" s="3">
        <f>ROUND(SUM(I6:I12), 2)</f>
        <v>16128</v>
      </c>
    </row>
    <row r="19" spans="2:8" ht="15" thickBot="1" x14ac:dyDescent="0.4">
      <c r="B19" t="s">
        <v>7</v>
      </c>
      <c r="C19" t="s">
        <v>5</v>
      </c>
      <c r="D19" t="s">
        <v>6</v>
      </c>
    </row>
    <row r="20" spans="2:8" ht="15" thickBot="1" x14ac:dyDescent="0.4">
      <c r="B20" s="1">
        <v>7</v>
      </c>
      <c r="C20" s="2">
        <f>ROUND((B20*(G13)-(C13)*(D13))/(B20*(H13)-C13^2),2)</f>
        <v>0.24</v>
      </c>
      <c r="D20" s="3">
        <f>ROUND((D13-C20*C13)/B20, 2)</f>
        <v>-29.86</v>
      </c>
      <c r="H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Long Nguyen</cp:lastModifiedBy>
  <dcterms:created xsi:type="dcterms:W3CDTF">2024-07-08T22:51:22Z</dcterms:created>
  <dcterms:modified xsi:type="dcterms:W3CDTF">2024-07-08T23:21:24Z</dcterms:modified>
</cp:coreProperties>
</file>