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ài liệu học tập\Xử lý ảnh\"/>
    </mc:Choice>
  </mc:AlternateContent>
  <xr:revisionPtr revIDLastSave="0" documentId="13_ncr:1_{EE447303-5C11-4D12-AEDA-15C98B22534B}" xr6:coauthVersionLast="47" xr6:coauthVersionMax="47" xr10:uidLastSave="{00000000-0000-0000-0000-000000000000}"/>
  <bookViews>
    <workbookView xWindow="-110" yWindow="-110" windowWidth="19420" windowHeight="10300" tabRatio="628" firstSheet="5" xr2:uid="{C847AE68-61E8-4A3A-AFA1-986E91F0C337}"/>
  </bookViews>
  <sheets>
    <sheet name="Tách ngưỡng tự động" sheetId="1" r:id="rId1"/>
    <sheet name="Cân bằng Histogram" sheetId="2" r:id="rId2"/>
    <sheet name="Tích chập" sheetId="4" r:id="rId3"/>
    <sheet name="Lọc trung vị" sheetId="5" r:id="rId4"/>
    <sheet name="Lọc trung bình" sheetId="6" r:id="rId5"/>
    <sheet name="K-means" sheetId="8" r:id="rId6"/>
    <sheet name="Prewitt + Sobel" sheetId="9" r:id="rId7"/>
    <sheet name="La bàn" sheetId="10" r:id="rId8"/>
    <sheet name="Laplace" sheetId="11" r:id="rId9"/>
    <sheet name="Giãn ảnh Dilation" sheetId="13" r:id="rId10"/>
    <sheet name="Co ảnh Erosion" sheetId="14" r:id="rId11"/>
    <sheet name="Sheet3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Y3" i="14" a="1"/>
  <c r="Y3" i="14" s="1"/>
  <c r="X5" i="5"/>
  <c r="Y5" i="5"/>
  <c r="Z5" i="5"/>
  <c r="AA5" i="5"/>
  <c r="AB5" i="5"/>
  <c r="AC5" i="5"/>
  <c r="X6" i="5"/>
  <c r="Y6" i="5"/>
  <c r="Z6" i="5"/>
  <c r="AA6" i="5"/>
  <c r="AB6" i="5"/>
  <c r="AC6" i="5"/>
  <c r="X7" i="5"/>
  <c r="Y7" i="5"/>
  <c r="Z7" i="5"/>
  <c r="AA7" i="5"/>
  <c r="AB7" i="5"/>
  <c r="AC7" i="5"/>
  <c r="X8" i="5"/>
  <c r="Y8" i="5"/>
  <c r="Z8" i="5"/>
  <c r="AA8" i="5"/>
  <c r="AB8" i="5"/>
  <c r="AC8" i="5"/>
  <c r="X9" i="5"/>
  <c r="Y9" i="5"/>
  <c r="Z9" i="5"/>
  <c r="AA9" i="5"/>
  <c r="AB9" i="5"/>
  <c r="AC9" i="5"/>
  <c r="Y4" i="5"/>
  <c r="Z4" i="5"/>
  <c r="AA4" i="5"/>
  <c r="AB4" i="5"/>
  <c r="AC4" i="5"/>
  <c r="X4" i="5"/>
  <c r="Q5" i="5"/>
  <c r="R5" i="5"/>
  <c r="S5" i="5"/>
  <c r="T5" i="5"/>
  <c r="U5" i="5"/>
  <c r="V5" i="5"/>
  <c r="Q6" i="5"/>
  <c r="R6" i="5"/>
  <c r="S6" i="5"/>
  <c r="T6" i="5"/>
  <c r="U6" i="5"/>
  <c r="V6" i="5"/>
  <c r="Q7" i="5"/>
  <c r="R7" i="5"/>
  <c r="S7" i="5"/>
  <c r="T7" i="5"/>
  <c r="U7" i="5"/>
  <c r="V7" i="5"/>
  <c r="Q8" i="5"/>
  <c r="R8" i="5"/>
  <c r="S8" i="5"/>
  <c r="T8" i="5"/>
  <c r="U8" i="5"/>
  <c r="V8" i="5"/>
  <c r="Q9" i="5"/>
  <c r="R9" i="5"/>
  <c r="S9" i="5"/>
  <c r="T9" i="5"/>
  <c r="U9" i="5"/>
  <c r="V9" i="5"/>
  <c r="R4" i="5"/>
  <c r="S4" i="5"/>
  <c r="T4" i="5"/>
  <c r="U4" i="5"/>
  <c r="V4" i="5"/>
  <c r="Q4" i="5"/>
  <c r="J5" i="5" a="1"/>
  <c r="J5" i="5" s="1"/>
  <c r="K5" i="5" a="1"/>
  <c r="K5" i="5"/>
  <c r="L5" i="5" a="1"/>
  <c r="L5" i="5" s="1"/>
  <c r="M5" i="5" a="1"/>
  <c r="M5" i="5"/>
  <c r="N5" i="5" a="1"/>
  <c r="N5" i="5" s="1"/>
  <c r="O5" i="5" a="1"/>
  <c r="O5" i="5"/>
  <c r="J6" i="5" a="1"/>
  <c r="J6" i="5" s="1"/>
  <c r="K6" i="5" a="1"/>
  <c r="K6" i="5"/>
  <c r="L6" i="5" a="1"/>
  <c r="L6" i="5" s="1"/>
  <c r="M6" i="5" a="1"/>
  <c r="M6" i="5"/>
  <c r="N6" i="5" a="1"/>
  <c r="N6" i="5" s="1"/>
  <c r="O6" i="5" a="1"/>
  <c r="O6" i="5"/>
  <c r="J7" i="5" a="1"/>
  <c r="J7" i="5" s="1"/>
  <c r="K7" i="5" a="1"/>
  <c r="K7" i="5"/>
  <c r="L7" i="5" a="1"/>
  <c r="L7" i="5" s="1"/>
  <c r="M7" i="5" a="1"/>
  <c r="M7" i="5"/>
  <c r="N7" i="5" a="1"/>
  <c r="N7" i="5" s="1"/>
  <c r="O7" i="5" a="1"/>
  <c r="O7" i="5"/>
  <c r="J8" i="5" a="1"/>
  <c r="J8" i="5" s="1"/>
  <c r="K8" i="5" a="1"/>
  <c r="K8" i="5"/>
  <c r="L8" i="5" a="1"/>
  <c r="L8" i="5" s="1"/>
  <c r="M8" i="5" a="1"/>
  <c r="M8" i="5"/>
  <c r="N8" i="5" a="1"/>
  <c r="N8" i="5" s="1"/>
  <c r="O8" i="5" a="1"/>
  <c r="O8" i="5"/>
  <c r="J9" i="5" a="1"/>
  <c r="J9" i="5" s="1"/>
  <c r="K9" i="5" a="1"/>
  <c r="K9" i="5"/>
  <c r="L9" i="5" a="1"/>
  <c r="L9" i="5" s="1"/>
  <c r="M9" i="5" a="1"/>
  <c r="M9" i="5"/>
  <c r="N9" i="5" a="1"/>
  <c r="N9" i="5" s="1"/>
  <c r="O9" i="5" a="1"/>
  <c r="O9" i="5"/>
  <c r="K4" i="5" a="1"/>
  <c r="K4" i="5" s="1"/>
  <c r="L4" i="5" a="1"/>
  <c r="L4" i="5"/>
  <c r="M4" i="5" a="1"/>
  <c r="M4" i="5" s="1"/>
  <c r="N4" i="5" a="1"/>
  <c r="N4" i="5"/>
  <c r="O4" i="5" a="1"/>
  <c r="O4" i="5" s="1"/>
  <c r="J4" i="5" a="1"/>
  <c r="J4" i="5" s="1"/>
  <c r="X5" i="6"/>
  <c r="Y5" i="6"/>
  <c r="Z5" i="6"/>
  <c r="AA5" i="6"/>
  <c r="AB5" i="6"/>
  <c r="AC5" i="6"/>
  <c r="X6" i="6"/>
  <c r="Y6" i="6"/>
  <c r="Z6" i="6"/>
  <c r="AA6" i="6"/>
  <c r="AB6" i="6"/>
  <c r="AC6" i="6"/>
  <c r="X7" i="6"/>
  <c r="Y7" i="6"/>
  <c r="Z7" i="6"/>
  <c r="AA7" i="6"/>
  <c r="AB7" i="6"/>
  <c r="AC7" i="6"/>
  <c r="X8" i="6"/>
  <c r="Y8" i="6"/>
  <c r="Z8" i="6"/>
  <c r="AA8" i="6"/>
  <c r="AB8" i="6"/>
  <c r="AC8" i="6"/>
  <c r="X9" i="6"/>
  <c r="Y9" i="6"/>
  <c r="Z9" i="6"/>
  <c r="AA9" i="6"/>
  <c r="AB9" i="6"/>
  <c r="AC9" i="6"/>
  <c r="Y4" i="6"/>
  <c r="Z4" i="6"/>
  <c r="AA4" i="6"/>
  <c r="AB4" i="6"/>
  <c r="AC4" i="6"/>
  <c r="X4" i="6"/>
  <c r="Q5" i="6"/>
  <c r="R5" i="6"/>
  <c r="S5" i="6"/>
  <c r="T5" i="6"/>
  <c r="U5" i="6"/>
  <c r="V5" i="6"/>
  <c r="Q6" i="6"/>
  <c r="R6" i="6"/>
  <c r="S6" i="6"/>
  <c r="T6" i="6"/>
  <c r="U6" i="6"/>
  <c r="V6" i="6"/>
  <c r="Q7" i="6"/>
  <c r="R7" i="6"/>
  <c r="S7" i="6"/>
  <c r="T7" i="6"/>
  <c r="U7" i="6"/>
  <c r="V7" i="6"/>
  <c r="Q8" i="6"/>
  <c r="R8" i="6"/>
  <c r="S8" i="6"/>
  <c r="T8" i="6"/>
  <c r="U8" i="6"/>
  <c r="V8" i="6"/>
  <c r="Q9" i="6"/>
  <c r="R9" i="6"/>
  <c r="S9" i="6"/>
  <c r="T9" i="6"/>
  <c r="U9" i="6"/>
  <c r="V9" i="6"/>
  <c r="R4" i="6"/>
  <c r="S4" i="6"/>
  <c r="T4" i="6"/>
  <c r="U4" i="6"/>
  <c r="V4" i="6"/>
  <c r="Q4" i="6"/>
  <c r="O5" i="6" a="1"/>
  <c r="O5" i="6" s="1"/>
  <c r="O6" i="6" a="1"/>
  <c r="O6" i="6"/>
  <c r="O7" i="6" a="1"/>
  <c r="O7" i="6" s="1"/>
  <c r="O8" i="6" a="1"/>
  <c r="O8" i="6"/>
  <c r="O9" i="6" a="1"/>
  <c r="O9" i="6" s="1"/>
  <c r="N5" i="6" a="1"/>
  <c r="N5" i="6" s="1"/>
  <c r="N6" i="6" a="1"/>
  <c r="N6" i="6"/>
  <c r="N7" i="6" a="1"/>
  <c r="N7" i="6" s="1"/>
  <c r="N8" i="6" a="1"/>
  <c r="N8" i="6"/>
  <c r="N9" i="6" a="1"/>
  <c r="N9" i="6" s="1"/>
  <c r="M5" i="6" a="1"/>
  <c r="M5" i="6" s="1"/>
  <c r="M6" i="6" a="1"/>
  <c r="M6" i="6"/>
  <c r="M7" i="6" a="1"/>
  <c r="M7" i="6" s="1"/>
  <c r="M8" i="6" a="1"/>
  <c r="M8" i="6"/>
  <c r="M9" i="6" a="1"/>
  <c r="M9" i="6" s="1"/>
  <c r="L5" i="6" a="1"/>
  <c r="L5" i="6" s="1"/>
  <c r="L6" i="6" a="1"/>
  <c r="L6" i="6"/>
  <c r="L7" i="6" a="1"/>
  <c r="L7" i="6" s="1"/>
  <c r="L8" i="6" a="1"/>
  <c r="L8" i="6"/>
  <c r="L9" i="6" a="1"/>
  <c r="L9" i="6" s="1"/>
  <c r="K5" i="6" a="1"/>
  <c r="K5" i="6" s="1"/>
  <c r="K6" i="6" a="1"/>
  <c r="K6" i="6"/>
  <c r="K7" i="6" a="1"/>
  <c r="K7" i="6" s="1"/>
  <c r="K8" i="6" a="1"/>
  <c r="K8" i="6"/>
  <c r="K9" i="6" a="1"/>
  <c r="K9" i="6" s="1"/>
  <c r="J5" i="6" a="1"/>
  <c r="J5" i="6" s="1"/>
  <c r="J6" i="6" a="1"/>
  <c r="J6" i="6"/>
  <c r="J7" i="6" a="1"/>
  <c r="J7" i="6" s="1"/>
  <c r="J8" i="6" a="1"/>
  <c r="J8" i="6"/>
  <c r="J9" i="6" a="1"/>
  <c r="J9" i="6" s="1"/>
  <c r="K4" i="6" a="1"/>
  <c r="K4" i="6" s="1"/>
  <c r="L4" i="6" a="1"/>
  <c r="L4" i="6"/>
  <c r="M4" i="6" a="1"/>
  <c r="M4" i="6" s="1"/>
  <c r="N4" i="6" a="1"/>
  <c r="N4" i="6"/>
  <c r="O4" i="6" a="1"/>
  <c r="O4" i="6" s="1"/>
  <c r="J4" i="6" a="1"/>
  <c r="J4" i="6" s="1"/>
  <c r="U4" i="13"/>
  <c r="X10" i="13"/>
  <c r="Y7" i="13"/>
  <c r="S5" i="13"/>
  <c r="T4" i="13"/>
  <c r="S4" i="13"/>
  <c r="S4" i="14" a="1"/>
  <c r="S4" i="14" s="1"/>
  <c r="T3" i="14" a="1"/>
  <c r="T3" i="14" s="1"/>
  <c r="U3" i="14" a="1"/>
  <c r="U3" i="14" s="1"/>
  <c r="V3" i="14" a="1"/>
  <c r="V3" i="14" s="1"/>
  <c r="W3" i="14" a="1"/>
  <c r="W3" i="14" s="1"/>
  <c r="X3" i="14" a="1"/>
  <c r="X3" i="14" s="1"/>
  <c r="Z3" i="14" a="1"/>
  <c r="Z3" i="14" s="1"/>
  <c r="AA3" i="14" a="1"/>
  <c r="AA3" i="14" s="1"/>
  <c r="T4" i="14" a="1"/>
  <c r="T4" i="14" s="1"/>
  <c r="U4" i="14" a="1"/>
  <c r="U4" i="14" s="1"/>
  <c r="V4" i="14" a="1"/>
  <c r="V4" i="14" s="1"/>
  <c r="W4" i="14" a="1"/>
  <c r="W4" i="14" s="1"/>
  <c r="X4" i="14" a="1"/>
  <c r="X4" i="14" s="1"/>
  <c r="Y4" i="14" a="1"/>
  <c r="Y4" i="14" s="1"/>
  <c r="Z4" i="14" a="1"/>
  <c r="Z4" i="14" s="1"/>
  <c r="AA4" i="14" a="1"/>
  <c r="AA4" i="14" s="1"/>
  <c r="T5" i="14" a="1"/>
  <c r="T5" i="14" s="1"/>
  <c r="U5" i="14" a="1"/>
  <c r="U5" i="14" s="1"/>
  <c r="V5" i="14" a="1"/>
  <c r="V5" i="14" s="1"/>
  <c r="W5" i="14" a="1"/>
  <c r="W5" i="14" s="1"/>
  <c r="X5" i="14" a="1"/>
  <c r="X5" i="14" s="1"/>
  <c r="Y5" i="14" a="1"/>
  <c r="Y5" i="14" s="1"/>
  <c r="Z5" i="14" a="1"/>
  <c r="Z5" i="14" s="1"/>
  <c r="AA5" i="14" a="1"/>
  <c r="AA5" i="14" s="1"/>
  <c r="T6" i="14" a="1"/>
  <c r="T6" i="14" s="1"/>
  <c r="U6" i="14" a="1"/>
  <c r="U6" i="14" s="1"/>
  <c r="V6" i="14" a="1"/>
  <c r="V6" i="14" s="1"/>
  <c r="W6" i="14" a="1"/>
  <c r="W6" i="14" s="1"/>
  <c r="X6" i="14" a="1"/>
  <c r="X6" i="14" s="1"/>
  <c r="Y6" i="14" a="1"/>
  <c r="Y6" i="14" s="1"/>
  <c r="Z6" i="14" a="1"/>
  <c r="Z6" i="14" s="1"/>
  <c r="AA6" i="14" a="1"/>
  <c r="AA6" i="14" s="1"/>
  <c r="T7" i="14" a="1"/>
  <c r="T7" i="14" s="1"/>
  <c r="U7" i="14" a="1"/>
  <c r="U7" i="14" s="1"/>
  <c r="V7" i="14" a="1"/>
  <c r="V7" i="14" s="1"/>
  <c r="W7" i="14" a="1"/>
  <c r="W7" i="14" s="1"/>
  <c r="X7" i="14" a="1"/>
  <c r="X7" i="14" s="1"/>
  <c r="Y7" i="14" a="1"/>
  <c r="Y7" i="14" s="1"/>
  <c r="Z7" i="14" a="1"/>
  <c r="Z7" i="14" s="1"/>
  <c r="AA7" i="14" a="1"/>
  <c r="AA7" i="14" s="1"/>
  <c r="T8" i="14" a="1"/>
  <c r="T8" i="14" s="1"/>
  <c r="U8" i="14" a="1"/>
  <c r="U8" i="14" s="1"/>
  <c r="V8" i="14" a="1"/>
  <c r="V8" i="14" s="1"/>
  <c r="W8" i="14" a="1"/>
  <c r="W8" i="14" s="1"/>
  <c r="X8" i="14" a="1"/>
  <c r="X8" i="14" s="1"/>
  <c r="Y8" i="14" a="1"/>
  <c r="Y8" i="14" s="1"/>
  <c r="Z8" i="14" a="1"/>
  <c r="Z8" i="14" s="1"/>
  <c r="AA8" i="14" a="1"/>
  <c r="AA8" i="14" s="1"/>
  <c r="T9" i="14" a="1"/>
  <c r="T9" i="14" s="1"/>
  <c r="U9" i="14" a="1"/>
  <c r="U9" i="14" s="1"/>
  <c r="V9" i="14" a="1"/>
  <c r="V9" i="14" s="1"/>
  <c r="W9" i="14" a="1"/>
  <c r="W9" i="14" s="1"/>
  <c r="X9" i="14" a="1"/>
  <c r="X9" i="14" s="1"/>
  <c r="Y9" i="14" a="1"/>
  <c r="Y9" i="14" s="1"/>
  <c r="Z9" i="14" a="1"/>
  <c r="Z9" i="14" s="1"/>
  <c r="AA9" i="14" a="1"/>
  <c r="AA9" i="14" s="1"/>
  <c r="T10" i="14" a="1"/>
  <c r="T10" i="14" s="1"/>
  <c r="U10" i="14" a="1"/>
  <c r="U10" i="14" s="1"/>
  <c r="V10" i="14" a="1"/>
  <c r="V10" i="14" s="1"/>
  <c r="W10" i="14" a="1"/>
  <c r="W10" i="14" s="1"/>
  <c r="X10" i="14" a="1"/>
  <c r="X10" i="14" s="1"/>
  <c r="Y10" i="14" a="1"/>
  <c r="Y10" i="14" s="1"/>
  <c r="Z10" i="14" a="1"/>
  <c r="Z10" i="14" s="1"/>
  <c r="AA10" i="14" a="1"/>
  <c r="AA10" i="14" s="1"/>
  <c r="T11" i="14" a="1"/>
  <c r="T11" i="14" s="1"/>
  <c r="U11" i="14" a="1"/>
  <c r="U11" i="14" s="1"/>
  <c r="V11" i="14" a="1"/>
  <c r="V11" i="14" s="1"/>
  <c r="W11" i="14" a="1"/>
  <c r="W11" i="14" s="1"/>
  <c r="X11" i="14" a="1"/>
  <c r="X11" i="14" s="1"/>
  <c r="Y11" i="14" a="1"/>
  <c r="Y11" i="14" s="1"/>
  <c r="Z11" i="14" a="1"/>
  <c r="Z11" i="14" s="1"/>
  <c r="AA11" i="14" a="1"/>
  <c r="AA11" i="14" s="1"/>
  <c r="T12" i="14" a="1"/>
  <c r="T12" i="14" s="1"/>
  <c r="U12" i="14" a="1"/>
  <c r="U12" i="14" s="1"/>
  <c r="V12" i="14" a="1"/>
  <c r="V12" i="14" s="1"/>
  <c r="W12" i="14" a="1"/>
  <c r="W12" i="14" s="1"/>
  <c r="X12" i="14" a="1"/>
  <c r="X12" i="14" s="1"/>
  <c r="Y12" i="14" a="1"/>
  <c r="Y12" i="14" s="1"/>
  <c r="Z12" i="14" a="1"/>
  <c r="Z12" i="14" s="1"/>
  <c r="AA12" i="14" a="1"/>
  <c r="AA12" i="14" s="1"/>
  <c r="R3" i="14" a="1"/>
  <c r="R3" i="14" s="1"/>
  <c r="R4" i="14" a="1"/>
  <c r="R4" i="14" s="1"/>
  <c r="R5" i="14" a="1"/>
  <c r="R5" i="14" s="1"/>
  <c r="R6" i="14" a="1"/>
  <c r="R6" i="14" s="1"/>
  <c r="R7" i="14" a="1"/>
  <c r="R7" i="14" s="1"/>
  <c r="R8" i="14" a="1"/>
  <c r="R8" i="14" s="1"/>
  <c r="R9" i="14" a="1"/>
  <c r="R9" i="14" s="1"/>
  <c r="R10" i="14" a="1"/>
  <c r="R10" i="14" s="1"/>
  <c r="R11" i="14" a="1"/>
  <c r="R11" i="14" s="1"/>
  <c r="R12" i="14" a="1"/>
  <c r="R12" i="14" s="1"/>
  <c r="S5" i="14" a="1"/>
  <c r="S5" i="14" s="1"/>
  <c r="S6" i="14" a="1"/>
  <c r="S6" i="14" s="1"/>
  <c r="S7" i="14" a="1"/>
  <c r="S7" i="14" s="1"/>
  <c r="S8" i="14" a="1"/>
  <c r="S8" i="14" s="1"/>
  <c r="S9" i="14" a="1"/>
  <c r="S9" i="14" s="1"/>
  <c r="S10" i="14" a="1"/>
  <c r="S10" i="14" s="1"/>
  <c r="S11" i="14" a="1"/>
  <c r="S11" i="14" s="1"/>
  <c r="S12" i="14" a="1"/>
  <c r="S12" i="14" s="1"/>
  <c r="S3" i="14" a="1"/>
  <c r="S3" i="14" s="1"/>
  <c r="W4" i="13"/>
  <c r="X7" i="13"/>
  <c r="X6" i="13"/>
  <c r="X5" i="13"/>
  <c r="X4" i="13"/>
  <c r="W5" i="13"/>
  <c r="S8" i="13"/>
  <c r="T8" i="13"/>
  <c r="U8" i="13"/>
  <c r="V8" i="13"/>
  <c r="W8" i="13"/>
  <c r="X9" i="13"/>
  <c r="X8" i="13"/>
  <c r="W9" i="13"/>
  <c r="V4" i="13"/>
  <c r="T9" i="13"/>
  <c r="S9" i="13"/>
  <c r="U9" i="13"/>
  <c r="V9" i="13"/>
  <c r="Y9" i="13"/>
  <c r="Z9" i="13"/>
  <c r="AA9" i="13"/>
  <c r="AB9" i="13"/>
  <c r="AC9" i="13"/>
  <c r="AD9" i="13"/>
  <c r="S10" i="13"/>
  <c r="T10" i="13"/>
  <c r="U10" i="13"/>
  <c r="V10" i="13"/>
  <c r="W10" i="13"/>
  <c r="Y10" i="13"/>
  <c r="Z10" i="13"/>
  <c r="AA10" i="13"/>
  <c r="AB10" i="13"/>
  <c r="AC10" i="13"/>
  <c r="AD10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Y4" i="13"/>
  <c r="Z4" i="13"/>
  <c r="AA4" i="13"/>
  <c r="AB4" i="13"/>
  <c r="AC4" i="13"/>
  <c r="AD4" i="13"/>
  <c r="T5" i="13"/>
  <c r="U5" i="13"/>
  <c r="V5" i="13"/>
  <c r="Y5" i="13"/>
  <c r="Z5" i="13"/>
  <c r="AA5" i="13"/>
  <c r="AB5" i="13"/>
  <c r="AC5" i="13"/>
  <c r="AD5" i="13"/>
  <c r="S6" i="13"/>
  <c r="T6" i="13"/>
  <c r="U6" i="13"/>
  <c r="V6" i="13"/>
  <c r="W6" i="13"/>
  <c r="Y6" i="13"/>
  <c r="Z6" i="13"/>
  <c r="AA6" i="13"/>
  <c r="AB6" i="13"/>
  <c r="AC6" i="13"/>
  <c r="AD6" i="13"/>
  <c r="S7" i="13"/>
  <c r="T7" i="13"/>
  <c r="U7" i="13"/>
  <c r="V7" i="13"/>
  <c r="W7" i="13"/>
  <c r="Z7" i="13"/>
  <c r="AA7" i="13"/>
  <c r="AB7" i="13"/>
  <c r="AC7" i="13"/>
  <c r="AD7" i="13"/>
  <c r="Y8" i="13"/>
  <c r="Z8" i="13"/>
  <c r="AA8" i="13"/>
  <c r="AB8" i="13"/>
  <c r="AC8" i="13"/>
  <c r="AD8" i="13"/>
  <c r="B2" i="1"/>
  <c r="B2" i="2"/>
  <c r="F2" i="7" a="1"/>
  <c r="F2" i="7" s="1"/>
  <c r="I3" i="1" a="1"/>
  <c r="I2" i="1" a="1"/>
  <c r="I6" i="1" a="1"/>
  <c r="I5" i="1" a="1"/>
  <c r="I7" i="1" a="1"/>
  <c r="I8" i="1" a="1"/>
  <c r="I4" i="1" a="1"/>
  <c r="I7" i="1" l="1"/>
  <c r="I8" i="1"/>
  <c r="I6" i="1"/>
  <c r="I4" i="1"/>
  <c r="I5" i="1"/>
  <c r="I3" i="1"/>
  <c r="I2" i="1"/>
  <c r="AE28" i="11"/>
  <c r="AI28" i="11"/>
  <c r="AJ28" i="11"/>
  <c r="AK28" i="11"/>
  <c r="AC29" i="11"/>
  <c r="AG29" i="11"/>
  <c r="AI29" i="11"/>
  <c r="AJ29" i="11"/>
  <c r="AK29" i="11"/>
  <c r="AE30" i="11"/>
  <c r="AI30" i="11"/>
  <c r="AJ30" i="11"/>
  <c r="AK30" i="11"/>
  <c r="AC31" i="11"/>
  <c r="AG31" i="11"/>
  <c r="AI31" i="11"/>
  <c r="AJ31" i="11"/>
  <c r="AK31" i="11"/>
  <c r="AE32" i="11"/>
  <c r="AI32" i="11"/>
  <c r="AJ32" i="11"/>
  <c r="AK32" i="11"/>
  <c r="AC33" i="11"/>
  <c r="AD33" i="11"/>
  <c r="AG33" i="11"/>
  <c r="AJ33" i="11"/>
  <c r="AK33" i="11"/>
  <c r="AB34" i="11"/>
  <c r="AC34" i="11"/>
  <c r="AD34" i="11"/>
  <c r="AE34" i="11"/>
  <c r="AF34" i="11"/>
  <c r="AG34" i="11"/>
  <c r="AH34" i="11"/>
  <c r="AI34" i="11"/>
  <c r="AJ34" i="11"/>
  <c r="AK34" i="11"/>
  <c r="AB35" i="11"/>
  <c r="AC35" i="11"/>
  <c r="AD35" i="11"/>
  <c r="AE35" i="11"/>
  <c r="AF35" i="11"/>
  <c r="AG35" i="11"/>
  <c r="AH35" i="11"/>
  <c r="AI35" i="11"/>
  <c r="AJ35" i="11"/>
  <c r="AK35" i="11"/>
  <c r="AB36" i="11"/>
  <c r="AC36" i="11"/>
  <c r="AD36" i="11"/>
  <c r="AE36" i="11"/>
  <c r="AF36" i="11"/>
  <c r="AG36" i="11"/>
  <c r="AH36" i="11"/>
  <c r="AI36" i="11"/>
  <c r="AJ36" i="11"/>
  <c r="AK36" i="11"/>
  <c r="AI27" i="11"/>
  <c r="AJ27" i="11"/>
  <c r="AK27" i="11"/>
  <c r="Q28" i="11"/>
  <c r="AB28" i="11" s="1"/>
  <c r="R28" i="11"/>
  <c r="AC28" i="11" s="1"/>
  <c r="S28" i="11"/>
  <c r="AD28" i="11" s="1"/>
  <c r="T28" i="11"/>
  <c r="U28" i="11"/>
  <c r="AF28" i="11" s="1"/>
  <c r="V28" i="11"/>
  <c r="AG28" i="11" s="1"/>
  <c r="W28" i="11"/>
  <c r="AH28" i="11" s="1"/>
  <c r="X28" i="11"/>
  <c r="Y28" i="11"/>
  <c r="Z28" i="11"/>
  <c r="Q29" i="11"/>
  <c r="AB29" i="11" s="1"/>
  <c r="R29" i="11"/>
  <c r="S29" i="11"/>
  <c r="AD29" i="11" s="1"/>
  <c r="T29" i="11"/>
  <c r="AE29" i="11" s="1"/>
  <c r="U29" i="11"/>
  <c r="AF29" i="11" s="1"/>
  <c r="V29" i="11"/>
  <c r="W29" i="11"/>
  <c r="AH29" i="11" s="1"/>
  <c r="X29" i="11"/>
  <c r="Y29" i="11"/>
  <c r="Z29" i="11"/>
  <c r="Q30" i="11"/>
  <c r="AB30" i="11" s="1"/>
  <c r="R30" i="11"/>
  <c r="AC30" i="11" s="1"/>
  <c r="S30" i="11"/>
  <c r="AD30" i="11" s="1"/>
  <c r="T30" i="11"/>
  <c r="U30" i="11"/>
  <c r="AF30" i="11" s="1"/>
  <c r="V30" i="11"/>
  <c r="AG30" i="11" s="1"/>
  <c r="W30" i="11"/>
  <c r="AH30" i="11" s="1"/>
  <c r="X30" i="11"/>
  <c r="Y30" i="11"/>
  <c r="Z30" i="11"/>
  <c r="Q31" i="11"/>
  <c r="AB31" i="11" s="1"/>
  <c r="R31" i="11"/>
  <c r="S31" i="11"/>
  <c r="AD31" i="11" s="1"/>
  <c r="T31" i="11"/>
  <c r="AE31" i="11" s="1"/>
  <c r="U31" i="11"/>
  <c r="AF31" i="11" s="1"/>
  <c r="V31" i="11"/>
  <c r="W31" i="11"/>
  <c r="AH31" i="11" s="1"/>
  <c r="X31" i="11"/>
  <c r="Y31" i="11"/>
  <c r="Z31" i="11"/>
  <c r="Q32" i="11"/>
  <c r="AB32" i="11" s="1"/>
  <c r="R32" i="11"/>
  <c r="AC32" i="11" s="1"/>
  <c r="S32" i="11"/>
  <c r="AD32" i="11" s="1"/>
  <c r="T32" i="11"/>
  <c r="U32" i="11"/>
  <c r="AF32" i="11" s="1"/>
  <c r="V32" i="11"/>
  <c r="AG32" i="11" s="1"/>
  <c r="W32" i="11"/>
  <c r="AH32" i="11" s="1"/>
  <c r="X32" i="11"/>
  <c r="Y32" i="11"/>
  <c r="Z32" i="11"/>
  <c r="Q33" i="11"/>
  <c r="AB33" i="11" s="1"/>
  <c r="R33" i="11"/>
  <c r="S33" i="11"/>
  <c r="T33" i="11"/>
  <c r="AE33" i="11" s="1"/>
  <c r="U33" i="11"/>
  <c r="AF33" i="11" s="1"/>
  <c r="V33" i="11"/>
  <c r="W33" i="11"/>
  <c r="AH33" i="11" s="1"/>
  <c r="X33" i="11"/>
  <c r="AI33" i="11" s="1"/>
  <c r="Y33" i="11"/>
  <c r="Z33" i="11"/>
  <c r="Q34" i="11"/>
  <c r="R34" i="11"/>
  <c r="S34" i="11"/>
  <c r="T34" i="11"/>
  <c r="U34" i="11"/>
  <c r="V34" i="11"/>
  <c r="W34" i="11"/>
  <c r="X34" i="11"/>
  <c r="Y34" i="11"/>
  <c r="Z34" i="11"/>
  <c r="Q35" i="11"/>
  <c r="R35" i="11"/>
  <c r="S35" i="11"/>
  <c r="T35" i="11"/>
  <c r="U35" i="11"/>
  <c r="V35" i="11"/>
  <c r="W35" i="11"/>
  <c r="X35" i="11"/>
  <c r="Y35" i="11"/>
  <c r="Z35" i="11"/>
  <c r="Q36" i="11"/>
  <c r="R36" i="11"/>
  <c r="S36" i="11"/>
  <c r="T36" i="11"/>
  <c r="U36" i="11"/>
  <c r="V36" i="11"/>
  <c r="W36" i="11"/>
  <c r="X36" i="11"/>
  <c r="Y36" i="11"/>
  <c r="Z36" i="11"/>
  <c r="R27" i="11"/>
  <c r="AC27" i="11" s="1"/>
  <c r="S27" i="11"/>
  <c r="AD27" i="11" s="1"/>
  <c r="T27" i="11"/>
  <c r="AE27" i="11" s="1"/>
  <c r="U27" i="11"/>
  <c r="AF27" i="11" s="1"/>
  <c r="V27" i="11"/>
  <c r="AG27" i="11" s="1"/>
  <c r="W27" i="11"/>
  <c r="AH27" i="11" s="1"/>
  <c r="X27" i="11"/>
  <c r="Y27" i="11"/>
  <c r="Z27" i="11"/>
  <c r="Q27" i="11"/>
  <c r="AB27" i="11" s="1"/>
  <c r="AD16" i="11"/>
  <c r="AH16" i="11"/>
  <c r="AI16" i="11"/>
  <c r="AJ16" i="11"/>
  <c r="AK16" i="11"/>
  <c r="AB17" i="11"/>
  <c r="AE17" i="11"/>
  <c r="AF17" i="11"/>
  <c r="AI17" i="11"/>
  <c r="AJ17" i="11"/>
  <c r="AK17" i="11"/>
  <c r="AD18" i="11"/>
  <c r="AH18" i="11"/>
  <c r="AI18" i="11"/>
  <c r="AJ18" i="11"/>
  <c r="AK18" i="11"/>
  <c r="AB19" i="11"/>
  <c r="AE19" i="11"/>
  <c r="AF19" i="11"/>
  <c r="AI19" i="11"/>
  <c r="AJ19" i="11"/>
  <c r="AK19" i="11"/>
  <c r="AD20" i="11"/>
  <c r="AI20" i="11"/>
  <c r="AJ20" i="11"/>
  <c r="AK20" i="11"/>
  <c r="AB21" i="11"/>
  <c r="AF21" i="11"/>
  <c r="AJ21" i="11"/>
  <c r="AK21" i="11"/>
  <c r="AB22" i="11"/>
  <c r="AC22" i="11"/>
  <c r="AD22" i="11"/>
  <c r="AE22" i="11"/>
  <c r="AF22" i="11"/>
  <c r="AG22" i="11"/>
  <c r="AH22" i="11"/>
  <c r="AI22" i="11"/>
  <c r="AJ22" i="11"/>
  <c r="AK22" i="11"/>
  <c r="AB23" i="11"/>
  <c r="AC23" i="11"/>
  <c r="AD23" i="11"/>
  <c r="AE23" i="11"/>
  <c r="AF23" i="11"/>
  <c r="AG23" i="11"/>
  <c r="AH23" i="11"/>
  <c r="AI23" i="11"/>
  <c r="AJ23" i="11"/>
  <c r="AK23" i="11"/>
  <c r="AB24" i="11"/>
  <c r="AC24" i="11"/>
  <c r="AD24" i="11"/>
  <c r="AE24" i="11"/>
  <c r="AF24" i="11"/>
  <c r="AG24" i="11"/>
  <c r="AH24" i="11"/>
  <c r="AI24" i="11"/>
  <c r="AJ24" i="11"/>
  <c r="AK24" i="11"/>
  <c r="AE15" i="11"/>
  <c r="AF15" i="11"/>
  <c r="AI15" i="11"/>
  <c r="AJ15" i="11"/>
  <c r="AK15" i="11"/>
  <c r="AC4" i="11"/>
  <c r="AG4" i="11"/>
  <c r="AI4" i="11"/>
  <c r="AJ4" i="11"/>
  <c r="AK4" i="11"/>
  <c r="AD5" i="11"/>
  <c r="AH5" i="11"/>
  <c r="AI5" i="11"/>
  <c r="AJ5" i="11"/>
  <c r="AK5" i="11"/>
  <c r="AC6" i="11"/>
  <c r="AG6" i="11"/>
  <c r="AI6" i="11"/>
  <c r="AJ6" i="11"/>
  <c r="AK6" i="11"/>
  <c r="AD7" i="11"/>
  <c r="AH7" i="11"/>
  <c r="AI7" i="11"/>
  <c r="AJ7" i="11"/>
  <c r="AK7" i="11"/>
  <c r="AC8" i="11"/>
  <c r="AG8" i="11"/>
  <c r="AI8" i="11"/>
  <c r="AJ8" i="11"/>
  <c r="AK8" i="11"/>
  <c r="AB9" i="11"/>
  <c r="AF9" i="11"/>
  <c r="AJ9" i="11"/>
  <c r="AK9" i="11"/>
  <c r="AB10" i="11"/>
  <c r="AC10" i="11"/>
  <c r="AD10" i="11"/>
  <c r="AE10" i="11"/>
  <c r="AF10" i="11"/>
  <c r="AG10" i="11"/>
  <c r="AH10" i="11"/>
  <c r="AI10" i="11"/>
  <c r="AJ10" i="11"/>
  <c r="AK10" i="11"/>
  <c r="AB11" i="11"/>
  <c r="AC11" i="11"/>
  <c r="AD11" i="11"/>
  <c r="AE11" i="11"/>
  <c r="AF11" i="11"/>
  <c r="AG11" i="11"/>
  <c r="AH11" i="11"/>
  <c r="AI11" i="11"/>
  <c r="AJ11" i="11"/>
  <c r="AK11" i="11"/>
  <c r="AB12" i="11"/>
  <c r="AC12" i="11"/>
  <c r="AD12" i="11"/>
  <c r="AE12" i="11"/>
  <c r="AF12" i="11"/>
  <c r="AG12" i="11"/>
  <c r="AH12" i="11"/>
  <c r="AI12" i="11"/>
  <c r="AJ12" i="11"/>
  <c r="AK12" i="11"/>
  <c r="AD3" i="11"/>
  <c r="AH3" i="11"/>
  <c r="AI3" i="11"/>
  <c r="AJ3" i="11"/>
  <c r="AK3" i="11"/>
  <c r="Z24" i="11"/>
  <c r="Y24" i="11"/>
  <c r="X24" i="11"/>
  <c r="W24" i="11"/>
  <c r="V24" i="11"/>
  <c r="U24" i="11"/>
  <c r="T24" i="11"/>
  <c r="S24" i="11"/>
  <c r="R24" i="11"/>
  <c r="Q24" i="11"/>
  <c r="Z12" i="11"/>
  <c r="Y12" i="11"/>
  <c r="X12" i="11"/>
  <c r="W12" i="11"/>
  <c r="V12" i="11"/>
  <c r="U12" i="11"/>
  <c r="T12" i="11"/>
  <c r="S12" i="11"/>
  <c r="R12" i="11"/>
  <c r="Q12" i="11"/>
  <c r="Z23" i="11"/>
  <c r="Y23" i="11"/>
  <c r="X23" i="11"/>
  <c r="W23" i="11"/>
  <c r="V23" i="11"/>
  <c r="U23" i="11"/>
  <c r="T23" i="11"/>
  <c r="S23" i="11"/>
  <c r="R23" i="11"/>
  <c r="Q23" i="11"/>
  <c r="Z11" i="11"/>
  <c r="Y11" i="11"/>
  <c r="X11" i="11"/>
  <c r="W11" i="11"/>
  <c r="V11" i="11"/>
  <c r="U11" i="11"/>
  <c r="T11" i="11"/>
  <c r="S11" i="11"/>
  <c r="R11" i="11"/>
  <c r="Q11" i="11"/>
  <c r="Z22" i="11"/>
  <c r="Y22" i="11"/>
  <c r="X22" i="11"/>
  <c r="W22" i="11"/>
  <c r="V22" i="11"/>
  <c r="U22" i="11"/>
  <c r="T22" i="11"/>
  <c r="S22" i="11"/>
  <c r="R22" i="11"/>
  <c r="Q22" i="11"/>
  <c r="Z10" i="11"/>
  <c r="Y10" i="11"/>
  <c r="X10" i="11"/>
  <c r="W10" i="11"/>
  <c r="V10" i="11"/>
  <c r="U10" i="11"/>
  <c r="T10" i="11"/>
  <c r="S10" i="11"/>
  <c r="R10" i="11"/>
  <c r="Q10" i="11"/>
  <c r="Z21" i="11"/>
  <c r="Y21" i="11"/>
  <c r="X21" i="11"/>
  <c r="AI21" i="11" s="1"/>
  <c r="W21" i="11"/>
  <c r="AH21" i="11" s="1"/>
  <c r="V21" i="11"/>
  <c r="AG21" i="11" s="1"/>
  <c r="U21" i="11"/>
  <c r="T21" i="11"/>
  <c r="AE21" i="11" s="1"/>
  <c r="S21" i="11"/>
  <c r="AD21" i="11" s="1"/>
  <c r="R21" i="11"/>
  <c r="AC21" i="11" s="1"/>
  <c r="Q21" i="11"/>
  <c r="Z9" i="11"/>
  <c r="Y9" i="11"/>
  <c r="X9" i="11"/>
  <c r="AI9" i="11" s="1"/>
  <c r="W9" i="11"/>
  <c r="AH9" i="11" s="1"/>
  <c r="V9" i="11"/>
  <c r="AG9" i="11" s="1"/>
  <c r="U9" i="11"/>
  <c r="T9" i="11"/>
  <c r="AE9" i="11" s="1"/>
  <c r="S9" i="11"/>
  <c r="AD9" i="11" s="1"/>
  <c r="R9" i="11"/>
  <c r="AC9" i="11" s="1"/>
  <c r="Q9" i="11"/>
  <c r="Z20" i="11"/>
  <c r="Y20" i="11"/>
  <c r="X20" i="11"/>
  <c r="W20" i="11"/>
  <c r="AH20" i="11" s="1"/>
  <c r="V20" i="11"/>
  <c r="AG20" i="11" s="1"/>
  <c r="U20" i="11"/>
  <c r="AF20" i="11" s="1"/>
  <c r="T20" i="11"/>
  <c r="AE20" i="11" s="1"/>
  <c r="S20" i="11"/>
  <c r="R20" i="11"/>
  <c r="AC20" i="11" s="1"/>
  <c r="Q20" i="11"/>
  <c r="AB20" i="11" s="1"/>
  <c r="Z8" i="11"/>
  <c r="Y8" i="11"/>
  <c r="X8" i="11"/>
  <c r="W8" i="11"/>
  <c r="AH8" i="11" s="1"/>
  <c r="V8" i="11"/>
  <c r="U8" i="11"/>
  <c r="AF8" i="11" s="1"/>
  <c r="T8" i="11"/>
  <c r="AE8" i="11" s="1"/>
  <c r="S8" i="11"/>
  <c r="AD8" i="11" s="1"/>
  <c r="R8" i="11"/>
  <c r="Q8" i="11"/>
  <c r="AB8" i="11" s="1"/>
  <c r="Z19" i="11"/>
  <c r="Y19" i="11"/>
  <c r="X19" i="11"/>
  <c r="W19" i="11"/>
  <c r="AH19" i="11" s="1"/>
  <c r="V19" i="11"/>
  <c r="AG19" i="11" s="1"/>
  <c r="U19" i="11"/>
  <c r="T19" i="11"/>
  <c r="S19" i="11"/>
  <c r="AD19" i="11" s="1"/>
  <c r="R19" i="11"/>
  <c r="AC19" i="11" s="1"/>
  <c r="Q19" i="11"/>
  <c r="Z7" i="11"/>
  <c r="Y7" i="11"/>
  <c r="X7" i="11"/>
  <c r="W7" i="11"/>
  <c r="V7" i="11"/>
  <c r="AG7" i="11" s="1"/>
  <c r="U7" i="11"/>
  <c r="AF7" i="11" s="1"/>
  <c r="T7" i="11"/>
  <c r="AE7" i="11" s="1"/>
  <c r="S7" i="11"/>
  <c r="R7" i="11"/>
  <c r="AC7" i="11" s="1"/>
  <c r="Q7" i="11"/>
  <c r="AB7" i="11" s="1"/>
  <c r="Z18" i="11"/>
  <c r="Y18" i="11"/>
  <c r="X18" i="11"/>
  <c r="W18" i="11"/>
  <c r="V18" i="11"/>
  <c r="AG18" i="11" s="1"/>
  <c r="U18" i="11"/>
  <c r="AF18" i="11" s="1"/>
  <c r="T18" i="11"/>
  <c r="AE18" i="11" s="1"/>
  <c r="S18" i="11"/>
  <c r="R18" i="11"/>
  <c r="AC18" i="11" s="1"/>
  <c r="Q18" i="11"/>
  <c r="AB18" i="11" s="1"/>
  <c r="Z6" i="11"/>
  <c r="Y6" i="11"/>
  <c r="X6" i="11"/>
  <c r="W6" i="11"/>
  <c r="AH6" i="11" s="1"/>
  <c r="V6" i="11"/>
  <c r="U6" i="11"/>
  <c r="AF6" i="11" s="1"/>
  <c r="T6" i="11"/>
  <c r="AE6" i="11" s="1"/>
  <c r="S6" i="11"/>
  <c r="AD6" i="11" s="1"/>
  <c r="R6" i="11"/>
  <c r="Q6" i="11"/>
  <c r="AB6" i="11" s="1"/>
  <c r="Z17" i="11"/>
  <c r="Y17" i="11"/>
  <c r="X17" i="11"/>
  <c r="W17" i="11"/>
  <c r="AH17" i="11" s="1"/>
  <c r="V17" i="11"/>
  <c r="AG17" i="11" s="1"/>
  <c r="U17" i="11"/>
  <c r="T17" i="11"/>
  <c r="S17" i="11"/>
  <c r="AD17" i="11" s="1"/>
  <c r="R17" i="11"/>
  <c r="AC17" i="11" s="1"/>
  <c r="Q17" i="11"/>
  <c r="Z5" i="11"/>
  <c r="Y5" i="11"/>
  <c r="X5" i="11"/>
  <c r="W5" i="11"/>
  <c r="V5" i="11"/>
  <c r="AG5" i="11" s="1"/>
  <c r="U5" i="11"/>
  <c r="AF5" i="11" s="1"/>
  <c r="T5" i="11"/>
  <c r="AE5" i="11" s="1"/>
  <c r="S5" i="11"/>
  <c r="R5" i="11"/>
  <c r="AC5" i="11" s="1"/>
  <c r="Q5" i="11"/>
  <c r="AB5" i="11" s="1"/>
  <c r="Z16" i="11"/>
  <c r="Y16" i="11"/>
  <c r="X16" i="11"/>
  <c r="W16" i="11"/>
  <c r="V16" i="11"/>
  <c r="AG16" i="11" s="1"/>
  <c r="U16" i="11"/>
  <c r="AF16" i="11" s="1"/>
  <c r="T16" i="11"/>
  <c r="AE16" i="11" s="1"/>
  <c r="S16" i="11"/>
  <c r="R16" i="11"/>
  <c r="AC16" i="11" s="1"/>
  <c r="Q16" i="11"/>
  <c r="AB16" i="11" s="1"/>
  <c r="Z4" i="11"/>
  <c r="Y4" i="11"/>
  <c r="X4" i="11"/>
  <c r="W4" i="11"/>
  <c r="AH4" i="11" s="1"/>
  <c r="V4" i="11"/>
  <c r="U4" i="11"/>
  <c r="AF4" i="11" s="1"/>
  <c r="T4" i="11"/>
  <c r="AE4" i="11" s="1"/>
  <c r="S4" i="11"/>
  <c r="AD4" i="11" s="1"/>
  <c r="R4" i="11"/>
  <c r="Q4" i="11"/>
  <c r="AB4" i="11" s="1"/>
  <c r="Z15" i="11"/>
  <c r="Y15" i="11"/>
  <c r="X15" i="11"/>
  <c r="W15" i="11"/>
  <c r="AH15" i="11" s="1"/>
  <c r="V15" i="11"/>
  <c r="AG15" i="11" s="1"/>
  <c r="U15" i="11"/>
  <c r="T15" i="11"/>
  <c r="S15" i="11"/>
  <c r="AD15" i="11" s="1"/>
  <c r="R15" i="11"/>
  <c r="AC15" i="11" s="1"/>
  <c r="Q15" i="11"/>
  <c r="AB15" i="11" s="1"/>
  <c r="Z3" i="11"/>
  <c r="Y3" i="11"/>
  <c r="X3" i="11"/>
  <c r="W3" i="11"/>
  <c r="V3" i="11"/>
  <c r="AG3" i="11" s="1"/>
  <c r="U3" i="11"/>
  <c r="AF3" i="11" s="1"/>
  <c r="T3" i="11"/>
  <c r="AE3" i="11" s="1"/>
  <c r="S3" i="11"/>
  <c r="R3" i="11"/>
  <c r="AC3" i="11" s="1"/>
  <c r="Q3" i="11"/>
  <c r="AB3" i="11" s="1"/>
  <c r="F4" i="7" a="1"/>
  <c r="F4" i="7" s="1"/>
  <c r="L3" i="4"/>
  <c r="L4" i="4"/>
  <c r="M4" i="4"/>
  <c r="N4" i="4"/>
  <c r="O4" i="4"/>
  <c r="P4" i="4"/>
  <c r="L5" i="4"/>
  <c r="M5" i="4"/>
  <c r="N5" i="4"/>
  <c r="O5" i="4"/>
  <c r="P5" i="4"/>
  <c r="L6" i="4"/>
  <c r="M6" i="4"/>
  <c r="N6" i="4"/>
  <c r="O6" i="4"/>
  <c r="P6" i="4"/>
  <c r="L7" i="4"/>
  <c r="M7" i="4"/>
  <c r="N7" i="4"/>
  <c r="O7" i="4"/>
  <c r="P7" i="4"/>
  <c r="M3" i="4"/>
  <c r="N3" i="4"/>
  <c r="O3" i="4"/>
  <c r="P3" i="4"/>
  <c r="BE4" i="9"/>
  <c r="BF4" i="9"/>
  <c r="BG4" i="9"/>
  <c r="BE5" i="9"/>
  <c r="BF5" i="9"/>
  <c r="BG5" i="9"/>
  <c r="BE6" i="9"/>
  <c r="BF6" i="9"/>
  <c r="BG6" i="9"/>
  <c r="BE7" i="9"/>
  <c r="BF7" i="9"/>
  <c r="BG7" i="9"/>
  <c r="BE8" i="9"/>
  <c r="BF8" i="9"/>
  <c r="BG8" i="9"/>
  <c r="BE9" i="9"/>
  <c r="BF9" i="9"/>
  <c r="BG9" i="9"/>
  <c r="AX10" i="9"/>
  <c r="AY10" i="9"/>
  <c r="AZ10" i="9"/>
  <c r="BA10" i="9"/>
  <c r="BB10" i="9"/>
  <c r="BC10" i="9"/>
  <c r="BD10" i="9"/>
  <c r="BE10" i="9"/>
  <c r="BF10" i="9"/>
  <c r="BG10" i="9"/>
  <c r="AX11" i="9"/>
  <c r="AY11" i="9"/>
  <c r="AZ11" i="9"/>
  <c r="BA11" i="9"/>
  <c r="BB11" i="9"/>
  <c r="BC11" i="9"/>
  <c r="BD11" i="9"/>
  <c r="BE11" i="9"/>
  <c r="BF11" i="9"/>
  <c r="BG11" i="9"/>
  <c r="AX12" i="9"/>
  <c r="AY12" i="9"/>
  <c r="AZ12" i="9"/>
  <c r="BA12" i="9"/>
  <c r="BB12" i="9"/>
  <c r="BC12" i="9"/>
  <c r="BD12" i="9"/>
  <c r="BE12" i="9"/>
  <c r="BF12" i="9"/>
  <c r="BG12" i="9"/>
  <c r="BE3" i="9"/>
  <c r="BF3" i="9"/>
  <c r="BG3" i="9"/>
  <c r="AT4" i="9"/>
  <c r="AU4" i="9"/>
  <c r="AV4" i="9"/>
  <c r="AT5" i="9"/>
  <c r="AU5" i="9"/>
  <c r="AV5" i="9"/>
  <c r="AT6" i="9"/>
  <c r="AU6" i="9"/>
  <c r="AV6" i="9"/>
  <c r="AT7" i="9"/>
  <c r="AU7" i="9"/>
  <c r="AV7" i="9"/>
  <c r="AT8" i="9"/>
  <c r="AU8" i="9"/>
  <c r="AV8" i="9"/>
  <c r="AT9" i="9"/>
  <c r="AU9" i="9"/>
  <c r="AV9" i="9"/>
  <c r="AM10" i="9"/>
  <c r="AN10" i="9"/>
  <c r="AO10" i="9"/>
  <c r="AP10" i="9"/>
  <c r="AQ10" i="9"/>
  <c r="AR10" i="9"/>
  <c r="AS10" i="9"/>
  <c r="AT10" i="9"/>
  <c r="AU10" i="9"/>
  <c r="AV10" i="9"/>
  <c r="AM11" i="9"/>
  <c r="AN11" i="9"/>
  <c r="AO11" i="9"/>
  <c r="AP11" i="9"/>
  <c r="AQ11" i="9"/>
  <c r="AR11" i="9"/>
  <c r="AS11" i="9"/>
  <c r="AT11" i="9"/>
  <c r="AU11" i="9"/>
  <c r="AV11" i="9"/>
  <c r="AM12" i="9"/>
  <c r="AN12" i="9"/>
  <c r="AO12" i="9"/>
  <c r="AP12" i="9"/>
  <c r="AQ12" i="9"/>
  <c r="AR12" i="9"/>
  <c r="AS12" i="9"/>
  <c r="AT12" i="9"/>
  <c r="AU12" i="9"/>
  <c r="AV12" i="9"/>
  <c r="AT3" i="9"/>
  <c r="AU3" i="9"/>
  <c r="AV3" i="9"/>
  <c r="AB4" i="9"/>
  <c r="AC4" i="9"/>
  <c r="AD4" i="9"/>
  <c r="AE4" i="9"/>
  <c r="AF4" i="9"/>
  <c r="AG4" i="9"/>
  <c r="AH4" i="9"/>
  <c r="AI4" i="9"/>
  <c r="AJ4" i="9"/>
  <c r="AK4" i="9"/>
  <c r="AB5" i="9"/>
  <c r="AC5" i="9"/>
  <c r="AD5" i="9"/>
  <c r="AE5" i="9"/>
  <c r="AF5" i="9"/>
  <c r="AG5" i="9"/>
  <c r="AH5" i="9"/>
  <c r="AI5" i="9"/>
  <c r="AJ5" i="9"/>
  <c r="AK5" i="9"/>
  <c r="AB6" i="9"/>
  <c r="AC6" i="9"/>
  <c r="AD6" i="9"/>
  <c r="AE6" i="9"/>
  <c r="AF6" i="9"/>
  <c r="AG6" i="9"/>
  <c r="AH6" i="9"/>
  <c r="AI6" i="9"/>
  <c r="AJ6" i="9"/>
  <c r="AK6" i="9"/>
  <c r="AB7" i="9"/>
  <c r="AC7" i="9"/>
  <c r="AD7" i="9"/>
  <c r="AE7" i="9"/>
  <c r="AF7" i="9"/>
  <c r="AG7" i="9"/>
  <c r="AH7" i="9"/>
  <c r="AI7" i="9"/>
  <c r="AJ7" i="9"/>
  <c r="AK7" i="9"/>
  <c r="AB8" i="9"/>
  <c r="AC8" i="9"/>
  <c r="AD8" i="9"/>
  <c r="AE8" i="9"/>
  <c r="AF8" i="9"/>
  <c r="AG8" i="9"/>
  <c r="AH8" i="9"/>
  <c r="AI8" i="9"/>
  <c r="AJ8" i="9"/>
  <c r="AK8" i="9"/>
  <c r="AB9" i="9"/>
  <c r="AC9" i="9"/>
  <c r="AD9" i="9"/>
  <c r="AE9" i="9"/>
  <c r="AF9" i="9"/>
  <c r="AG9" i="9"/>
  <c r="AH9" i="9"/>
  <c r="AI9" i="9"/>
  <c r="AJ9" i="9"/>
  <c r="AK9" i="9"/>
  <c r="AB10" i="9"/>
  <c r="AC10" i="9"/>
  <c r="AD10" i="9"/>
  <c r="AE10" i="9"/>
  <c r="AF10" i="9"/>
  <c r="AG10" i="9"/>
  <c r="AH10" i="9"/>
  <c r="AI10" i="9"/>
  <c r="AJ10" i="9"/>
  <c r="AK10" i="9"/>
  <c r="AB11" i="9"/>
  <c r="AC11" i="9"/>
  <c r="AD11" i="9"/>
  <c r="AE11" i="9"/>
  <c r="AF11" i="9"/>
  <c r="AG11" i="9"/>
  <c r="AH11" i="9"/>
  <c r="AI11" i="9"/>
  <c r="AJ11" i="9"/>
  <c r="AK11" i="9"/>
  <c r="AB12" i="9"/>
  <c r="AC12" i="9"/>
  <c r="AD12" i="9"/>
  <c r="AE12" i="9"/>
  <c r="AF12" i="9"/>
  <c r="AG12" i="9"/>
  <c r="AH12" i="9"/>
  <c r="AI12" i="9"/>
  <c r="AJ12" i="9"/>
  <c r="AK12" i="9"/>
  <c r="AC3" i="9"/>
  <c r="AD3" i="9"/>
  <c r="AE3" i="9"/>
  <c r="AF3" i="9"/>
  <c r="AG3" i="9"/>
  <c r="AH3" i="9"/>
  <c r="AI3" i="9"/>
  <c r="AJ3" i="9"/>
  <c r="AK3" i="9"/>
  <c r="AB3" i="9"/>
  <c r="Q4" i="9"/>
  <c r="R4" i="9"/>
  <c r="AN4" i="9" s="1"/>
  <c r="AY4" i="9" s="1"/>
  <c r="S4" i="9"/>
  <c r="AO4" i="9" s="1"/>
  <c r="AZ4" i="9" s="1"/>
  <c r="T4" i="9"/>
  <c r="AP4" i="9" s="1"/>
  <c r="BA4" i="9" s="1"/>
  <c r="U4" i="9"/>
  <c r="AQ4" i="9" s="1"/>
  <c r="BB4" i="9" s="1"/>
  <c r="V4" i="9"/>
  <c r="AR4" i="9" s="1"/>
  <c r="BC4" i="9" s="1"/>
  <c r="W4" i="9"/>
  <c r="AS4" i="9" s="1"/>
  <c r="BD4" i="9" s="1"/>
  <c r="X4" i="9"/>
  <c r="Y4" i="9"/>
  <c r="Z4" i="9"/>
  <c r="Q5" i="9"/>
  <c r="AM5" i="9" s="1"/>
  <c r="AX5" i="9" s="1"/>
  <c r="R5" i="9"/>
  <c r="AN5" i="9" s="1"/>
  <c r="AY5" i="9" s="1"/>
  <c r="S5" i="9"/>
  <c r="AO5" i="9" s="1"/>
  <c r="AZ5" i="9" s="1"/>
  <c r="T5" i="9"/>
  <c r="AP5" i="9" s="1"/>
  <c r="BA5" i="9" s="1"/>
  <c r="U5" i="9"/>
  <c r="AQ5" i="9" s="1"/>
  <c r="BB5" i="9" s="1"/>
  <c r="V5" i="9"/>
  <c r="AR5" i="9" s="1"/>
  <c r="BC5" i="9" s="1"/>
  <c r="W5" i="9"/>
  <c r="AS5" i="9" s="1"/>
  <c r="BD5" i="9" s="1"/>
  <c r="X5" i="9"/>
  <c r="Y5" i="9"/>
  <c r="Z5" i="9"/>
  <c r="Q6" i="9"/>
  <c r="R6" i="9"/>
  <c r="S6" i="9"/>
  <c r="AO6" i="9" s="1"/>
  <c r="AZ6" i="9" s="1"/>
  <c r="T6" i="9"/>
  <c r="AP6" i="9" s="1"/>
  <c r="BA6" i="9" s="1"/>
  <c r="U6" i="9"/>
  <c r="V6" i="9"/>
  <c r="AR6" i="9" s="1"/>
  <c r="BC6" i="9" s="1"/>
  <c r="W6" i="9"/>
  <c r="AS6" i="9" s="1"/>
  <c r="BD6" i="9" s="1"/>
  <c r="X6" i="9"/>
  <c r="Y6" i="9"/>
  <c r="Z6" i="9"/>
  <c r="Q7" i="9"/>
  <c r="AM7" i="9" s="1"/>
  <c r="AX7" i="9" s="1"/>
  <c r="R7" i="9"/>
  <c r="AN7" i="9" s="1"/>
  <c r="AY7" i="9" s="1"/>
  <c r="S7" i="9"/>
  <c r="AO7" i="9" s="1"/>
  <c r="AZ7" i="9" s="1"/>
  <c r="T7" i="9"/>
  <c r="AP7" i="9" s="1"/>
  <c r="BA7" i="9" s="1"/>
  <c r="U7" i="9"/>
  <c r="AQ7" i="9" s="1"/>
  <c r="BB7" i="9" s="1"/>
  <c r="V7" i="9"/>
  <c r="AR7" i="9" s="1"/>
  <c r="BC7" i="9" s="1"/>
  <c r="W7" i="9"/>
  <c r="AS7" i="9" s="1"/>
  <c r="BD7" i="9" s="1"/>
  <c r="X7" i="9"/>
  <c r="Y7" i="9"/>
  <c r="Z7" i="9"/>
  <c r="Q8" i="9"/>
  <c r="AM8" i="9" s="1"/>
  <c r="AX8" i="9" s="1"/>
  <c r="R8" i="9"/>
  <c r="AN8" i="9" s="1"/>
  <c r="AY8" i="9" s="1"/>
  <c r="S8" i="9"/>
  <c r="AO8" i="9" s="1"/>
  <c r="AZ8" i="9" s="1"/>
  <c r="T8" i="9"/>
  <c r="AP8" i="9" s="1"/>
  <c r="BA8" i="9" s="1"/>
  <c r="U8" i="9"/>
  <c r="AQ8" i="9" s="1"/>
  <c r="BB8" i="9" s="1"/>
  <c r="V8" i="9"/>
  <c r="AR8" i="9" s="1"/>
  <c r="BC8" i="9" s="1"/>
  <c r="W8" i="9"/>
  <c r="AS8" i="9" s="1"/>
  <c r="BD8" i="9" s="1"/>
  <c r="X8" i="9"/>
  <c r="Y8" i="9"/>
  <c r="Z8" i="9"/>
  <c r="Q9" i="9"/>
  <c r="AM9" i="9" s="1"/>
  <c r="AX9" i="9" s="1"/>
  <c r="R9" i="9"/>
  <c r="AN9" i="9" s="1"/>
  <c r="AY9" i="9" s="1"/>
  <c r="S9" i="9"/>
  <c r="AO9" i="9" s="1"/>
  <c r="AZ9" i="9" s="1"/>
  <c r="T9" i="9"/>
  <c r="AP9" i="9" s="1"/>
  <c r="BA9" i="9" s="1"/>
  <c r="U9" i="9"/>
  <c r="AQ9" i="9" s="1"/>
  <c r="BB9" i="9" s="1"/>
  <c r="V9" i="9"/>
  <c r="AR9" i="9" s="1"/>
  <c r="BC9" i="9" s="1"/>
  <c r="W9" i="9"/>
  <c r="AS9" i="9" s="1"/>
  <c r="BD9" i="9" s="1"/>
  <c r="X9" i="9"/>
  <c r="Y9" i="9"/>
  <c r="Z9" i="9"/>
  <c r="Q10" i="9"/>
  <c r="R10" i="9"/>
  <c r="S10" i="9"/>
  <c r="T10" i="9"/>
  <c r="U10" i="9"/>
  <c r="V10" i="9"/>
  <c r="W10" i="9"/>
  <c r="X10" i="9"/>
  <c r="Y10" i="9"/>
  <c r="Z10" i="9"/>
  <c r="Q11" i="9"/>
  <c r="R11" i="9"/>
  <c r="S11" i="9"/>
  <c r="T11" i="9"/>
  <c r="U11" i="9"/>
  <c r="V11" i="9"/>
  <c r="W11" i="9"/>
  <c r="X11" i="9"/>
  <c r="Y11" i="9"/>
  <c r="Z11" i="9"/>
  <c r="Q12" i="9"/>
  <c r="R12" i="9"/>
  <c r="S12" i="9"/>
  <c r="T12" i="9"/>
  <c r="U12" i="9"/>
  <c r="V12" i="9"/>
  <c r="W12" i="9"/>
  <c r="X12" i="9"/>
  <c r="Y12" i="9"/>
  <c r="Z12" i="9"/>
  <c r="R3" i="9"/>
  <c r="AN3" i="9" s="1"/>
  <c r="AY3" i="9" s="1"/>
  <c r="S3" i="9"/>
  <c r="AO3" i="9" s="1"/>
  <c r="AZ3" i="9" s="1"/>
  <c r="T3" i="9"/>
  <c r="U3" i="9"/>
  <c r="AQ3" i="9" s="1"/>
  <c r="BB3" i="9" s="1"/>
  <c r="V3" i="9"/>
  <c r="AR3" i="9" s="1"/>
  <c r="BC3" i="9" s="1"/>
  <c r="W3" i="9"/>
  <c r="AS3" i="9" s="1"/>
  <c r="BD3" i="9" s="1"/>
  <c r="X3" i="9"/>
  <c r="Y3" i="9"/>
  <c r="Z3" i="9"/>
  <c r="Q3" i="9"/>
  <c r="AM3" i="9" s="1"/>
  <c r="AX3" i="9" s="1"/>
  <c r="BE17" i="9"/>
  <c r="BF17" i="9"/>
  <c r="BG17" i="9"/>
  <c r="BE18" i="9"/>
  <c r="BF18" i="9"/>
  <c r="BG18" i="9"/>
  <c r="BE19" i="9"/>
  <c r="BF19" i="9"/>
  <c r="BG19" i="9"/>
  <c r="BE20" i="9"/>
  <c r="BF20" i="9"/>
  <c r="BG20" i="9"/>
  <c r="BE21" i="9"/>
  <c r="BF21" i="9"/>
  <c r="BG21" i="9"/>
  <c r="BE22" i="9"/>
  <c r="BF22" i="9"/>
  <c r="BG22" i="9"/>
  <c r="AX23" i="9"/>
  <c r="AY23" i="9"/>
  <c r="AZ23" i="9"/>
  <c r="BA23" i="9"/>
  <c r="BB23" i="9"/>
  <c r="BC23" i="9"/>
  <c r="BD23" i="9"/>
  <c r="BE23" i="9"/>
  <c r="BF23" i="9"/>
  <c r="BG23" i="9"/>
  <c r="AX24" i="9"/>
  <c r="AY24" i="9"/>
  <c r="AZ24" i="9"/>
  <c r="BA24" i="9"/>
  <c r="BB24" i="9"/>
  <c r="BC24" i="9"/>
  <c r="BD24" i="9"/>
  <c r="BE24" i="9"/>
  <c r="BF24" i="9"/>
  <c r="BG24" i="9"/>
  <c r="AX25" i="9"/>
  <c r="AY25" i="9"/>
  <c r="AZ25" i="9"/>
  <c r="BA25" i="9"/>
  <c r="BB25" i="9"/>
  <c r="BC25" i="9"/>
  <c r="BD25" i="9"/>
  <c r="BE25" i="9"/>
  <c r="BF25" i="9"/>
  <c r="BG25" i="9"/>
  <c r="BE16" i="9"/>
  <c r="BF16" i="9"/>
  <c r="BG16" i="9"/>
  <c r="AT17" i="9"/>
  <c r="AU17" i="9"/>
  <c r="AV17" i="9"/>
  <c r="AT18" i="9"/>
  <c r="AU18" i="9"/>
  <c r="AV18" i="9"/>
  <c r="AT19" i="9"/>
  <c r="AU19" i="9"/>
  <c r="AV19" i="9"/>
  <c r="AT20" i="9"/>
  <c r="AU20" i="9"/>
  <c r="AV20" i="9"/>
  <c r="AT21" i="9"/>
  <c r="AU21" i="9"/>
  <c r="AV21" i="9"/>
  <c r="AT22" i="9"/>
  <c r="AU22" i="9"/>
  <c r="AV22" i="9"/>
  <c r="AM23" i="9"/>
  <c r="AN23" i="9"/>
  <c r="AO23" i="9"/>
  <c r="AP23" i="9"/>
  <c r="AQ23" i="9"/>
  <c r="AR23" i="9"/>
  <c r="AS23" i="9"/>
  <c r="AT23" i="9"/>
  <c r="AU23" i="9"/>
  <c r="AV23" i="9"/>
  <c r="AM24" i="9"/>
  <c r="AN24" i="9"/>
  <c r="AO24" i="9"/>
  <c r="AP24" i="9"/>
  <c r="AQ24" i="9"/>
  <c r="AR24" i="9"/>
  <c r="AS24" i="9"/>
  <c r="AT24" i="9"/>
  <c r="AU24" i="9"/>
  <c r="AV24" i="9"/>
  <c r="AM25" i="9"/>
  <c r="AN25" i="9"/>
  <c r="AO25" i="9"/>
  <c r="AP25" i="9"/>
  <c r="AQ25" i="9"/>
  <c r="AR25" i="9"/>
  <c r="AS25" i="9"/>
  <c r="AT25" i="9"/>
  <c r="AU25" i="9"/>
  <c r="AV25" i="9"/>
  <c r="AT16" i="9"/>
  <c r="AU16" i="9"/>
  <c r="AV16" i="9"/>
  <c r="AB17" i="9"/>
  <c r="AC17" i="9"/>
  <c r="AD17" i="9"/>
  <c r="AE17" i="9"/>
  <c r="AF17" i="9"/>
  <c r="AG17" i="9"/>
  <c r="AH17" i="9"/>
  <c r="AI17" i="9"/>
  <c r="AJ17" i="9"/>
  <c r="AK17" i="9"/>
  <c r="AB18" i="9"/>
  <c r="AC18" i="9"/>
  <c r="AD18" i="9"/>
  <c r="AE18" i="9"/>
  <c r="AF18" i="9"/>
  <c r="AG18" i="9"/>
  <c r="AH18" i="9"/>
  <c r="AI18" i="9"/>
  <c r="AJ18" i="9"/>
  <c r="AK18" i="9"/>
  <c r="AB19" i="9"/>
  <c r="AC19" i="9"/>
  <c r="AD19" i="9"/>
  <c r="AE19" i="9"/>
  <c r="AF19" i="9"/>
  <c r="AG19" i="9"/>
  <c r="AH19" i="9"/>
  <c r="AI19" i="9"/>
  <c r="AJ19" i="9"/>
  <c r="AK19" i="9"/>
  <c r="AB20" i="9"/>
  <c r="AC20" i="9"/>
  <c r="AD20" i="9"/>
  <c r="AE20" i="9"/>
  <c r="AF20" i="9"/>
  <c r="AG20" i="9"/>
  <c r="AH20" i="9"/>
  <c r="AI20" i="9"/>
  <c r="AJ20" i="9"/>
  <c r="AK20" i="9"/>
  <c r="AB21" i="9"/>
  <c r="AC21" i="9"/>
  <c r="AD21" i="9"/>
  <c r="AE21" i="9"/>
  <c r="AF21" i="9"/>
  <c r="AG21" i="9"/>
  <c r="AH21" i="9"/>
  <c r="AI21" i="9"/>
  <c r="AJ21" i="9"/>
  <c r="AK21" i="9"/>
  <c r="AB22" i="9"/>
  <c r="AC22" i="9"/>
  <c r="AD22" i="9"/>
  <c r="AE22" i="9"/>
  <c r="AF22" i="9"/>
  <c r="AG22" i="9"/>
  <c r="AH22" i="9"/>
  <c r="AI22" i="9"/>
  <c r="AJ22" i="9"/>
  <c r="AK22" i="9"/>
  <c r="AB23" i="9"/>
  <c r="AC23" i="9"/>
  <c r="AD23" i="9"/>
  <c r="AE23" i="9"/>
  <c r="AF23" i="9"/>
  <c r="AG23" i="9"/>
  <c r="AH23" i="9"/>
  <c r="AI23" i="9"/>
  <c r="AJ23" i="9"/>
  <c r="AK23" i="9"/>
  <c r="AB24" i="9"/>
  <c r="AC24" i="9"/>
  <c r="AD24" i="9"/>
  <c r="AE24" i="9"/>
  <c r="AF24" i="9"/>
  <c r="AG24" i="9"/>
  <c r="AH24" i="9"/>
  <c r="AI24" i="9"/>
  <c r="AJ24" i="9"/>
  <c r="AK24" i="9"/>
  <c r="AB25" i="9"/>
  <c r="AC25" i="9"/>
  <c r="AD25" i="9"/>
  <c r="AE25" i="9"/>
  <c r="AF25" i="9"/>
  <c r="AG25" i="9"/>
  <c r="AH25" i="9"/>
  <c r="AI25" i="9"/>
  <c r="AJ25" i="9"/>
  <c r="AK25" i="9"/>
  <c r="AC16" i="9"/>
  <c r="AD16" i="9"/>
  <c r="AE16" i="9"/>
  <c r="AF16" i="9"/>
  <c r="AG16" i="9"/>
  <c r="AH16" i="9"/>
  <c r="AI16" i="9"/>
  <c r="AJ16" i="9"/>
  <c r="AK16" i="9"/>
  <c r="AB16" i="9"/>
  <c r="Q17" i="9"/>
  <c r="AM17" i="9" s="1"/>
  <c r="AX17" i="9" s="1"/>
  <c r="R17" i="9"/>
  <c r="AN17" i="9" s="1"/>
  <c r="AY17" i="9" s="1"/>
  <c r="S17" i="9"/>
  <c r="AO17" i="9" s="1"/>
  <c r="AZ17" i="9" s="1"/>
  <c r="T17" i="9"/>
  <c r="AP17" i="9" s="1"/>
  <c r="BA17" i="9" s="1"/>
  <c r="U17" i="9"/>
  <c r="AQ17" i="9" s="1"/>
  <c r="BB17" i="9" s="1"/>
  <c r="V17" i="9"/>
  <c r="AR17" i="9" s="1"/>
  <c r="BC17" i="9" s="1"/>
  <c r="W17" i="9"/>
  <c r="AS17" i="9" s="1"/>
  <c r="BD17" i="9" s="1"/>
  <c r="X17" i="9"/>
  <c r="Y17" i="9"/>
  <c r="Z17" i="9"/>
  <c r="Q18" i="9"/>
  <c r="AM18" i="9" s="1"/>
  <c r="AX18" i="9" s="1"/>
  <c r="R18" i="9"/>
  <c r="AN18" i="9" s="1"/>
  <c r="AY18" i="9" s="1"/>
  <c r="S18" i="9"/>
  <c r="AO18" i="9" s="1"/>
  <c r="AZ18" i="9" s="1"/>
  <c r="T18" i="9"/>
  <c r="AP18" i="9" s="1"/>
  <c r="BA18" i="9" s="1"/>
  <c r="U18" i="9"/>
  <c r="AQ18" i="9" s="1"/>
  <c r="BB18" i="9" s="1"/>
  <c r="V18" i="9"/>
  <c r="AR18" i="9" s="1"/>
  <c r="BC18" i="9" s="1"/>
  <c r="W18" i="9"/>
  <c r="AS18" i="9" s="1"/>
  <c r="BD18" i="9" s="1"/>
  <c r="X18" i="9"/>
  <c r="Y18" i="9"/>
  <c r="Z18" i="9"/>
  <c r="Q19" i="9"/>
  <c r="AM19" i="9" s="1"/>
  <c r="AX19" i="9" s="1"/>
  <c r="R19" i="9"/>
  <c r="AN19" i="9" s="1"/>
  <c r="AY19" i="9" s="1"/>
  <c r="S19" i="9"/>
  <c r="AO19" i="9" s="1"/>
  <c r="AZ19" i="9" s="1"/>
  <c r="T19" i="9"/>
  <c r="AP19" i="9" s="1"/>
  <c r="BA19" i="9" s="1"/>
  <c r="U19" i="9"/>
  <c r="AQ19" i="9" s="1"/>
  <c r="BB19" i="9" s="1"/>
  <c r="V19" i="9"/>
  <c r="AR19" i="9" s="1"/>
  <c r="BC19" i="9" s="1"/>
  <c r="W19" i="9"/>
  <c r="AS19" i="9" s="1"/>
  <c r="BD19" i="9" s="1"/>
  <c r="X19" i="9"/>
  <c r="Y19" i="9"/>
  <c r="Z19" i="9"/>
  <c r="Q20" i="9"/>
  <c r="AM20" i="9" s="1"/>
  <c r="AX20" i="9" s="1"/>
  <c r="R20" i="9"/>
  <c r="AN20" i="9" s="1"/>
  <c r="AY20" i="9" s="1"/>
  <c r="S20" i="9"/>
  <c r="AO20" i="9" s="1"/>
  <c r="AZ20" i="9" s="1"/>
  <c r="T20" i="9"/>
  <c r="AP20" i="9" s="1"/>
  <c r="BA20" i="9" s="1"/>
  <c r="U20" i="9"/>
  <c r="AQ20" i="9" s="1"/>
  <c r="BB20" i="9" s="1"/>
  <c r="V20" i="9"/>
  <c r="AR20" i="9" s="1"/>
  <c r="BC20" i="9" s="1"/>
  <c r="W20" i="9"/>
  <c r="AS20" i="9" s="1"/>
  <c r="BD20" i="9" s="1"/>
  <c r="X20" i="9"/>
  <c r="Y20" i="9"/>
  <c r="Z20" i="9"/>
  <c r="Q21" i="9"/>
  <c r="AM21" i="9" s="1"/>
  <c r="AX21" i="9" s="1"/>
  <c r="R21" i="9"/>
  <c r="AN21" i="9" s="1"/>
  <c r="AY21" i="9" s="1"/>
  <c r="S21" i="9"/>
  <c r="AO21" i="9" s="1"/>
  <c r="AZ21" i="9" s="1"/>
  <c r="T21" i="9"/>
  <c r="AP21" i="9" s="1"/>
  <c r="BA21" i="9" s="1"/>
  <c r="U21" i="9"/>
  <c r="AQ21" i="9" s="1"/>
  <c r="BB21" i="9" s="1"/>
  <c r="V21" i="9"/>
  <c r="AR21" i="9" s="1"/>
  <c r="BC21" i="9" s="1"/>
  <c r="W21" i="9"/>
  <c r="AS21" i="9" s="1"/>
  <c r="BD21" i="9" s="1"/>
  <c r="X21" i="9"/>
  <c r="Y21" i="9"/>
  <c r="Z21" i="9"/>
  <c r="Q22" i="9"/>
  <c r="AM22" i="9" s="1"/>
  <c r="AX22" i="9" s="1"/>
  <c r="R22" i="9"/>
  <c r="AN22" i="9" s="1"/>
  <c r="AY22" i="9" s="1"/>
  <c r="S22" i="9"/>
  <c r="AO22" i="9" s="1"/>
  <c r="AZ22" i="9" s="1"/>
  <c r="T22" i="9"/>
  <c r="AP22" i="9" s="1"/>
  <c r="BA22" i="9" s="1"/>
  <c r="U22" i="9"/>
  <c r="AQ22" i="9" s="1"/>
  <c r="BB22" i="9" s="1"/>
  <c r="V22" i="9"/>
  <c r="AR22" i="9" s="1"/>
  <c r="BC22" i="9" s="1"/>
  <c r="W22" i="9"/>
  <c r="AS22" i="9" s="1"/>
  <c r="BD22" i="9" s="1"/>
  <c r="X22" i="9"/>
  <c r="Y22" i="9"/>
  <c r="Z22" i="9"/>
  <c r="Q23" i="9"/>
  <c r="R23" i="9"/>
  <c r="S23" i="9"/>
  <c r="T23" i="9"/>
  <c r="U23" i="9"/>
  <c r="V23" i="9"/>
  <c r="W23" i="9"/>
  <c r="X23" i="9"/>
  <c r="Y23" i="9"/>
  <c r="Z23" i="9"/>
  <c r="Q24" i="9"/>
  <c r="R24" i="9"/>
  <c r="S24" i="9"/>
  <c r="T24" i="9"/>
  <c r="U24" i="9"/>
  <c r="V24" i="9"/>
  <c r="W24" i="9"/>
  <c r="X24" i="9"/>
  <c r="Y24" i="9"/>
  <c r="Z24" i="9"/>
  <c r="Q25" i="9"/>
  <c r="R25" i="9"/>
  <c r="S25" i="9"/>
  <c r="T25" i="9"/>
  <c r="U25" i="9"/>
  <c r="V25" i="9"/>
  <c r="W25" i="9"/>
  <c r="X25" i="9"/>
  <c r="Y25" i="9"/>
  <c r="Z25" i="9"/>
  <c r="R16" i="9"/>
  <c r="AN16" i="9" s="1"/>
  <c r="AY16" i="9" s="1"/>
  <c r="S16" i="9"/>
  <c r="AO16" i="9" s="1"/>
  <c r="AZ16" i="9" s="1"/>
  <c r="T16" i="9"/>
  <c r="AP16" i="9" s="1"/>
  <c r="BA16" i="9" s="1"/>
  <c r="U16" i="9"/>
  <c r="AQ16" i="9" s="1"/>
  <c r="BB16" i="9" s="1"/>
  <c r="V16" i="9"/>
  <c r="AR16" i="9" s="1"/>
  <c r="BC16" i="9" s="1"/>
  <c r="W16" i="9"/>
  <c r="AS16" i="9" s="1"/>
  <c r="BD16" i="9" s="1"/>
  <c r="X16" i="9"/>
  <c r="Y16" i="9"/>
  <c r="Z16" i="9"/>
  <c r="Q16" i="9"/>
  <c r="AM16" i="9" s="1"/>
  <c r="AX16" i="9" s="1"/>
  <c r="A5" i="7" a="1"/>
  <c r="A5" i="7" s="1"/>
  <c r="F3" i="7" a="1"/>
  <c r="F3" i="7"/>
  <c r="C2" i="2"/>
  <c r="C2" i="1"/>
  <c r="B3" i="1" s="1"/>
  <c r="B8" i="8"/>
  <c r="B6" i="8"/>
  <c r="C10" i="8"/>
  <c r="C9" i="8"/>
  <c r="B10" i="8"/>
  <c r="B7" i="8"/>
  <c r="B9" i="8"/>
  <c r="C8" i="8"/>
  <c r="C7" i="8"/>
  <c r="C6" i="8"/>
  <c r="AP3" i="9" l="1"/>
  <c r="BA3" i="9" s="1"/>
  <c r="AQ6" i="9"/>
  <c r="BB6" i="9" s="1"/>
  <c r="AM4" i="9"/>
  <c r="AX4" i="9" s="1"/>
  <c r="AN6" i="9"/>
  <c r="AY6" i="9" s="1"/>
  <c r="AM6" i="9"/>
  <c r="AX6" i="9" s="1"/>
  <c r="B3" i="2"/>
  <c r="C3" i="1"/>
  <c r="B4" i="1" s="1"/>
  <c r="N6" i="8"/>
  <c r="N7" i="8"/>
  <c r="N9" i="8"/>
  <c r="N8" i="8"/>
  <c r="N10" i="8"/>
  <c r="M6" i="8"/>
  <c r="M7" i="8"/>
  <c r="M9" i="8"/>
  <c r="M8" i="8"/>
  <c r="M10" i="8"/>
  <c r="L9" i="8"/>
  <c r="I9" i="8"/>
  <c r="J9" i="8"/>
  <c r="K9" i="8"/>
  <c r="J8" i="8"/>
  <c r="K8" i="8"/>
  <c r="L8" i="8"/>
  <c r="I8" i="8"/>
  <c r="J10" i="8"/>
  <c r="K10" i="8"/>
  <c r="L10" i="8"/>
  <c r="I10" i="8"/>
  <c r="L6" i="8"/>
  <c r="L7" i="8"/>
  <c r="K6" i="8"/>
  <c r="K7" i="8"/>
  <c r="J6" i="8"/>
  <c r="J7" i="8"/>
  <c r="I6" i="8"/>
  <c r="I7" i="8"/>
  <c r="E6" i="8"/>
  <c r="G10" i="8"/>
  <c r="H10" i="8"/>
  <c r="E10" i="8"/>
  <c r="F10" i="8"/>
  <c r="C4" i="1" l="1"/>
  <c r="E3" i="1"/>
  <c r="E9" i="8"/>
  <c r="F9" i="8"/>
  <c r="G9" i="8"/>
  <c r="H9" i="8"/>
  <c r="G8" i="8"/>
  <c r="E8" i="8"/>
  <c r="H8" i="8"/>
  <c r="F8" i="8"/>
  <c r="F6" i="8"/>
  <c r="G6" i="8"/>
  <c r="H6" i="8"/>
  <c r="D2" i="2"/>
  <c r="E2" i="2" s="1"/>
  <c r="C3" i="2"/>
  <c r="E2" i="1"/>
  <c r="D2" i="1"/>
  <c r="D3" i="1"/>
  <c r="B4" i="2" l="1"/>
  <c r="C4" i="2" s="1"/>
  <c r="B5" i="2" s="1"/>
  <c r="B5" i="1"/>
  <c r="C5" i="1" s="1"/>
  <c r="D4" i="1"/>
  <c r="E4" i="1"/>
  <c r="F4" i="1" s="1"/>
  <c r="E7" i="8"/>
  <c r="G7" i="8"/>
  <c r="F7" i="8"/>
  <c r="H7" i="8"/>
  <c r="D4" i="2"/>
  <c r="E4" i="2" s="1"/>
  <c r="D3" i="2"/>
  <c r="E3" i="2" s="1"/>
  <c r="F2" i="1"/>
  <c r="G2" i="1" s="1"/>
  <c r="F3" i="1"/>
  <c r="G3" i="1" s="1"/>
  <c r="C5" i="2" l="1"/>
  <c r="B6" i="2" s="1"/>
  <c r="B6" i="1"/>
  <c r="C6" i="1" s="1"/>
  <c r="G4" i="1"/>
  <c r="D5" i="1"/>
  <c r="E5" i="1"/>
  <c r="F5" i="1" s="1"/>
  <c r="D5" i="2" l="1"/>
  <c r="E5" i="2" s="1"/>
  <c r="C6" i="2"/>
  <c r="B7" i="1"/>
  <c r="G5" i="1"/>
  <c r="E6" i="1"/>
  <c r="F6" i="1" s="1"/>
  <c r="D6" i="1"/>
  <c r="F3" i="10"/>
  <c r="K3" i="10" s="1"/>
  <c r="P3" i="10" s="1"/>
  <c r="P9" i="10" s="1"/>
  <c r="L10" i="10" s="1"/>
  <c r="G10" i="10" s="1"/>
  <c r="B10" i="10" s="1"/>
  <c r="F5" i="10"/>
  <c r="J4" i="10" s="1"/>
  <c r="N3" i="10" s="1"/>
  <c r="O8" i="10" s="1"/>
  <c r="L8" i="10" s="1"/>
  <c r="H9" i="10" s="1"/>
  <c r="D10" i="10" s="1"/>
  <c r="G4" i="10"/>
  <c r="K4" i="10"/>
  <c r="O4" i="10" s="1"/>
  <c r="O9" i="10" s="1"/>
  <c r="K9" i="10" s="1"/>
  <c r="G9" i="10" s="1"/>
  <c r="C9" i="10" s="1"/>
  <c r="H4" i="10"/>
  <c r="L5" i="10" s="1"/>
  <c r="O5" i="10" s="1"/>
  <c r="N10" i="10" s="1"/>
  <c r="J9" i="10" s="1"/>
  <c r="F8" i="10" s="1"/>
  <c r="C8" i="10" s="1"/>
  <c r="G5" i="10"/>
  <c r="J5" i="10" s="1"/>
  <c r="N4" i="10" s="1"/>
  <c r="N8" i="10" s="1"/>
  <c r="K8" i="10" s="1"/>
  <c r="H8" i="10" s="1"/>
  <c r="D9" i="10" s="1"/>
  <c r="G3" i="10"/>
  <c r="L3" i="10"/>
  <c r="P4" i="10" s="1"/>
  <c r="P10" i="10" s="1"/>
  <c r="K10" i="10" s="1"/>
  <c r="F10" i="10" s="1"/>
  <c r="B9" i="10" s="1"/>
  <c r="H5" i="10"/>
  <c r="K5" i="10" s="1"/>
  <c r="N5" i="10" s="1"/>
  <c r="N9" i="10" s="1"/>
  <c r="J8" i="10" s="1"/>
  <c r="G8" i="10" s="1"/>
  <c r="D8" i="10" s="1"/>
  <c r="F4" i="10"/>
  <c r="J3" i="10" s="1"/>
  <c r="O3" i="10" s="1"/>
  <c r="P8" i="10" s="1"/>
  <c r="L9" i="10" s="1"/>
  <c r="H10" i="10" s="1"/>
  <c r="C10" i="10" s="1"/>
  <c r="H3" i="10"/>
  <c r="L4" i="10"/>
  <c r="P5" i="10" s="1"/>
  <c r="O10" i="10" s="1"/>
  <c r="J10" i="10" s="1"/>
  <c r="F9" i="10" s="1"/>
  <c r="B8" i="10" s="1"/>
  <c r="D6" i="2" l="1"/>
  <c r="E6" i="2" s="1"/>
  <c r="B7" i="2"/>
  <c r="C7" i="1"/>
  <c r="G6" i="1"/>
  <c r="V10" i="8"/>
  <c r="V9" i="8"/>
  <c r="V8" i="8"/>
  <c r="V7" i="8"/>
  <c r="V6" i="8"/>
  <c r="U10" i="8"/>
  <c r="U9" i="8"/>
  <c r="U6" i="8"/>
  <c r="U8" i="8"/>
  <c r="U7" i="8"/>
  <c r="Y10" i="8"/>
  <c r="Y9" i="8"/>
  <c r="Y6" i="8"/>
  <c r="Y7" i="8"/>
  <c r="Y8" i="8"/>
  <c r="W10" i="8"/>
  <c r="W9" i="8"/>
  <c r="W8" i="8"/>
  <c r="W7" i="8"/>
  <c r="W6" i="8"/>
  <c r="T10" i="8"/>
  <c r="T9" i="8"/>
  <c r="T6" i="8"/>
  <c r="T7" i="8"/>
  <c r="T8" i="8"/>
  <c r="X10" i="8"/>
  <c r="X9" i="8"/>
  <c r="X8" i="8"/>
  <c r="X6" i="8"/>
  <c r="X7" i="8"/>
  <c r="R10" i="8"/>
  <c r="R9" i="8"/>
  <c r="R8" i="8"/>
  <c r="R7" i="8"/>
  <c r="R6" i="8"/>
  <c r="S10" i="8"/>
  <c r="S9" i="8"/>
  <c r="S8" i="8"/>
  <c r="S7" i="8"/>
  <c r="S6" i="8"/>
  <c r="Q10" i="8"/>
  <c r="Q9" i="8"/>
  <c r="Q6" i="8"/>
  <c r="Q8" i="8"/>
  <c r="Q7" i="8"/>
  <c r="P10" i="8"/>
  <c r="P9" i="8"/>
  <c r="P7" i="8"/>
  <c r="P6" i="8"/>
  <c r="P8" i="8"/>
  <c r="C7" i="2" l="1"/>
  <c r="D7" i="2" s="1"/>
  <c r="E7" i="2" s="1"/>
  <c r="B8" i="1"/>
  <c r="D7" i="1"/>
  <c r="E7" i="1"/>
  <c r="C16" i="8"/>
  <c r="B16" i="8"/>
  <c r="C15" i="8"/>
  <c r="B15" i="8"/>
  <c r="B14" i="8"/>
  <c r="C14" i="8"/>
  <c r="C13" i="8"/>
  <c r="C12" i="8"/>
  <c r="B13" i="8"/>
  <c r="B12" i="8"/>
  <c r="B8" i="2" l="1"/>
  <c r="F7" i="1"/>
  <c r="G7" i="1" s="1"/>
  <c r="C8" i="1"/>
  <c r="N12" i="8"/>
  <c r="N13" i="8"/>
  <c r="N14" i="8"/>
  <c r="M15" i="8"/>
  <c r="N15" i="8"/>
  <c r="M16" i="8"/>
  <c r="N16" i="8"/>
  <c r="M12" i="8"/>
  <c r="M13" i="8"/>
  <c r="M14" i="8"/>
  <c r="L12" i="8"/>
  <c r="I16" i="8"/>
  <c r="E16" i="8"/>
  <c r="L16" i="8"/>
  <c r="H16" i="8"/>
  <c r="K16" i="8"/>
  <c r="G16" i="8"/>
  <c r="J16" i="8"/>
  <c r="F16" i="8"/>
  <c r="K15" i="8"/>
  <c r="J15" i="8"/>
  <c r="I15" i="8"/>
  <c r="L15" i="8"/>
  <c r="I14" i="8"/>
  <c r="L14" i="8"/>
  <c r="K14" i="8"/>
  <c r="J14" i="8"/>
  <c r="K13" i="8"/>
  <c r="L13" i="8"/>
  <c r="K12" i="8"/>
  <c r="I12" i="8"/>
  <c r="J12" i="8"/>
  <c r="I13" i="8"/>
  <c r="J13" i="8"/>
  <c r="F15" i="8"/>
  <c r="H15" i="8"/>
  <c r="G15" i="8"/>
  <c r="E15" i="8"/>
  <c r="H14" i="8"/>
  <c r="F14" i="8"/>
  <c r="G14" i="8"/>
  <c r="E14" i="8"/>
  <c r="E12" i="8"/>
  <c r="H12" i="8"/>
  <c r="G13" i="8"/>
  <c r="H13" i="8"/>
  <c r="E13" i="8"/>
  <c r="F13" i="8"/>
  <c r="F12" i="8"/>
  <c r="G12" i="8"/>
  <c r="C8" i="2" l="1"/>
  <c r="D8" i="2" s="1"/>
  <c r="E8" i="2" s="1"/>
  <c r="B9" i="1"/>
  <c r="E8" i="1"/>
  <c r="D8" i="1"/>
  <c r="X16" i="8"/>
  <c r="Y12" i="8"/>
  <c r="Y16" i="8"/>
  <c r="Y14" i="8"/>
  <c r="Y15" i="8"/>
  <c r="X13" i="8"/>
  <c r="Y13" i="8"/>
  <c r="X15" i="8"/>
  <c r="X14" i="8"/>
  <c r="X12" i="8"/>
  <c r="U16" i="8"/>
  <c r="P16" i="8"/>
  <c r="V14" i="8"/>
  <c r="W13" i="8"/>
  <c r="T15" i="8"/>
  <c r="W16" i="8"/>
  <c r="W14" i="8"/>
  <c r="U15" i="8"/>
  <c r="R16" i="8"/>
  <c r="T14" i="8"/>
  <c r="V15" i="8"/>
  <c r="V16" i="8"/>
  <c r="T16" i="8"/>
  <c r="V12" i="8"/>
  <c r="U14" i="8"/>
  <c r="W15" i="8"/>
  <c r="Q16" i="8"/>
  <c r="S16" i="8"/>
  <c r="W12" i="8"/>
  <c r="U13" i="8"/>
  <c r="T12" i="8"/>
  <c r="V13" i="8"/>
  <c r="T13" i="8"/>
  <c r="U12" i="8"/>
  <c r="S15" i="8"/>
  <c r="R14" i="8"/>
  <c r="Q14" i="8"/>
  <c r="Q15" i="8"/>
  <c r="S14" i="8"/>
  <c r="P15" i="8"/>
  <c r="P14" i="8"/>
  <c r="R15" i="8"/>
  <c r="P13" i="8"/>
  <c r="R12" i="8"/>
  <c r="Q13" i="8"/>
  <c r="S13" i="8"/>
  <c r="Q12" i="8"/>
  <c r="R13" i="8"/>
  <c r="S12" i="8"/>
  <c r="P12" i="8"/>
  <c r="B9" i="2" l="1"/>
  <c r="F8" i="1"/>
  <c r="G8" i="1" s="1"/>
  <c r="C9" i="1"/>
  <c r="B10" i="1" s="1"/>
  <c r="B22" i="8"/>
  <c r="C22" i="8"/>
  <c r="B20" i="8"/>
  <c r="C20" i="8"/>
  <c r="B21" i="8"/>
  <c r="C21" i="8"/>
  <c r="C18" i="8"/>
  <c r="B18" i="8"/>
  <c r="C19" i="8"/>
  <c r="B19" i="8"/>
  <c r="C9" i="2" l="1"/>
  <c r="C10" i="1"/>
  <c r="E10" i="1" s="1"/>
  <c r="D9" i="1"/>
  <c r="N18" i="8"/>
  <c r="E9" i="1"/>
  <c r="E22" i="8"/>
  <c r="L22" i="8"/>
  <c r="L20" i="8"/>
  <c r="M19" i="8"/>
  <c r="N19" i="8"/>
  <c r="N21" i="8"/>
  <c r="M20" i="8"/>
  <c r="N20" i="8"/>
  <c r="N22" i="8"/>
  <c r="M21" i="8"/>
  <c r="L18" i="8"/>
  <c r="M18" i="8"/>
  <c r="H22" i="8"/>
  <c r="M22" i="8"/>
  <c r="F22" i="8"/>
  <c r="I22" i="8"/>
  <c r="J22" i="8"/>
  <c r="K22" i="8"/>
  <c r="G22" i="8"/>
  <c r="K20" i="8"/>
  <c r="J20" i="8"/>
  <c r="I20" i="8"/>
  <c r="I21" i="8"/>
  <c r="L21" i="8"/>
  <c r="K21" i="8"/>
  <c r="J21" i="8"/>
  <c r="K19" i="8"/>
  <c r="L19" i="8"/>
  <c r="J18" i="8"/>
  <c r="K18" i="8"/>
  <c r="I19" i="8"/>
  <c r="J19" i="8"/>
  <c r="I18" i="8"/>
  <c r="H21" i="8"/>
  <c r="F21" i="8"/>
  <c r="E21" i="8"/>
  <c r="G21" i="8"/>
  <c r="F20" i="8"/>
  <c r="H20" i="8"/>
  <c r="G20" i="8"/>
  <c r="E20" i="8"/>
  <c r="H18" i="8"/>
  <c r="F18" i="8"/>
  <c r="E18" i="8"/>
  <c r="G18" i="8"/>
  <c r="F19" i="8"/>
  <c r="H19" i="8"/>
  <c r="E19" i="8"/>
  <c r="G19" i="8"/>
  <c r="D10" i="1" l="1"/>
  <c r="F10" i="1"/>
  <c r="B10" i="2"/>
  <c r="C10" i="2" s="1"/>
  <c r="D10" i="2" s="1"/>
  <c r="E10" i="2" s="1"/>
  <c r="B11" i="2"/>
  <c r="C11" i="2" s="1"/>
  <c r="D11" i="2" s="1"/>
  <c r="E11" i="2" s="1"/>
  <c r="D9" i="2"/>
  <c r="E9" i="2" s="1"/>
  <c r="B11" i="1"/>
  <c r="C11" i="1" s="1"/>
  <c r="B12" i="1" s="1"/>
  <c r="F9" i="1"/>
  <c r="G9" i="1" s="1"/>
  <c r="Y22" i="8"/>
  <c r="Y18" i="8"/>
  <c r="Y21" i="8"/>
  <c r="X18" i="8"/>
  <c r="Y20" i="8"/>
  <c r="Y19" i="8"/>
  <c r="X21" i="8"/>
  <c r="X22" i="8"/>
  <c r="X20" i="8"/>
  <c r="X19" i="8"/>
  <c r="U22" i="8"/>
  <c r="Q22" i="8"/>
  <c r="S22" i="8"/>
  <c r="P22" i="8"/>
  <c r="R22" i="8"/>
  <c r="T22" i="8"/>
  <c r="W21" i="8"/>
  <c r="T20" i="8"/>
  <c r="V18" i="8"/>
  <c r="T21" i="8"/>
  <c r="U20" i="8"/>
  <c r="W19" i="8"/>
  <c r="U21" i="8"/>
  <c r="V22" i="8"/>
  <c r="V20" i="8"/>
  <c r="W22" i="8"/>
  <c r="V21" i="8"/>
  <c r="W20" i="8"/>
  <c r="U19" i="8"/>
  <c r="W18" i="8"/>
  <c r="T19" i="8"/>
  <c r="V19" i="8"/>
  <c r="U18" i="8"/>
  <c r="T18" i="8"/>
  <c r="P20" i="8"/>
  <c r="S21" i="8"/>
  <c r="R21" i="8"/>
  <c r="S20" i="8"/>
  <c r="P21" i="8"/>
  <c r="R20" i="8"/>
  <c r="Q20" i="8"/>
  <c r="Q21" i="8"/>
  <c r="R19" i="8"/>
  <c r="P19" i="8"/>
  <c r="S19" i="8"/>
  <c r="Q19" i="8"/>
  <c r="Q18" i="8"/>
  <c r="S18" i="8"/>
  <c r="R18" i="8"/>
  <c r="P18" i="8"/>
  <c r="G10" i="1" l="1"/>
  <c r="J11" i="1"/>
  <c r="F11" i="1"/>
  <c r="G11" i="1" s="1"/>
  <c r="D11" i="1"/>
  <c r="H11" i="1" s="1"/>
  <c r="B12" i="2"/>
  <c r="E11" i="1"/>
  <c r="J12" i="1"/>
  <c r="G12" i="1"/>
  <c r="C12" i="1"/>
  <c r="B13" i="1" s="1"/>
  <c r="H12" i="1"/>
  <c r="D12" i="1"/>
  <c r="F12" i="1"/>
  <c r="E12" i="1"/>
  <c r="C28" i="8"/>
  <c r="B26" i="8"/>
  <c r="B28" i="8"/>
  <c r="C26" i="8"/>
  <c r="B27" i="8"/>
  <c r="C27" i="8"/>
  <c r="C25" i="8"/>
  <c r="B25" i="8"/>
  <c r="B24" i="8"/>
  <c r="C24" i="8"/>
  <c r="C12" i="2" l="1"/>
  <c r="D12" i="2"/>
  <c r="E12" i="2" s="1"/>
  <c r="N27" i="8"/>
  <c r="M24" i="8"/>
  <c r="N24" i="8"/>
  <c r="M25" i="8"/>
  <c r="N25" i="8"/>
  <c r="M28" i="8"/>
  <c r="N28" i="8"/>
  <c r="N26" i="8"/>
  <c r="M26" i="8"/>
  <c r="M27" i="8"/>
  <c r="I28" i="8"/>
  <c r="E28" i="8"/>
  <c r="L28" i="8"/>
  <c r="H28" i="8"/>
  <c r="K28" i="8"/>
  <c r="G28" i="8"/>
  <c r="J28" i="8"/>
  <c r="F28" i="8"/>
  <c r="K27" i="8"/>
  <c r="J27" i="8"/>
  <c r="I27" i="8"/>
  <c r="L27" i="8"/>
  <c r="I26" i="8"/>
  <c r="L26" i="8"/>
  <c r="K26" i="8"/>
  <c r="J26" i="8"/>
  <c r="K25" i="8"/>
  <c r="L25" i="8"/>
  <c r="L24" i="8"/>
  <c r="J24" i="8"/>
  <c r="K24" i="8"/>
  <c r="I25" i="8"/>
  <c r="J25" i="8"/>
  <c r="I24" i="8"/>
  <c r="F27" i="8"/>
  <c r="H27" i="8"/>
  <c r="G27" i="8"/>
  <c r="E27" i="8"/>
  <c r="F25" i="8"/>
  <c r="H26" i="8"/>
  <c r="F26" i="8"/>
  <c r="E26" i="8"/>
  <c r="G26" i="8"/>
  <c r="E25" i="8"/>
  <c r="G25" i="8"/>
  <c r="H25" i="8"/>
  <c r="G24" i="8"/>
  <c r="H24" i="8"/>
  <c r="E24" i="8"/>
  <c r="F24" i="8"/>
  <c r="B13" i="2" l="1"/>
  <c r="C13" i="2" s="1"/>
  <c r="D13" i="2" s="1"/>
  <c r="E13" i="2" s="1"/>
  <c r="D13" i="1"/>
  <c r="C13" i="1"/>
  <c r="F13" i="1"/>
  <c r="E13" i="1"/>
  <c r="H13" i="1"/>
  <c r="G13" i="1"/>
  <c r="J13" i="1"/>
  <c r="X27" i="8"/>
  <c r="X24" i="8"/>
  <c r="Y25" i="8"/>
  <c r="Y26" i="8"/>
  <c r="X25" i="8"/>
  <c r="Y28" i="8"/>
  <c r="Y24" i="8"/>
  <c r="Y27" i="8"/>
  <c r="X26" i="8"/>
  <c r="X28" i="8"/>
  <c r="V28" i="8"/>
  <c r="W27" i="8"/>
  <c r="U26" i="8"/>
  <c r="T28" i="8"/>
  <c r="W24" i="8"/>
  <c r="V26" i="8"/>
  <c r="T27" i="8"/>
  <c r="Q28" i="8"/>
  <c r="S28" i="8"/>
  <c r="W26" i="8"/>
  <c r="U27" i="8"/>
  <c r="U28" i="8"/>
  <c r="W28" i="8"/>
  <c r="V24" i="8"/>
  <c r="T26" i="8"/>
  <c r="V27" i="8"/>
  <c r="R28" i="8"/>
  <c r="P28" i="8"/>
  <c r="U25" i="8"/>
  <c r="W25" i="8"/>
  <c r="T24" i="8"/>
  <c r="V25" i="8"/>
  <c r="U24" i="8"/>
  <c r="T25" i="8"/>
  <c r="Q24" i="8"/>
  <c r="P26" i="8"/>
  <c r="P27" i="8"/>
  <c r="R27" i="8"/>
  <c r="S26" i="8"/>
  <c r="S27" i="8"/>
  <c r="Q26" i="8"/>
  <c r="R26" i="8"/>
  <c r="Q27" i="8"/>
  <c r="P24" i="8"/>
  <c r="S24" i="8"/>
  <c r="R24" i="8"/>
  <c r="S25" i="8"/>
  <c r="P25" i="8"/>
  <c r="Q25" i="8"/>
  <c r="R25" i="8"/>
  <c r="B14" i="1" l="1"/>
  <c r="B14" i="2"/>
  <c r="C14" i="2" s="1"/>
  <c r="D14" i="2" s="1"/>
  <c r="E14" i="2" s="1"/>
  <c r="C32" i="8"/>
  <c r="C33" i="8"/>
  <c r="B33" i="8"/>
  <c r="C34" i="8"/>
  <c r="B34" i="8"/>
  <c r="B32" i="8"/>
  <c r="B31" i="8"/>
  <c r="C31" i="8"/>
  <c r="C30" i="8"/>
  <c r="B30" i="8"/>
  <c r="H14" i="1" l="1"/>
  <c r="E14" i="1"/>
  <c r="J14" i="1"/>
  <c r="C14" i="1"/>
  <c r="G14" i="1"/>
  <c r="D14" i="1"/>
  <c r="F14" i="1"/>
  <c r="N31" i="8"/>
  <c r="M33" i="8"/>
  <c r="N33" i="8"/>
  <c r="M30" i="8"/>
  <c r="N30" i="8"/>
  <c r="M32" i="8"/>
  <c r="N32" i="8"/>
  <c r="N34" i="8"/>
  <c r="M31" i="8"/>
  <c r="M34" i="8"/>
  <c r="I32" i="8"/>
  <c r="L32" i="8"/>
  <c r="K32" i="8"/>
  <c r="J32" i="8"/>
  <c r="K33" i="8"/>
  <c r="G33" i="8"/>
  <c r="J33" i="8"/>
  <c r="F33" i="8"/>
  <c r="I33" i="8"/>
  <c r="E33" i="8"/>
  <c r="L33" i="8"/>
  <c r="H33" i="8"/>
  <c r="I34" i="8"/>
  <c r="E34" i="8"/>
  <c r="L34" i="8"/>
  <c r="H34" i="8"/>
  <c r="K34" i="8"/>
  <c r="G34" i="8"/>
  <c r="J34" i="8"/>
  <c r="F34" i="8"/>
  <c r="L31" i="8"/>
  <c r="K30" i="8"/>
  <c r="L30" i="8"/>
  <c r="K31" i="8"/>
  <c r="J31" i="8"/>
  <c r="I30" i="8"/>
  <c r="J30" i="8"/>
  <c r="I31" i="8"/>
  <c r="E32" i="8"/>
  <c r="G32" i="8"/>
  <c r="H32" i="8"/>
  <c r="F32" i="8"/>
  <c r="E30" i="8"/>
  <c r="H30" i="8"/>
  <c r="G30" i="8"/>
  <c r="F30" i="8"/>
  <c r="G31" i="8"/>
  <c r="F31" i="8"/>
  <c r="E31" i="8"/>
  <c r="H31" i="8"/>
  <c r="H9" i="1" l="1"/>
  <c r="J9" i="1" s="1"/>
  <c r="H10" i="1"/>
  <c r="J10" i="1" s="1"/>
  <c r="H2" i="1"/>
  <c r="J2" i="1" s="1"/>
  <c r="H5" i="1"/>
  <c r="J5" i="1" s="1"/>
  <c r="H8" i="1"/>
  <c r="J8" i="1" s="1"/>
  <c r="J6" i="1"/>
  <c r="H7" i="1"/>
  <c r="J7" i="1" s="1"/>
  <c r="H3" i="1"/>
  <c r="J3" i="1" s="1"/>
  <c r="H4" i="1"/>
  <c r="J4" i="1" s="1"/>
  <c r="Y34" i="8"/>
  <c r="X30" i="8"/>
  <c r="Y32" i="8"/>
  <c r="Y33" i="8"/>
  <c r="W30" i="8"/>
  <c r="X31" i="8"/>
  <c r="Y30" i="8"/>
  <c r="Y31" i="8"/>
  <c r="X32" i="8"/>
  <c r="X34" i="8"/>
  <c r="X33" i="8"/>
  <c r="V32" i="8"/>
  <c r="U34" i="8"/>
  <c r="W34" i="8"/>
  <c r="W33" i="8"/>
  <c r="U33" i="8"/>
  <c r="R34" i="8"/>
  <c r="P34" i="8"/>
  <c r="P33" i="8"/>
  <c r="R33" i="8"/>
  <c r="W32" i="8"/>
  <c r="V34" i="8"/>
  <c r="T34" i="8"/>
  <c r="T33" i="8"/>
  <c r="V33" i="8"/>
  <c r="T32" i="8"/>
  <c r="V31" i="8"/>
  <c r="Q34" i="8"/>
  <c r="S34" i="8"/>
  <c r="S33" i="8"/>
  <c r="Q33" i="8"/>
  <c r="U32" i="8"/>
  <c r="W31" i="8"/>
  <c r="T31" i="8"/>
  <c r="U30" i="8"/>
  <c r="V30" i="8"/>
  <c r="U31" i="8"/>
  <c r="T30" i="8"/>
  <c r="Q32" i="8"/>
  <c r="S32" i="8"/>
  <c r="R32" i="8"/>
  <c r="P32" i="8"/>
  <c r="S31" i="8"/>
  <c r="Q30" i="8"/>
  <c r="P31" i="8"/>
  <c r="R30" i="8"/>
  <c r="Q31" i="8"/>
  <c r="S30" i="8"/>
  <c r="R31" i="8"/>
  <c r="P3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<sst xmlns="http://schemas.openxmlformats.org/spreadsheetml/2006/main" count="157" uniqueCount="65">
  <si>
    <t>g</t>
  </si>
  <si>
    <t>h(g)</t>
  </si>
  <si>
    <t>t(g)</t>
  </si>
  <si>
    <t>g*h(g)</t>
  </si>
  <si>
    <t>m(g)</t>
  </si>
  <si>
    <t>A(g)</t>
  </si>
  <si>
    <t>B(g)</t>
  </si>
  <si>
    <t>f(g)</t>
  </si>
  <si>
    <t>G</t>
  </si>
  <si>
    <t>New_level</t>
  </si>
  <si>
    <t>I</t>
  </si>
  <si>
    <t>I*T</t>
  </si>
  <si>
    <t>TV</t>
  </si>
  <si>
    <t>Φ =</t>
  </si>
  <si>
    <t>W =</t>
  </si>
  <si>
    <t>(3,3)</t>
  </si>
  <si>
    <t>| I-TV |</t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</si>
  <si>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kq</t>
    </r>
  </si>
  <si>
    <r>
      <t>| I-TB</t>
    </r>
    <r>
      <rPr>
        <b/>
        <vertAlign val="subscript"/>
        <sz val="11"/>
        <color theme="1"/>
        <rFont val="Aptos Narrow"/>
        <family val="2"/>
        <scheme val="minor"/>
      </rPr>
      <t>k</t>
    </r>
    <r>
      <rPr>
        <b/>
        <sz val="11"/>
        <color theme="1"/>
        <rFont val="Aptos Narrow"/>
        <family val="2"/>
        <scheme val="minor"/>
      </rPr>
      <t xml:space="preserve"> |</t>
    </r>
  </si>
  <si>
    <r>
      <t>TB</t>
    </r>
    <r>
      <rPr>
        <b/>
        <vertAlign val="subscript"/>
        <sz val="11"/>
        <color theme="1"/>
        <rFont val="Aptos Narrow"/>
        <family val="2"/>
        <scheme val="minor"/>
      </rPr>
      <t>k</t>
    </r>
  </si>
  <si>
    <r>
      <t>H</t>
    </r>
    <r>
      <rPr>
        <b/>
        <vertAlign val="subscript"/>
        <sz val="11"/>
        <rFont val="Aptos Narrow"/>
        <family val="2"/>
        <scheme val="minor"/>
      </rPr>
      <t>0</t>
    </r>
  </si>
  <si>
    <r>
      <t>H</t>
    </r>
    <r>
      <rPr>
        <b/>
        <vertAlign val="subscript"/>
        <sz val="11"/>
        <rFont val="Aptos Narrow"/>
        <family val="2"/>
        <scheme val="minor"/>
      </rPr>
      <t>1</t>
    </r>
  </si>
  <si>
    <r>
      <t>H</t>
    </r>
    <r>
      <rPr>
        <b/>
        <vertAlign val="subscript"/>
        <sz val="11"/>
        <rFont val="Aptos Narrow"/>
        <family val="2"/>
        <scheme val="minor"/>
      </rPr>
      <t>2</t>
    </r>
  </si>
  <si>
    <r>
      <t>H</t>
    </r>
    <r>
      <rPr>
        <b/>
        <vertAlign val="subscript"/>
        <sz val="11"/>
        <rFont val="Aptos Narrow"/>
        <family val="2"/>
        <scheme val="minor"/>
      </rPr>
      <t>3</t>
    </r>
  </si>
  <si>
    <r>
      <t>H</t>
    </r>
    <r>
      <rPr>
        <b/>
        <vertAlign val="subscript"/>
        <sz val="11"/>
        <rFont val="Aptos Narrow"/>
        <family val="2"/>
        <scheme val="minor"/>
      </rPr>
      <t>4</t>
    </r>
  </si>
  <si>
    <r>
      <t>H</t>
    </r>
    <r>
      <rPr>
        <b/>
        <vertAlign val="subscript"/>
        <sz val="11"/>
        <rFont val="Aptos Narrow"/>
        <family val="2"/>
        <scheme val="minor"/>
      </rPr>
      <t>5</t>
    </r>
  </si>
  <si>
    <r>
      <t>H</t>
    </r>
    <r>
      <rPr>
        <b/>
        <vertAlign val="subscript"/>
        <sz val="11"/>
        <rFont val="Aptos Narrow"/>
        <family val="2"/>
        <scheme val="minor"/>
      </rPr>
      <t>6</t>
    </r>
  </si>
  <si>
    <r>
      <t>H</t>
    </r>
    <r>
      <rPr>
        <b/>
        <vertAlign val="subscript"/>
        <sz val="11"/>
        <rFont val="Aptos Narrow"/>
        <family val="2"/>
        <scheme val="minor"/>
      </rPr>
      <t>7</t>
    </r>
  </si>
  <si>
    <r>
      <t>H</t>
    </r>
    <r>
      <rPr>
        <b/>
        <vertAlign val="subscript"/>
        <sz val="11"/>
        <color theme="1"/>
        <rFont val="Aptos Narrow"/>
        <family val="2"/>
        <scheme val="minor"/>
      </rPr>
      <t>x</t>
    </r>
  </si>
  <si>
    <r>
      <t>H</t>
    </r>
    <r>
      <rPr>
        <b/>
        <vertAlign val="subscript"/>
        <sz val="11"/>
        <color theme="1"/>
        <rFont val="Aptos Narrow"/>
        <family val="2"/>
        <scheme val="minor"/>
      </rPr>
      <t>y</t>
    </r>
  </si>
  <si>
    <r>
      <t>S</t>
    </r>
    <r>
      <rPr>
        <b/>
        <vertAlign val="subscript"/>
        <sz val="11"/>
        <color theme="1"/>
        <rFont val="Aptos Narrow"/>
        <family val="2"/>
        <scheme val="minor"/>
      </rPr>
      <t>x</t>
    </r>
  </si>
  <si>
    <r>
      <t>S</t>
    </r>
    <r>
      <rPr>
        <b/>
        <vertAlign val="subscript"/>
        <sz val="11"/>
        <color theme="1"/>
        <rFont val="Aptos Narrow"/>
        <family val="2"/>
        <scheme val="minor"/>
      </rPr>
      <t>y</t>
    </r>
  </si>
  <si>
    <r>
      <t>I*H</t>
    </r>
    <r>
      <rPr>
        <b/>
        <vertAlign val="subscript"/>
        <sz val="11"/>
        <color theme="1"/>
        <rFont val="Aptos Narrow"/>
        <family val="2"/>
        <scheme val="minor"/>
      </rPr>
      <t>x</t>
    </r>
  </si>
  <si>
    <r>
      <t>I*H</t>
    </r>
    <r>
      <rPr>
        <b/>
        <vertAlign val="subscript"/>
        <sz val="11"/>
        <color theme="1"/>
        <rFont val="Aptos Narrow"/>
        <family val="2"/>
        <scheme val="minor"/>
      </rPr>
      <t>y</t>
    </r>
  </si>
  <si>
    <r>
      <t>I*H</t>
    </r>
    <r>
      <rPr>
        <b/>
        <vertAlign val="subscript"/>
        <sz val="11"/>
        <color theme="1"/>
        <rFont val="Aptos Narrow"/>
        <family val="2"/>
        <scheme val="minor"/>
      </rPr>
      <t>x</t>
    </r>
    <r>
      <rPr>
        <b/>
        <sz val="11"/>
        <color theme="1"/>
        <rFont val="Aptos Narrow"/>
        <family val="2"/>
        <scheme val="minor"/>
      </rPr>
      <t xml:space="preserve"> + I*H</t>
    </r>
    <r>
      <rPr>
        <b/>
        <vertAlign val="subscript"/>
        <sz val="11"/>
        <color theme="1"/>
        <rFont val="Aptos Narrow"/>
        <family val="2"/>
        <scheme val="minor"/>
      </rPr>
      <t>y</t>
    </r>
  </si>
  <si>
    <r>
      <t>I*S</t>
    </r>
    <r>
      <rPr>
        <b/>
        <vertAlign val="subscript"/>
        <sz val="11"/>
        <color theme="1"/>
        <rFont val="Aptos Narrow"/>
        <family val="2"/>
        <scheme val="minor"/>
      </rPr>
      <t>x</t>
    </r>
  </si>
  <si>
    <r>
      <t>I*S</t>
    </r>
    <r>
      <rPr>
        <b/>
        <vertAlign val="subscript"/>
        <sz val="11"/>
        <color theme="1"/>
        <rFont val="Aptos Narrow"/>
        <family val="2"/>
        <scheme val="minor"/>
      </rPr>
      <t>y</t>
    </r>
  </si>
  <si>
    <r>
      <t>|I*S</t>
    </r>
    <r>
      <rPr>
        <b/>
        <vertAlign val="subscript"/>
        <sz val="11"/>
        <color theme="1"/>
        <rFont val="Aptos Narrow"/>
        <family val="2"/>
        <scheme val="minor"/>
      </rPr>
      <t>x</t>
    </r>
    <r>
      <rPr>
        <b/>
        <sz val="11"/>
        <color theme="1"/>
        <rFont val="Aptos Narrow"/>
        <family val="2"/>
        <scheme val="minor"/>
      </rPr>
      <t>| + |I*S</t>
    </r>
    <r>
      <rPr>
        <b/>
        <vertAlign val="subscript"/>
        <sz val="11"/>
        <color theme="1"/>
        <rFont val="Aptos Narrow"/>
        <family val="2"/>
        <scheme val="minor"/>
      </rPr>
      <t>y</t>
    </r>
    <r>
      <rPr>
        <b/>
        <sz val="11"/>
        <color theme="1"/>
        <rFont val="Aptos Narrow"/>
        <family val="2"/>
        <scheme val="minor"/>
      </rPr>
      <t xml:space="preserve">| </t>
    </r>
  </si>
  <si>
    <t>A</t>
  </si>
  <si>
    <t>B</t>
  </si>
  <si>
    <t>C</t>
  </si>
  <si>
    <t>D</t>
  </si>
  <si>
    <t>E</t>
  </si>
  <si>
    <t>F</t>
  </si>
  <si>
    <t>H</t>
  </si>
  <si>
    <t>J</t>
  </si>
  <si>
    <t>X</t>
  </si>
  <si>
    <t>Y</t>
  </si>
  <si>
    <t>C1</t>
  </si>
  <si>
    <t>C2</t>
  </si>
  <si>
    <t>C3</t>
  </si>
  <si>
    <t>C4</t>
  </si>
  <si>
    <t>C5</t>
  </si>
  <si>
    <t>k</t>
  </si>
  <si>
    <t>Lần lặp</t>
  </si>
  <si>
    <r>
      <t>L</t>
    </r>
    <r>
      <rPr>
        <b/>
        <vertAlign val="subscript"/>
        <sz val="11"/>
        <color theme="1"/>
        <rFont val="Aptos Narrow"/>
        <family val="2"/>
        <scheme val="minor"/>
      </rPr>
      <t>2</t>
    </r>
  </si>
  <si>
    <r>
      <t>I*L</t>
    </r>
    <r>
      <rPr>
        <b/>
        <vertAlign val="subscript"/>
        <sz val="11"/>
        <color theme="1"/>
        <rFont val="Aptos Narrow"/>
        <family val="2"/>
        <scheme val="minor"/>
      </rPr>
      <t>2</t>
    </r>
  </si>
  <si>
    <r>
      <t>L</t>
    </r>
    <r>
      <rPr>
        <b/>
        <vertAlign val="subscript"/>
        <sz val="11"/>
        <color theme="1"/>
        <rFont val="Aptos Narrow"/>
        <family val="2"/>
        <scheme val="minor"/>
      </rPr>
      <t>3</t>
    </r>
  </si>
  <si>
    <r>
      <t>I*L</t>
    </r>
    <r>
      <rPr>
        <b/>
        <vertAlign val="subscript"/>
        <sz val="11"/>
        <color theme="1"/>
        <rFont val="Aptos Narrow"/>
        <family val="2"/>
        <scheme val="minor"/>
      </rPr>
      <t>3</t>
    </r>
  </si>
  <si>
    <t>T</t>
  </si>
  <si>
    <t>I+T</t>
  </si>
  <si>
    <t>I-T</t>
  </si>
  <si>
    <t>2T</t>
  </si>
  <si>
    <t>L</t>
  </si>
  <si>
    <t>I*L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</si>
</sst>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vertAlign val="subscript"/>
      <sz val="1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D1B2"/>
        <bgColor indexed="64"/>
      </patternFill>
    </fill>
    <fill>
      <patternFill patternType="solid">
        <fgColor rgb="FFFFB28A"/>
        <bgColor indexed="64"/>
      </patternFill>
    </fill>
    <fill>
      <patternFill patternType="solid">
        <fgColor rgb="FFFF9363"/>
        <bgColor indexed="64"/>
      </patternFill>
    </fill>
    <fill>
      <patternFill patternType="solid">
        <fgColor rgb="FFFFF9CC"/>
        <bgColor indexed="64"/>
      </patternFill>
    </fill>
    <fill>
      <patternFill patternType="solid">
        <fgColor rgb="FFFFF2A3"/>
        <bgColor indexed="64"/>
      </patternFill>
    </fill>
    <fill>
      <patternFill patternType="solid">
        <fgColor rgb="FFFFE97A"/>
        <bgColor indexed="64"/>
      </patternFill>
    </fill>
    <fill>
      <patternFill patternType="solid">
        <fgColor rgb="FFD6F5D6"/>
        <bgColor indexed="64"/>
      </patternFill>
    </fill>
    <fill>
      <patternFill patternType="solid">
        <fgColor rgb="FFACE9AC"/>
        <bgColor indexed="64"/>
      </patternFill>
    </fill>
    <fill>
      <patternFill patternType="solid">
        <fgColor rgb="FF83DD83"/>
        <bgColor indexed="64"/>
      </patternFill>
    </fill>
    <fill>
      <patternFill patternType="solid">
        <fgColor rgb="FFCCE7FF"/>
        <bgColor indexed="64"/>
      </patternFill>
    </fill>
    <fill>
      <patternFill patternType="solid">
        <fgColor rgb="FF99CFFF"/>
        <bgColor indexed="64"/>
      </patternFill>
    </fill>
    <fill>
      <patternFill patternType="solid">
        <fgColor rgb="FF66B8FF"/>
        <bgColor indexed="64"/>
      </patternFill>
    </fill>
    <fill>
      <patternFill patternType="solid">
        <fgColor rgb="FFD4CCFF"/>
        <bgColor indexed="64"/>
      </patternFill>
    </fill>
    <fill>
      <patternFill patternType="solid">
        <fgColor rgb="FFA699FF"/>
        <bgColor indexed="64"/>
      </patternFill>
    </fill>
    <fill>
      <patternFill patternType="solid">
        <fgColor rgb="FF785FFF"/>
        <bgColor indexed="64"/>
      </patternFill>
    </fill>
    <fill>
      <patternFill patternType="solid">
        <fgColor rgb="FFE8CCFF"/>
        <bgColor indexed="64"/>
      </patternFill>
    </fill>
    <fill>
      <patternFill patternType="solid">
        <fgColor rgb="FFD199FF"/>
        <bgColor indexed="64"/>
      </patternFill>
    </fill>
    <fill>
      <patternFill patternType="solid">
        <fgColor rgb="FFBA66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0" fillId="15" borderId="31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/>
    <xf numFmtId="0" fontId="0" fillId="14" borderId="0" xfId="0" applyFill="1"/>
    <xf numFmtId="0" fontId="0" fillId="17" borderId="0" xfId="0" applyFill="1"/>
    <xf numFmtId="0" fontId="0" fillId="20" borderId="0" xfId="0" applyFill="1"/>
    <xf numFmtId="0" fontId="0" fillId="6" borderId="0" xfId="0" applyFill="1" applyAlignment="1">
      <alignment horizontal="center" vertical="center"/>
    </xf>
    <xf numFmtId="0" fontId="0" fillId="12" borderId="0" xfId="0" applyFill="1"/>
    <xf numFmtId="0" fontId="0" fillId="15" borderId="0" xfId="0" applyFill="1"/>
    <xf numFmtId="0" fontId="0" fillId="18" borderId="0" xfId="0" applyFill="1"/>
    <xf numFmtId="0" fontId="0" fillId="21" borderId="0" xfId="0" applyFill="1"/>
    <xf numFmtId="0" fontId="0" fillId="7" borderId="0" xfId="0" applyFill="1" applyAlignment="1">
      <alignment horizontal="center" vertical="center"/>
    </xf>
    <xf numFmtId="0" fontId="0" fillId="10" borderId="0" xfId="0" applyFill="1"/>
    <xf numFmtId="0" fontId="0" fillId="13" borderId="0" xfId="0" applyFill="1"/>
    <xf numFmtId="0" fontId="0" fillId="16" borderId="0" xfId="0" applyFill="1"/>
    <xf numFmtId="0" fontId="0" fillId="19" borderId="0" xfId="0" applyFill="1"/>
    <xf numFmtId="0" fontId="0" fillId="2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5" fillId="10" borderId="26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BA66FF"/>
      <color rgb="FFD199FF"/>
      <color rgb="FFE8CCFF"/>
      <color rgb="FF66B8FF"/>
      <color rgb="FF99CFFF"/>
      <color rgb="FFCCE7FF"/>
      <color rgb="FFD6F5D6"/>
      <color rgb="FFACE9AC"/>
      <color rgb="FF83DD83"/>
      <color rgb="FFFFE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60325</xdr:colOff>
      <xdr:row>0</xdr:row>
      <xdr:rowOff>12700</xdr:rowOff>
    </xdr:from>
    <xdr:ext cx="542925" cy="3129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A020D26-0F07-727B-C407-41F141237996}"/>
                </a:ext>
              </a:extLst>
            </xdr:cNvPr>
            <xdr:cNvSpPr txBox="1"/>
          </xdr:nvSpPr>
          <xdr:spPr>
            <a:xfrm>
              <a:off x="2498725" y="12700"/>
              <a:ext cx="542925" cy="312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supHide m:val="on"/>
                        <m:ctrlPr>
                          <a:rPr lang="en-US" sz="8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800" b="1" i="1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800" b="1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800" b="1" i="1">
                            <a:latin typeface="Cambria Math" panose="02040503050406030204" pitchFamily="18" charset="0"/>
                          </a:rPr>
                          <m:t>𝒈</m:t>
                        </m:r>
                      </m:sub>
                      <m:sup/>
                      <m:e>
                        <m:r>
                          <a:rPr lang="en-US" sz="800" b="1" i="1">
                            <a:latin typeface="Cambria Math" panose="02040503050406030204" pitchFamily="18" charset="0"/>
                          </a:rPr>
                          <m:t>𝒊</m:t>
                        </m:r>
                      </m:e>
                    </m:nary>
                    <m:r>
                      <a:rPr lang="en-US" sz="800" b="1" i="0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8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800" b="1" i="1"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  <m:sub>
                        <m:r>
                          <a:rPr lang="en-US" sz="8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8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A020D26-0F07-727B-C407-41F141237996}"/>
                </a:ext>
              </a:extLst>
            </xdr:cNvPr>
            <xdr:cNvSpPr txBox="1"/>
          </xdr:nvSpPr>
          <xdr:spPr>
            <a:xfrm>
              <a:off x="2498725" y="12700"/>
              <a:ext cx="542925" cy="312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800" b="1" i="0">
                  <a:latin typeface="Cambria Math" panose="02040503050406030204" pitchFamily="18" charset="0"/>
                </a:rPr>
                <a:t>∑129_(𝒊=𝒈)▒𝒊∗𝒉</a:t>
              </a:r>
              <a:r>
                <a:rPr lang="en-US" sz="8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800" b="1" i="0">
                  <a:latin typeface="Cambria Math" panose="02040503050406030204" pitchFamily="18" charset="0"/>
                </a:rPr>
                <a:t>𝒊</a:t>
              </a:r>
              <a:endParaRPr lang="en-US" sz="8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20CB-7B49-49BB-8900-B1A121413B1A}">
  <sheetPr>
    <tabColor rgb="FFFFC1C1"/>
  </sheetPr>
  <dimension ref="A1:U14"/>
  <sheetViews>
    <sheetView tabSelected="1" zoomScale="118" workbookViewId="0">
      <selection activeCell="N14" sqref="N14"/>
    </sheetView>
  </sheetViews>
  <sheetFormatPr defaultRowHeight="14.5" x14ac:dyDescent="0.35"/>
  <cols>
    <col min="1" max="11" width="8.7265625" style="1"/>
    <col min="12" max="21" width="2.6328125" style="1" customWidth="1"/>
    <col min="22" max="16384" width="8.7265625" style="1"/>
  </cols>
  <sheetData>
    <row r="1" spans="1:21" ht="30.5" customHeight="1" thickBot="1" x14ac:dyDescent="0.4">
      <c r="A1" s="138" t="s">
        <v>8</v>
      </c>
      <c r="B1" s="139" t="s">
        <v>0</v>
      </c>
      <c r="C1" s="139" t="s">
        <v>1</v>
      </c>
      <c r="D1" s="139" t="s">
        <v>2</v>
      </c>
      <c r="E1" s="139" t="s">
        <v>3</v>
      </c>
      <c r="F1" s="139"/>
      <c r="G1" s="139" t="s">
        <v>4</v>
      </c>
      <c r="H1" s="139" t="s">
        <v>5</v>
      </c>
      <c r="I1" s="139" t="s">
        <v>6</v>
      </c>
      <c r="J1" s="140" t="s">
        <v>7</v>
      </c>
    </row>
    <row r="2" spans="1:21" ht="14.5" customHeight="1" x14ac:dyDescent="0.35">
      <c r="A2" s="141">
        <v>9</v>
      </c>
      <c r="B2" s="136">
        <f>IFERROR(SMALL($L$2:$U$11, 1),"")</f>
        <v>0</v>
      </c>
      <c r="C2" s="136">
        <f>IF(B2="","",COUNTIF($L$2:$U$11,B2))</f>
        <v>15</v>
      </c>
      <c r="D2" s="136">
        <f>IF(B2="","",SUM(C2:$C$2))</f>
        <v>15</v>
      </c>
      <c r="E2" s="136">
        <f>IF(B2="","",B2*C2)</f>
        <v>0</v>
      </c>
      <c r="F2" s="136">
        <f>IF(B2="","",SUM(E2:$E$2))</f>
        <v>0</v>
      </c>
      <c r="G2" s="136">
        <f>IF(B2="","",ROUND(F2/D2,2))</f>
        <v>0</v>
      </c>
      <c r="H2" s="136">
        <f t="shared" ref="H2:H14" si="0">IFERROR(IF(B2="","",ROUND(D2/(SUM($C$2:$C$14)-D2),2)),"||")</f>
        <v>0.56000000000000005</v>
      </c>
      <c r="I2" s="136" cm="1">
        <f t="array" aca="1" ref="I2" ca="1">IF(B2="","",ROUND(POWER(G2-INDIRECT("$G$"&amp;MATCH($A$2-1,$B$2:$B$14,0)+1),2),2))</f>
        <v>9.1199999999999992</v>
      </c>
      <c r="J2" s="137">
        <f ca="1">IFERROR(IF(B2="","",ROUND(H2*I2-1,2)),"||")</f>
        <v>4.1100000000000003</v>
      </c>
      <c r="L2" s="5">
        <v>1</v>
      </c>
      <c r="M2" s="6">
        <v>4</v>
      </c>
      <c r="N2" s="6">
        <v>2</v>
      </c>
      <c r="O2" s="6">
        <v>8</v>
      </c>
      <c r="P2" s="6">
        <v>5</v>
      </c>
      <c r="Q2" s="6">
        <v>7</v>
      </c>
      <c r="R2" s="6"/>
      <c r="S2" s="6"/>
      <c r="T2" s="6"/>
      <c r="U2" s="7"/>
    </row>
    <row r="3" spans="1:21" x14ac:dyDescent="0.35">
      <c r="A3" s="142"/>
      <c r="B3" s="14">
        <f>IFERROR(SMALL($L$2:$U$11, SUM($C$2:C2)+1),"")</f>
        <v>1</v>
      </c>
      <c r="C3" s="14">
        <f t="shared" ref="C3:C14" si="1">IF(B3="","",COUNTIF($L$2:$U$11,B3))</f>
        <v>4</v>
      </c>
      <c r="D3" s="14">
        <f>IF(B3="","",SUM(C$2:$C3))</f>
        <v>19</v>
      </c>
      <c r="E3" s="14">
        <f t="shared" ref="E3:E14" si="2">IF(B3="","",B3*C3)</f>
        <v>4</v>
      </c>
      <c r="F3" s="14">
        <f>IF(B3="","",SUM(E$2:$E3))</f>
        <v>4</v>
      </c>
      <c r="G3" s="14">
        <f t="shared" ref="G3:G14" si="3">IF(B3="","",ROUND(F3/D3,2))</f>
        <v>0.21</v>
      </c>
      <c r="H3" s="14">
        <f t="shared" si="0"/>
        <v>0.83</v>
      </c>
      <c r="I3" s="136" cm="1">
        <f t="array" aca="1" ref="I3" ca="1">IF(B3="","",ROUND(POWER(G3-INDIRECT("$G$"&amp;MATCH($A$2-1,$B$2:$B$14,0)+1),2),2))</f>
        <v>7.9</v>
      </c>
      <c r="J3" s="15">
        <f t="shared" ref="J3:J14" ca="1" si="4">IFERROR(IF(B3="","",ROUND(H3*I3-1,2)),"||")</f>
        <v>5.56</v>
      </c>
      <c r="L3" s="8">
        <v>4</v>
      </c>
      <c r="M3" s="9">
        <v>2</v>
      </c>
      <c r="N3" s="9">
        <v>8</v>
      </c>
      <c r="O3" s="9">
        <v>5</v>
      </c>
      <c r="P3" s="9">
        <v>7</v>
      </c>
      <c r="Q3" s="9">
        <v>1</v>
      </c>
      <c r="R3" s="9"/>
      <c r="S3" s="9"/>
      <c r="T3" s="9"/>
      <c r="U3" s="10"/>
    </row>
    <row r="4" spans="1:21" x14ac:dyDescent="0.35">
      <c r="A4" s="142"/>
      <c r="B4" s="14">
        <f>IFERROR(SMALL($L$2:$U$11, SUM($C$2:C3)+1),"")</f>
        <v>2</v>
      </c>
      <c r="C4" s="14">
        <f t="shared" si="1"/>
        <v>4</v>
      </c>
      <c r="D4" s="14">
        <f>IF(B4="","",SUM(C$2:$C4))</f>
        <v>23</v>
      </c>
      <c r="E4" s="14">
        <f t="shared" si="2"/>
        <v>8</v>
      </c>
      <c r="F4" s="14">
        <f>IF(B4="","",SUM(E$2:$E4))</f>
        <v>12</v>
      </c>
      <c r="G4" s="14">
        <f t="shared" si="3"/>
        <v>0.52</v>
      </c>
      <c r="H4" s="14">
        <f t="shared" si="0"/>
        <v>1.21</v>
      </c>
      <c r="I4" s="136" cm="1">
        <f t="array" aca="1" ref="I4" ca="1">IF(B4="","",ROUND(POWER(G4-INDIRECT("$G$"&amp;MATCH($A$2-1,$B$2:$B$14,0)+1),2),2))</f>
        <v>6.25</v>
      </c>
      <c r="J4" s="15">
        <f t="shared" ca="1" si="4"/>
        <v>6.56</v>
      </c>
      <c r="L4" s="8">
        <v>0</v>
      </c>
      <c r="M4" s="9">
        <v>8</v>
      </c>
      <c r="N4" s="9">
        <v>5</v>
      </c>
      <c r="O4" s="9">
        <v>7</v>
      </c>
      <c r="P4" s="9">
        <v>1</v>
      </c>
      <c r="Q4" s="9">
        <v>4</v>
      </c>
      <c r="R4" s="9"/>
      <c r="S4" s="9"/>
      <c r="T4" s="9"/>
      <c r="U4" s="10"/>
    </row>
    <row r="5" spans="1:21" x14ac:dyDescent="0.35">
      <c r="A5" s="142"/>
      <c r="B5" s="14">
        <f>IFERROR(SMALL($L$2:$U$11, SUM($C$2:C4)+1),"")</f>
        <v>4</v>
      </c>
      <c r="C5" s="14">
        <f t="shared" si="1"/>
        <v>5</v>
      </c>
      <c r="D5" s="14">
        <f>IF(B5="","",SUM(C$2:$C5))</f>
        <v>28</v>
      </c>
      <c r="E5" s="14">
        <f t="shared" si="2"/>
        <v>20</v>
      </c>
      <c r="F5" s="14">
        <f>IF(B5="","",SUM(E$2:$E5))</f>
        <v>32</v>
      </c>
      <c r="G5" s="14">
        <f t="shared" si="3"/>
        <v>1.1399999999999999</v>
      </c>
      <c r="H5" s="14">
        <f t="shared" si="0"/>
        <v>2</v>
      </c>
      <c r="I5" s="136" cm="1">
        <f t="array" aca="1" ref="I5" ca="1">IF(B5="","",ROUND(POWER(G5-INDIRECT("$G$"&amp;MATCH($A$2-1,$B$2:$B$14,0)+1),2),2))</f>
        <v>3.53</v>
      </c>
      <c r="J5" s="15">
        <f t="shared" ca="1" si="4"/>
        <v>6.06</v>
      </c>
      <c r="L5" s="8">
        <v>0</v>
      </c>
      <c r="M5" s="9">
        <v>0</v>
      </c>
      <c r="N5" s="9">
        <v>7</v>
      </c>
      <c r="O5" s="9">
        <v>1</v>
      </c>
      <c r="P5" s="9">
        <v>4</v>
      </c>
      <c r="Q5" s="9">
        <v>2</v>
      </c>
      <c r="R5" s="9"/>
      <c r="S5" s="9"/>
      <c r="T5" s="9"/>
      <c r="U5" s="10"/>
    </row>
    <row r="6" spans="1:21" x14ac:dyDescent="0.35">
      <c r="A6" s="142"/>
      <c r="B6" s="14">
        <f>IFERROR(SMALL($L$2:$U$11, SUM($C$2:C5)+1),"")</f>
        <v>5</v>
      </c>
      <c r="C6" s="14">
        <f t="shared" si="1"/>
        <v>4</v>
      </c>
      <c r="D6" s="14">
        <f>IF(B6="","",SUM(C$2:$C6))</f>
        <v>32</v>
      </c>
      <c r="E6" s="14">
        <f t="shared" si="2"/>
        <v>20</v>
      </c>
      <c r="F6" s="14">
        <f>IF(B6="","",SUM(E$2:$E6))</f>
        <v>52</v>
      </c>
      <c r="G6" s="14">
        <f t="shared" si="3"/>
        <v>1.63</v>
      </c>
      <c r="H6" s="14">
        <f>IFERROR(IF(B6="","",ROUND(D6/(SUM($C$2:$C$14)-D6),2)),"||")</f>
        <v>3.2</v>
      </c>
      <c r="I6" s="136" cm="1">
        <f t="array" aca="1" ref="I6" ca="1">IF(B6="","",ROUND(POWER(G6-INDIRECT("$G$"&amp;MATCH($A$2-1,$B$2:$B$14,0)+1),2),2))</f>
        <v>1.93</v>
      </c>
      <c r="J6" s="15">
        <f t="shared" ca="1" si="4"/>
        <v>5.18</v>
      </c>
      <c r="L6" s="8">
        <v>0</v>
      </c>
      <c r="M6" s="9">
        <v>0</v>
      </c>
      <c r="N6" s="9">
        <v>0</v>
      </c>
      <c r="O6" s="9">
        <v>4</v>
      </c>
      <c r="P6" s="9">
        <v>2</v>
      </c>
      <c r="Q6" s="9">
        <v>8</v>
      </c>
      <c r="R6" s="9"/>
      <c r="S6" s="9"/>
      <c r="T6" s="9"/>
      <c r="U6" s="10"/>
    </row>
    <row r="7" spans="1:21" x14ac:dyDescent="0.35">
      <c r="A7" s="142"/>
      <c r="B7" s="14">
        <f>IFERROR(SMALL($L$2:$U$11, SUM($C$2:C6)+1),"")</f>
        <v>7</v>
      </c>
      <c r="C7" s="14">
        <f t="shared" si="1"/>
        <v>5</v>
      </c>
      <c r="D7" s="14">
        <f>IF(B7="","",SUM(C$2:$C7))</f>
        <v>37</v>
      </c>
      <c r="E7" s="14">
        <f t="shared" si="2"/>
        <v>35</v>
      </c>
      <c r="F7" s="14">
        <f>IF(B7="","",SUM(E$2:$E7))</f>
        <v>87</v>
      </c>
      <c r="G7" s="14">
        <f t="shared" si="3"/>
        <v>2.35</v>
      </c>
      <c r="H7" s="14">
        <f t="shared" si="0"/>
        <v>7.4</v>
      </c>
      <c r="I7" s="136" cm="1">
        <f t="array" aca="1" ref="I7" ca="1">IF(B7="","",ROUND(POWER(G7-INDIRECT("$G$"&amp;MATCH($A$2-1,$B$2:$B$14,0)+1),2),2))</f>
        <v>0.45</v>
      </c>
      <c r="J7" s="15">
        <f t="shared" ca="1" si="4"/>
        <v>2.33</v>
      </c>
      <c r="L7" s="8">
        <v>0</v>
      </c>
      <c r="M7" s="9">
        <v>0</v>
      </c>
      <c r="N7" s="9">
        <v>0</v>
      </c>
      <c r="O7" s="9">
        <v>0</v>
      </c>
      <c r="P7" s="9">
        <v>8</v>
      </c>
      <c r="Q7" s="9">
        <v>5</v>
      </c>
      <c r="R7" s="9"/>
      <c r="S7" s="9"/>
      <c r="T7" s="9"/>
      <c r="U7" s="10"/>
    </row>
    <row r="8" spans="1:21" x14ac:dyDescent="0.35">
      <c r="A8" s="142"/>
      <c r="B8" s="14">
        <f>IFERROR(SMALL($L$2:$U$11, SUM($C$2:C7)+1),"")</f>
        <v>8</v>
      </c>
      <c r="C8" s="14">
        <f t="shared" si="1"/>
        <v>5</v>
      </c>
      <c r="D8" s="14">
        <f>IF(B8="","",SUM(C$2:$C8))</f>
        <v>42</v>
      </c>
      <c r="E8" s="14">
        <f t="shared" si="2"/>
        <v>40</v>
      </c>
      <c r="F8" s="14">
        <f>IF(B8="","",SUM(E$2:$E8))</f>
        <v>127</v>
      </c>
      <c r="G8" s="14">
        <f t="shared" si="3"/>
        <v>3.02</v>
      </c>
      <c r="H8" s="14" t="str">
        <f>IFERROR(IF(B8="","",ROUND(D8/(SUM($C$2:$C$14)-D8),2)),"||")</f>
        <v>||</v>
      </c>
      <c r="I8" s="136" cm="1">
        <f t="array" aca="1" ref="I8" ca="1">IF(B8="","",ROUND(POWER(G8-INDIRECT("$G$"&amp;MATCH($A$2-1,$B$2:$B$14,0)+1),2),2))</f>
        <v>0</v>
      </c>
      <c r="J8" s="15" t="str">
        <f t="shared" ca="1" si="4"/>
        <v>||</v>
      </c>
      <c r="L8" s="8">
        <v>0</v>
      </c>
      <c r="M8" s="9">
        <v>0</v>
      </c>
      <c r="N8" s="9">
        <v>0</v>
      </c>
      <c r="O8" s="9">
        <v>0</v>
      </c>
      <c r="P8" s="9">
        <v>0</v>
      </c>
      <c r="Q8" s="9">
        <v>7</v>
      </c>
      <c r="R8" s="9"/>
      <c r="S8" s="9"/>
      <c r="T8" s="9"/>
      <c r="U8" s="10"/>
    </row>
    <row r="9" spans="1:21" x14ac:dyDescent="0.35">
      <c r="A9" s="142"/>
      <c r="B9" s="14" t="str">
        <f>IFERROR(SMALL($L$2:$U$11, SUM($C$2:C8)+1),"")</f>
        <v/>
      </c>
      <c r="C9" s="14" t="str">
        <f t="shared" si="1"/>
        <v/>
      </c>
      <c r="D9" s="14" t="str">
        <f>IF(B9="","",SUM(C$2:$C9))</f>
        <v/>
      </c>
      <c r="E9" s="14" t="str">
        <f t="shared" si="2"/>
        <v/>
      </c>
      <c r="F9" s="14" t="str">
        <f>IF(B9="","",SUM(E$2:$E9))</f>
        <v/>
      </c>
      <c r="G9" s="14" t="str">
        <f t="shared" si="3"/>
        <v/>
      </c>
      <c r="H9" s="14" t="str">
        <f t="shared" si="0"/>
        <v/>
      </c>
      <c r="I9" s="136" t="str" cm="1">
        <f t="array" aca="1" ref="I9" ca="1">IF(B9="","",ROUND(POWER(G9-INDIRECT("$G$"&amp;MATCH($A$2-1,$B$2:$B$14,0)+1),2),2))</f>
        <v/>
      </c>
      <c r="J9" s="15" t="str">
        <f t="shared" si="4"/>
        <v/>
      </c>
      <c r="L9" s="8"/>
      <c r="M9" s="9"/>
      <c r="N9" s="9"/>
      <c r="O9" s="9"/>
      <c r="P9" s="9"/>
      <c r="Q9" s="9"/>
      <c r="R9" s="9"/>
      <c r="S9" s="9"/>
      <c r="T9" s="9"/>
      <c r="U9" s="10"/>
    </row>
    <row r="10" spans="1:21" x14ac:dyDescent="0.35">
      <c r="A10" s="142"/>
      <c r="B10" s="14" t="str">
        <f>IFERROR(SMALL($L$2:$U$11, SUM($C$2:C9)+1),"")</f>
        <v/>
      </c>
      <c r="C10" s="14" t="str">
        <f t="shared" si="1"/>
        <v/>
      </c>
      <c r="D10" s="14" t="str">
        <f>IF(B10="","",SUM(C$2:$C10))</f>
        <v/>
      </c>
      <c r="E10" s="14" t="str">
        <f t="shared" si="2"/>
        <v/>
      </c>
      <c r="F10" s="14" t="str">
        <f>IF(B10="","",SUM(E$2:$E10))</f>
        <v/>
      </c>
      <c r="G10" s="14" t="str">
        <f t="shared" si="3"/>
        <v/>
      </c>
      <c r="H10" s="14" t="str">
        <f t="shared" si="0"/>
        <v/>
      </c>
      <c r="I10" s="136" t="str" cm="1">
        <f t="array" aca="1" ref="I10" ca="1">IF(B10="","",ROUND(POWER(G10-INDIRECT("$G$"&amp;MATCH($A$2-1,$B$2:$B$14,0)+1),2),2))</f>
        <v/>
      </c>
      <c r="J10" s="15" t="str">
        <f t="shared" si="4"/>
        <v/>
      </c>
      <c r="L10" s="8"/>
      <c r="M10" s="9"/>
      <c r="N10" s="9"/>
      <c r="O10" s="9"/>
      <c r="P10" s="9"/>
      <c r="Q10" s="9"/>
      <c r="R10" s="9"/>
      <c r="S10" s="9"/>
      <c r="T10" s="9"/>
      <c r="U10" s="10"/>
    </row>
    <row r="11" spans="1:21" ht="15" thickBot="1" x14ac:dyDescent="0.4">
      <c r="A11" s="142"/>
      <c r="B11" s="14" t="str">
        <f>IFERROR(SMALL($L$2:$U$11, SUM($C$2:C10)+1),"")</f>
        <v/>
      </c>
      <c r="C11" s="14" t="str">
        <f t="shared" si="1"/>
        <v/>
      </c>
      <c r="D11" s="14" t="str">
        <f>IF(B11="","",SUM(C$2:$C11))</f>
        <v/>
      </c>
      <c r="E11" s="14" t="str">
        <f t="shared" si="2"/>
        <v/>
      </c>
      <c r="F11" s="14" t="str">
        <f>IF(B11="","",SUM(E$2:$E11))</f>
        <v/>
      </c>
      <c r="G11" s="14" t="str">
        <f t="shared" si="3"/>
        <v/>
      </c>
      <c r="H11" s="14" t="str">
        <f t="shared" si="0"/>
        <v/>
      </c>
      <c r="I11" s="136" t="str" cm="1">
        <f t="array" aca="1" ref="I11" ca="1">IF(B11="","",ROUND(POWER(G11-INDIRECT("$G$"&amp;MATCH($A$2-1,$B$2:$B$14,0)+1),2),2))</f>
        <v/>
      </c>
      <c r="J11" s="15" t="str">
        <f t="shared" si="4"/>
        <v/>
      </c>
      <c r="L11" s="11"/>
      <c r="M11" s="12"/>
      <c r="N11" s="12"/>
      <c r="O11" s="12"/>
      <c r="P11" s="12"/>
      <c r="Q11" s="12"/>
      <c r="R11" s="12"/>
      <c r="S11" s="12"/>
      <c r="T11" s="12"/>
      <c r="U11" s="13"/>
    </row>
    <row r="12" spans="1:21" x14ac:dyDescent="0.35">
      <c r="A12" s="142"/>
      <c r="B12" s="14" t="str">
        <f>IFERROR(SMALL($L$2:$U$11, SUM($C$2:C11)+1),"")</f>
        <v/>
      </c>
      <c r="C12" s="14" t="str">
        <f t="shared" si="1"/>
        <v/>
      </c>
      <c r="D12" s="14" t="str">
        <f>IF(B12="","",SUM(C$2:$C12))</f>
        <v/>
      </c>
      <c r="E12" s="14" t="str">
        <f t="shared" si="2"/>
        <v/>
      </c>
      <c r="F12" s="14" t="str">
        <f>IF(B12="","",SUM(E$2:$E12))</f>
        <v/>
      </c>
      <c r="G12" s="14" t="str">
        <f t="shared" si="3"/>
        <v/>
      </c>
      <c r="H12" s="14" t="str">
        <f t="shared" si="0"/>
        <v/>
      </c>
      <c r="I12" s="136" t="str" cm="1">
        <f t="array" aca="1" ref="I12" ca="1">IF(B12="","",ROUND(POWER(G12-INDIRECT("$G$"&amp;MATCH($A$2-1,$B$2:$B$14,0)+1),2),2))</f>
        <v/>
      </c>
      <c r="J12" s="15" t="str">
        <f t="shared" si="4"/>
        <v/>
      </c>
    </row>
    <row r="13" spans="1:21" x14ac:dyDescent="0.35">
      <c r="A13" s="142"/>
      <c r="B13" s="14" t="str">
        <f>IFERROR(SMALL($L$2:$U$11, SUM($C$2:C12)+1),"")</f>
        <v/>
      </c>
      <c r="C13" s="14" t="str">
        <f t="shared" si="1"/>
        <v/>
      </c>
      <c r="D13" s="14" t="str">
        <f>IF(B13="","",SUM(C$2:$C13))</f>
        <v/>
      </c>
      <c r="E13" s="14" t="str">
        <f t="shared" si="2"/>
        <v/>
      </c>
      <c r="F13" s="14" t="str">
        <f>IF(B13="","",SUM(E$2:$E13))</f>
        <v/>
      </c>
      <c r="G13" s="14" t="str">
        <f t="shared" si="3"/>
        <v/>
      </c>
      <c r="H13" s="14" t="str">
        <f t="shared" si="0"/>
        <v/>
      </c>
      <c r="I13" s="136" t="str" cm="1">
        <f t="array" aca="1" ref="I13" ca="1">IF(B13="","",ROUND(POWER(G13-INDIRECT("$G$"&amp;MATCH($A$2-1,$B$2:$B$14,0)+1),2),2))</f>
        <v/>
      </c>
      <c r="J13" s="15" t="str">
        <f t="shared" si="4"/>
        <v/>
      </c>
    </row>
    <row r="14" spans="1:21" ht="15" thickBot="1" x14ac:dyDescent="0.4">
      <c r="A14" s="143"/>
      <c r="B14" s="16" t="str">
        <f>IFERROR(SMALL($L$2:$U$11, SUM($C$2:C13)+1),"")</f>
        <v/>
      </c>
      <c r="C14" s="16" t="str">
        <f t="shared" si="1"/>
        <v/>
      </c>
      <c r="D14" s="16" t="str">
        <f>IF(B14="","",SUM(C$2:$C14))</f>
        <v/>
      </c>
      <c r="E14" s="16" t="str">
        <f t="shared" si="2"/>
        <v/>
      </c>
      <c r="F14" s="16" t="str">
        <f>IF(B14="","",SUM(E$2:$E14))</f>
        <v/>
      </c>
      <c r="G14" s="16" t="str">
        <f t="shared" si="3"/>
        <v/>
      </c>
      <c r="H14" s="16" t="str">
        <f t="shared" si="0"/>
        <v/>
      </c>
      <c r="I14" s="16" t="str" cm="1">
        <f t="array" aca="1" ref="I14" ca="1">IF(B14="","",ROUND(POWER(G14-INDIRECT("$G$"&amp;MATCH($A$2-1,$B$2:$B$14,0)+1),2),2))</f>
        <v/>
      </c>
      <c r="J14" s="17" t="str">
        <f t="shared" si="4"/>
        <v/>
      </c>
    </row>
  </sheetData>
  <mergeCells count="1">
    <mergeCell ref="A2:A14"/>
  </mergeCells>
  <conditionalFormatting sqref="L2:U11">
    <cfRule type="expression" dxfId="1" priority="1">
      <formula>OR(MIN($L$2:$U$11)&lt;0,MAX($L$2:$U$11)&gt;$A$2-1)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BA34-9747-4300-BEE3-CF06622FE0D0}">
  <sheetPr>
    <tabColor rgb="FFFFC1C1"/>
  </sheetPr>
  <dimension ref="A1:P14"/>
  <sheetViews>
    <sheetView zoomScale="114" workbookViewId="0">
      <selection activeCell="A2" sqref="A2:A14"/>
    </sheetView>
  </sheetViews>
  <sheetFormatPr defaultRowHeight="14.5" x14ac:dyDescent="0.35"/>
  <cols>
    <col min="1" max="1" width="9.26953125" style="1" bestFit="1" customWidth="1"/>
    <col min="2" max="6" width="8.7265625" style="1"/>
    <col min="7" max="16" width="2.6328125" style="1" customWidth="1"/>
    <col min="17" max="16384" width="8.7265625" style="1"/>
  </cols>
  <sheetData>
    <row r="1" spans="1:16" ht="30.5" customHeight="1" thickBot="1" x14ac:dyDescent="0.4">
      <c r="A1" s="138" t="s">
        <v>9</v>
      </c>
      <c r="B1" s="139" t="s">
        <v>0</v>
      </c>
      <c r="C1" s="139" t="s">
        <v>1</v>
      </c>
      <c r="D1" s="139" t="s">
        <v>2</v>
      </c>
      <c r="E1" s="140" t="s">
        <v>7</v>
      </c>
    </row>
    <row r="2" spans="1:16" ht="14.5" customHeight="1" x14ac:dyDescent="0.35">
      <c r="A2" s="141">
        <v>4</v>
      </c>
      <c r="B2" s="136">
        <f>IFERROR(SMALL($G$2:$P$11,1),"")</f>
        <v>1</v>
      </c>
      <c r="C2" s="136">
        <f t="shared" ref="C2:C14" si="0">IF(B2="","",COUNTIF($G$2:$P$11,B2))</f>
        <v>5</v>
      </c>
      <c r="D2" s="136">
        <f>IF(B2="","",SUM(C2:$C$2))</f>
        <v>5</v>
      </c>
      <c r="E2" s="137">
        <f>IF(B2="","",MAX(0,ROUND(D2/(COUNTA($G$2:$P$2)*COUNTA($G$2:$G$11))*$A$2-1,0)))</f>
        <v>0</v>
      </c>
      <c r="G2" s="5">
        <v>1</v>
      </c>
      <c r="H2" s="6">
        <v>2</v>
      </c>
      <c r="I2" s="6">
        <v>4</v>
      </c>
      <c r="J2" s="6">
        <v>6</v>
      </c>
      <c r="K2" s="6">
        <v>7</v>
      </c>
      <c r="L2" s="6"/>
      <c r="M2" s="6"/>
      <c r="N2" s="6"/>
      <c r="O2" s="6"/>
      <c r="P2" s="7"/>
    </row>
    <row r="3" spans="1:16" x14ac:dyDescent="0.35">
      <c r="A3" s="142"/>
      <c r="B3" s="14">
        <f>IFERROR(SMALL($G$2:$P$11, SUM($C$2:C2)+1),"")</f>
        <v>2</v>
      </c>
      <c r="C3" s="14">
        <f t="shared" si="0"/>
        <v>5</v>
      </c>
      <c r="D3" s="14">
        <f>IF(B3="","",SUM(C$2:$C3))</f>
        <v>10</v>
      </c>
      <c r="E3" s="15">
        <f t="shared" ref="E3:E14" si="1">IF(B3="","",MAX(0,ROUND(D3/(COUNTA($G$2:$P$2)*COUNTA($G$2:$G$11))*$A$2-1,0)))</f>
        <v>1</v>
      </c>
      <c r="G3" s="8">
        <v>2</v>
      </c>
      <c r="H3" s="9">
        <v>1</v>
      </c>
      <c r="I3" s="9">
        <v>3</v>
      </c>
      <c r="J3" s="9">
        <v>4</v>
      </c>
      <c r="K3" s="9">
        <v>5</v>
      </c>
      <c r="L3" s="9"/>
      <c r="M3" s="9"/>
      <c r="N3" s="9"/>
      <c r="O3" s="9"/>
      <c r="P3" s="10"/>
    </row>
    <row r="4" spans="1:16" x14ac:dyDescent="0.35">
      <c r="A4" s="142"/>
      <c r="B4" s="14">
        <f>IFERROR(SMALL($G$2:$P$11, SUM($C$2:C3)+1),"")</f>
        <v>3</v>
      </c>
      <c r="C4" s="14">
        <f t="shared" si="0"/>
        <v>1</v>
      </c>
      <c r="D4" s="14">
        <f>IF(B4="","",SUM(C$2:$C4))</f>
        <v>11</v>
      </c>
      <c r="E4" s="15">
        <f t="shared" si="1"/>
        <v>1</v>
      </c>
      <c r="G4" s="8">
        <v>7</v>
      </c>
      <c r="H4" s="9">
        <v>2</v>
      </c>
      <c r="I4" s="9">
        <v>6</v>
      </c>
      <c r="J4" s="9">
        <v>9</v>
      </c>
      <c r="K4" s="9">
        <v>1</v>
      </c>
      <c r="L4" s="9"/>
      <c r="M4" s="9"/>
      <c r="N4" s="9"/>
      <c r="O4" s="9"/>
      <c r="P4" s="10"/>
    </row>
    <row r="5" spans="1:16" x14ac:dyDescent="0.35">
      <c r="A5" s="142"/>
      <c r="B5" s="14">
        <f>IFERROR(SMALL($G$2:$P$11, SUM($C$2:C4)+1),"")</f>
        <v>4</v>
      </c>
      <c r="C5" s="14">
        <f t="shared" si="0"/>
        <v>3</v>
      </c>
      <c r="D5" s="14">
        <f>IF(B5="","",SUM(C$2:$C5))</f>
        <v>14</v>
      </c>
      <c r="E5" s="15">
        <f t="shared" si="1"/>
        <v>2</v>
      </c>
      <c r="G5" s="8">
        <v>4</v>
      </c>
      <c r="H5" s="9">
        <v>1</v>
      </c>
      <c r="I5" s="9">
        <v>2</v>
      </c>
      <c r="J5" s="9">
        <v>1</v>
      </c>
      <c r="K5" s="9">
        <v>2</v>
      </c>
      <c r="L5" s="9"/>
      <c r="M5" s="9"/>
      <c r="N5" s="9"/>
      <c r="O5" s="9"/>
      <c r="P5" s="10"/>
    </row>
    <row r="6" spans="1:16" x14ac:dyDescent="0.35">
      <c r="A6" s="142"/>
      <c r="B6" s="14">
        <f>IFERROR(SMALL($G$2:$P$11, SUM($C$2:C5)+1),"")</f>
        <v>5</v>
      </c>
      <c r="C6" s="14">
        <f t="shared" si="0"/>
        <v>1</v>
      </c>
      <c r="D6" s="14">
        <f>IF(B6="","",SUM(C$2:$C6))</f>
        <v>15</v>
      </c>
      <c r="E6" s="15">
        <f t="shared" si="1"/>
        <v>2</v>
      </c>
      <c r="G6" s="8"/>
      <c r="H6" s="9"/>
      <c r="I6" s="9"/>
      <c r="J6" s="9"/>
      <c r="K6" s="9"/>
      <c r="L6" s="9"/>
      <c r="M6" s="9"/>
      <c r="N6" s="9"/>
      <c r="O6" s="9"/>
      <c r="P6" s="10"/>
    </row>
    <row r="7" spans="1:16" x14ac:dyDescent="0.35">
      <c r="A7" s="142"/>
      <c r="B7" s="14">
        <f>IFERROR(SMALL($G$2:$P$11, SUM($C$2:C6)+1),"")</f>
        <v>6</v>
      </c>
      <c r="C7" s="14">
        <f t="shared" si="0"/>
        <v>2</v>
      </c>
      <c r="D7" s="14">
        <f>IF(B7="","",SUM(C$2:$C7))</f>
        <v>17</v>
      </c>
      <c r="E7" s="15">
        <f t="shared" si="1"/>
        <v>2</v>
      </c>
      <c r="G7" s="8"/>
      <c r="H7" s="9"/>
      <c r="I7" s="9"/>
      <c r="J7" s="9"/>
      <c r="K7" s="9"/>
      <c r="L7" s="9"/>
      <c r="M7" s="9"/>
      <c r="N7" s="9"/>
      <c r="O7" s="9"/>
      <c r="P7" s="10"/>
    </row>
    <row r="8" spans="1:16" x14ac:dyDescent="0.35">
      <c r="A8" s="142"/>
      <c r="B8" s="14">
        <f>IFERROR(SMALL($G$2:$P$11, SUM($C$2:C7)+1),"")</f>
        <v>7</v>
      </c>
      <c r="C8" s="14">
        <f t="shared" si="0"/>
        <v>2</v>
      </c>
      <c r="D8" s="14">
        <f>IF(B8="","",SUM(C$2:$C8))</f>
        <v>19</v>
      </c>
      <c r="E8" s="15">
        <f t="shared" si="1"/>
        <v>3</v>
      </c>
      <c r="G8" s="8"/>
      <c r="H8" s="9"/>
      <c r="I8" s="9"/>
      <c r="J8" s="9"/>
      <c r="K8" s="9"/>
      <c r="L8" s="9"/>
      <c r="M8" s="9"/>
      <c r="N8" s="9"/>
      <c r="O8" s="9"/>
      <c r="P8" s="10"/>
    </row>
    <row r="9" spans="1:16" x14ac:dyDescent="0.35">
      <c r="A9" s="142"/>
      <c r="B9" s="14">
        <f>IFERROR(SMALL($G$2:$P$11, SUM($C$2:C8)+1),"")</f>
        <v>9</v>
      </c>
      <c r="C9" s="14">
        <f t="shared" si="0"/>
        <v>1</v>
      </c>
      <c r="D9" s="14">
        <f>IF(B9="","",SUM(C$2:$C9))</f>
        <v>20</v>
      </c>
      <c r="E9" s="15">
        <f t="shared" si="1"/>
        <v>3</v>
      </c>
      <c r="G9" s="8"/>
      <c r="H9" s="9"/>
      <c r="I9" s="9"/>
      <c r="J9" s="9"/>
      <c r="K9" s="9"/>
      <c r="L9" s="9"/>
      <c r="M9" s="9"/>
      <c r="N9" s="9"/>
      <c r="O9" s="9"/>
      <c r="P9" s="10"/>
    </row>
    <row r="10" spans="1:16" x14ac:dyDescent="0.35">
      <c r="A10" s="142"/>
      <c r="B10" s="14" t="str">
        <f>IFERROR(SMALL($G$2:$P$11, SUM($C$2:C9)+1),"")</f>
        <v/>
      </c>
      <c r="C10" s="14" t="str">
        <f t="shared" si="0"/>
        <v/>
      </c>
      <c r="D10" s="14" t="str">
        <f>IF(B10="","",SUM(C$2:$C10))</f>
        <v/>
      </c>
      <c r="E10" s="15" t="str">
        <f t="shared" si="1"/>
        <v/>
      </c>
      <c r="G10" s="8"/>
      <c r="H10" s="9"/>
      <c r="I10" s="9"/>
      <c r="J10" s="9"/>
      <c r="K10" s="9"/>
      <c r="L10" s="9"/>
      <c r="M10" s="9"/>
      <c r="N10" s="9"/>
      <c r="O10" s="9"/>
      <c r="P10" s="10"/>
    </row>
    <row r="11" spans="1:16" ht="15" thickBot="1" x14ac:dyDescent="0.4">
      <c r="A11" s="142"/>
      <c r="B11" s="14" t="str">
        <f>IFERROR(SMALL($G$2:$P$11, SUM($C$2:C10)+1),"")</f>
        <v/>
      </c>
      <c r="C11" s="14" t="str">
        <f t="shared" si="0"/>
        <v/>
      </c>
      <c r="D11" s="14" t="str">
        <f>IF(B11="","",SUM(C$2:$C11))</f>
        <v/>
      </c>
      <c r="E11" s="15" t="str">
        <f t="shared" si="1"/>
        <v/>
      </c>
      <c r="G11" s="11"/>
      <c r="H11" s="12"/>
      <c r="I11" s="12"/>
      <c r="J11" s="12"/>
      <c r="K11" s="12"/>
      <c r="L11" s="12"/>
      <c r="M11" s="12"/>
      <c r="N11" s="12"/>
      <c r="O11" s="12"/>
      <c r="P11" s="13"/>
    </row>
    <row r="12" spans="1:16" x14ac:dyDescent="0.35">
      <c r="A12" s="142"/>
      <c r="B12" s="14" t="str">
        <f>IFERROR(SMALL($G$2:$P$11, SUM($C$2:C11)+1),"")</f>
        <v/>
      </c>
      <c r="C12" s="14" t="str">
        <f t="shared" si="0"/>
        <v/>
      </c>
      <c r="D12" s="14" t="str">
        <f>IF(B12="","",SUM(C$2:$C12))</f>
        <v/>
      </c>
      <c r="E12" s="15" t="str">
        <f t="shared" si="1"/>
        <v/>
      </c>
    </row>
    <row r="13" spans="1:16" x14ac:dyDescent="0.35">
      <c r="A13" s="142"/>
      <c r="B13" s="14" t="str">
        <f>IFERROR(SMALL($G$2:$P$11, SUM($C$2:C12)+1),"")</f>
        <v/>
      </c>
      <c r="C13" s="14" t="str">
        <f t="shared" si="0"/>
        <v/>
      </c>
      <c r="D13" s="14" t="str">
        <f>IF(B13="","",SUM(C$2:$C13))</f>
        <v/>
      </c>
      <c r="E13" s="15" t="str">
        <f t="shared" si="1"/>
        <v/>
      </c>
    </row>
    <row r="14" spans="1:16" ht="15" thickBot="1" x14ac:dyDescent="0.4">
      <c r="A14" s="143"/>
      <c r="B14" s="16" t="str">
        <f>IFERROR(SMALL($G$2:$P$11, SUM($C$2:C13)+1),"")</f>
        <v/>
      </c>
      <c r="C14" s="16" t="str">
        <f t="shared" si="0"/>
        <v/>
      </c>
      <c r="D14" s="16" t="str">
        <f>IF(B14="","",SUM(C$2:$C14))</f>
        <v/>
      </c>
      <c r="E14" s="17" t="str">
        <f t="shared" si="1"/>
        <v/>
      </c>
    </row>
  </sheetData>
  <mergeCells count="1">
    <mergeCell ref="A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49CA-6683-42F3-A521-6A339CB571BD}">
  <sheetPr>
    <tabColor rgb="FFFFD1B2"/>
  </sheetPr>
  <dimension ref="B1:P12"/>
  <sheetViews>
    <sheetView zoomScale="185" workbookViewId="0">
      <selection activeCell="H1" sqref="H1:J1"/>
    </sheetView>
  </sheetViews>
  <sheetFormatPr defaultRowHeight="14.5" x14ac:dyDescent="0.35"/>
  <cols>
    <col min="1" max="1" width="8.7265625" style="1"/>
    <col min="2" max="6" width="2.6328125" style="1" customWidth="1"/>
    <col min="7" max="7" width="8.7265625" style="1"/>
    <col min="8" max="10" width="2.6328125" style="1" customWidth="1"/>
    <col min="11" max="11" width="8.7265625" style="1"/>
    <col min="12" max="15" width="2.81640625" style="1" bestFit="1" customWidth="1"/>
    <col min="16" max="16" width="2.6328125" style="1" customWidth="1"/>
    <col min="17" max="16384" width="8.7265625" style="1"/>
  </cols>
  <sheetData>
    <row r="1" spans="2:16" ht="15" thickBot="1" x14ac:dyDescent="0.4">
      <c r="B1" s="144" t="s">
        <v>10</v>
      </c>
      <c r="C1" s="145"/>
      <c r="D1" s="145"/>
      <c r="E1" s="145"/>
      <c r="F1" s="146"/>
      <c r="H1" s="147" t="s">
        <v>62</v>
      </c>
      <c r="I1" s="148"/>
      <c r="J1" s="149"/>
      <c r="L1" s="144" t="s">
        <v>11</v>
      </c>
      <c r="M1" s="145"/>
      <c r="N1" s="145"/>
      <c r="O1" s="145"/>
      <c r="P1" s="146"/>
    </row>
    <row r="2" spans="2:16" ht="15" thickBot="1" x14ac:dyDescent="0.4"/>
    <row r="3" spans="2:16" ht="14.5" customHeight="1" thickBot="1" x14ac:dyDescent="0.4">
      <c r="B3" s="18">
        <v>1</v>
      </c>
      <c r="C3" s="19">
        <v>3</v>
      </c>
      <c r="D3" s="19">
        <v>5</v>
      </c>
      <c r="E3" s="19">
        <v>7</v>
      </c>
      <c r="F3" s="20"/>
      <c r="L3" s="31">
        <f>IF(B3="","",IF($H$1="2T",SUMPRODUCT(B3:C4,$H$4:$I$5),SUMPRODUCT(A2:C4,$H$4:$J$6)))</f>
        <v>8</v>
      </c>
      <c r="M3" s="32">
        <f t="shared" ref="M3:P3" si="0">IF(C3="","",IF($H$1="2T",SUMPRODUCT(C3:D4,$H$4:$I$5),SUMPRODUCT(B2:D4,$H$4:$J$6)))</f>
        <v>14</v>
      </c>
      <c r="N3" s="32">
        <f t="shared" si="0"/>
        <v>20</v>
      </c>
      <c r="O3" s="32">
        <f t="shared" si="0"/>
        <v>7</v>
      </c>
      <c r="P3" s="33" t="str">
        <f t="shared" si="0"/>
        <v/>
      </c>
    </row>
    <row r="4" spans="2:16" x14ac:dyDescent="0.35">
      <c r="B4" s="21">
        <v>2</v>
      </c>
      <c r="C4" s="22">
        <v>4</v>
      </c>
      <c r="D4" s="22">
        <v>6</v>
      </c>
      <c r="E4" s="22">
        <v>8</v>
      </c>
      <c r="F4" s="23"/>
      <c r="H4" s="18">
        <v>1</v>
      </c>
      <c r="I4" s="19">
        <v>1</v>
      </c>
      <c r="J4" s="27"/>
      <c r="L4" s="34">
        <f t="shared" ref="L4:L7" si="1">IF(B4="","",IF($H$1="2T",SUMPRODUCT(B4:C5,$H$4:$I$5),SUMPRODUCT(A3:C5,$H$4:$J$6)))</f>
        <v>10</v>
      </c>
      <c r="M4" s="35">
        <f t="shared" ref="M4:M7" si="2">IF(C4="","",IF($H$1="2T",SUMPRODUCT(C4:D5,$H$4:$I$5),SUMPRODUCT(B3:D5,$H$4:$J$6)))</f>
        <v>16</v>
      </c>
      <c r="N4" s="35">
        <f t="shared" ref="N4:N7" si="3">IF(D4="","",IF($H$1="2T",SUMPRODUCT(D4:E5,$H$4:$I$5),SUMPRODUCT(C3:E5,$H$4:$J$6)))</f>
        <v>21</v>
      </c>
      <c r="O4" s="35">
        <f t="shared" ref="O4:O7" si="4">IF(E4="","",IF($H$1="2T",SUMPRODUCT(E4:F5,$H$4:$I$5),SUMPRODUCT(D3:F5,$H$4:$J$6)))</f>
        <v>8</v>
      </c>
      <c r="P4" s="36" t="str">
        <f t="shared" ref="P4:P7" si="5">IF(F4="","",IF($H$1="2T",SUMPRODUCT(F4:G5,$H$4:$I$5),SUMPRODUCT(E3:G5,$H$4:$J$6)))</f>
        <v/>
      </c>
    </row>
    <row r="5" spans="2:16" x14ac:dyDescent="0.35">
      <c r="B5" s="21">
        <v>3</v>
      </c>
      <c r="C5" s="22">
        <v>4</v>
      </c>
      <c r="D5" s="22">
        <v>6</v>
      </c>
      <c r="E5" s="22">
        <v>7</v>
      </c>
      <c r="F5" s="23"/>
      <c r="H5" s="21">
        <v>0</v>
      </c>
      <c r="I5" s="22">
        <v>1</v>
      </c>
      <c r="J5" s="28"/>
      <c r="K5" s="3"/>
      <c r="L5" s="34">
        <f t="shared" si="1"/>
        <v>8</v>
      </c>
      <c r="M5" s="35">
        <f t="shared" si="2"/>
        <v>12</v>
      </c>
      <c r="N5" s="35">
        <f t="shared" si="3"/>
        <v>15</v>
      </c>
      <c r="O5" s="35">
        <f t="shared" si="4"/>
        <v>7</v>
      </c>
      <c r="P5" s="36" t="str">
        <f t="shared" si="5"/>
        <v/>
      </c>
    </row>
    <row r="6" spans="2:16" ht="15" thickBot="1" x14ac:dyDescent="0.4">
      <c r="B6" s="21">
        <v>1</v>
      </c>
      <c r="C6" s="22">
        <v>1</v>
      </c>
      <c r="D6" s="22">
        <v>2</v>
      </c>
      <c r="E6" s="22">
        <v>2</v>
      </c>
      <c r="F6" s="23"/>
      <c r="H6" s="29"/>
      <c r="I6" s="30"/>
      <c r="J6" s="26"/>
      <c r="L6" s="34">
        <f t="shared" si="1"/>
        <v>2</v>
      </c>
      <c r="M6" s="35">
        <f t="shared" si="2"/>
        <v>3</v>
      </c>
      <c r="N6" s="35">
        <f t="shared" si="3"/>
        <v>4</v>
      </c>
      <c r="O6" s="35">
        <f t="shared" si="4"/>
        <v>2</v>
      </c>
      <c r="P6" s="36" t="str">
        <f t="shared" si="5"/>
        <v/>
      </c>
    </row>
    <row r="7" spans="2:16" ht="15" thickBot="1" x14ac:dyDescent="0.4">
      <c r="B7" s="24"/>
      <c r="C7" s="25"/>
      <c r="D7" s="25"/>
      <c r="E7" s="25"/>
      <c r="F7" s="26"/>
      <c r="H7" s="2"/>
      <c r="I7" s="2"/>
      <c r="J7" s="2"/>
      <c r="L7" s="37" t="str">
        <f t="shared" si="1"/>
        <v/>
      </c>
      <c r="M7" s="38" t="str">
        <f t="shared" si="2"/>
        <v/>
      </c>
      <c r="N7" s="38" t="str">
        <f t="shared" si="3"/>
        <v/>
      </c>
      <c r="O7" s="38" t="str">
        <f t="shared" si="4"/>
        <v/>
      </c>
      <c r="P7" s="39" t="str">
        <f t="shared" si="5"/>
        <v/>
      </c>
    </row>
    <row r="9" spans="2:16" x14ac:dyDescent="0.35">
      <c r="B9" s="2"/>
      <c r="C9" s="2"/>
      <c r="D9" s="2"/>
      <c r="E9" s="2"/>
    </row>
    <row r="10" spans="2:16" x14ac:dyDescent="0.35">
      <c r="B10" s="2"/>
      <c r="C10" s="2"/>
      <c r="D10" s="2"/>
      <c r="E10" s="2"/>
    </row>
    <row r="11" spans="2:16" x14ac:dyDescent="0.35">
      <c r="B11" s="2"/>
      <c r="C11" s="2"/>
      <c r="D11" s="2"/>
      <c r="E11" s="2"/>
    </row>
    <row r="12" spans="2:16" x14ac:dyDescent="0.35">
      <c r="B12" s="2"/>
      <c r="C12" s="2"/>
      <c r="D12" s="2"/>
      <c r="E12" s="2"/>
    </row>
  </sheetData>
  <mergeCells count="3">
    <mergeCell ref="B1:F1"/>
    <mergeCell ref="H1:J1"/>
    <mergeCell ref="L1:P1"/>
  </mergeCells>
  <conditionalFormatting sqref="J4:J6 H6:J6">
    <cfRule type="expression" dxfId="0" priority="1">
      <formula>$H$1="2T"</formula>
    </cfRule>
  </conditionalFormatting>
  <dataValidations count="1">
    <dataValidation type="list" allowBlank="1" showInputMessage="1" showErrorMessage="1" sqref="H1:J1" xr:uid="{9EA8C4D4-5872-4C11-8F9F-7944FC1FAFBE}">
      <formula1>"2T,3T"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9517-604B-4F33-926B-5CB4BA4901E3}">
  <sheetPr>
    <tabColor rgb="FFFFD1B2"/>
  </sheetPr>
  <dimension ref="B1:AC16"/>
  <sheetViews>
    <sheetView zoomScale="149" zoomScaleNormal="136" workbookViewId="0">
      <selection activeCell="W9" sqref="W9"/>
    </sheetView>
  </sheetViews>
  <sheetFormatPr defaultRowHeight="14.5" x14ac:dyDescent="0.35"/>
  <cols>
    <col min="1" max="1" width="8.7265625" style="1"/>
    <col min="2" max="2" width="2.6328125" style="1" customWidth="1"/>
    <col min="3" max="3" width="2.81640625" style="1" bestFit="1" customWidth="1"/>
    <col min="4" max="7" width="2.6328125" style="1" customWidth="1"/>
    <col min="8" max="9" width="8.7265625" style="1"/>
    <col min="10" max="13" width="2.81640625" style="1" bestFit="1" customWidth="1"/>
    <col min="14" max="15" width="2.6328125" style="1" customWidth="1"/>
    <col min="16" max="16" width="8.7265625" style="1"/>
    <col min="17" max="17" width="2.6328125" style="1" customWidth="1"/>
    <col min="18" max="18" width="2.81640625" style="1" bestFit="1" customWidth="1"/>
    <col min="19" max="22" width="2.6328125" style="1" customWidth="1"/>
    <col min="23" max="23" width="8.7265625" style="1"/>
    <col min="24" max="27" width="2.81640625" style="1" bestFit="1" customWidth="1"/>
    <col min="28" max="29" width="2.6328125" style="1" customWidth="1"/>
    <col min="30" max="16384" width="8.7265625" style="1"/>
  </cols>
  <sheetData>
    <row r="1" spans="2:29" ht="17" thickBot="1" x14ac:dyDescent="0.4">
      <c r="B1" s="144" t="s">
        <v>10</v>
      </c>
      <c r="C1" s="145"/>
      <c r="D1" s="145"/>
      <c r="E1" s="145"/>
      <c r="F1" s="145"/>
      <c r="G1" s="145"/>
      <c r="H1" s="40" t="s">
        <v>14</v>
      </c>
      <c r="I1" s="41" t="s">
        <v>15</v>
      </c>
      <c r="J1" s="145" t="s">
        <v>12</v>
      </c>
      <c r="K1" s="145"/>
      <c r="L1" s="145"/>
      <c r="M1" s="145"/>
      <c r="N1" s="145"/>
      <c r="O1" s="146"/>
      <c r="P1"/>
      <c r="Q1" s="144" t="s">
        <v>16</v>
      </c>
      <c r="R1" s="145"/>
      <c r="S1" s="145"/>
      <c r="T1" s="145"/>
      <c r="U1" s="145"/>
      <c r="V1" s="146"/>
      <c r="W1"/>
      <c r="X1" s="144" t="s">
        <v>17</v>
      </c>
      <c r="Y1" s="145"/>
      <c r="Z1" s="145"/>
      <c r="AA1" s="145"/>
      <c r="AB1" s="145"/>
      <c r="AC1" s="146"/>
    </row>
    <row r="2" spans="2:29" ht="15" thickBot="1" x14ac:dyDescent="0.4">
      <c r="H2" s="40" t="s">
        <v>13</v>
      </c>
      <c r="I2" s="42">
        <v>2</v>
      </c>
    </row>
    <row r="3" spans="2:29" ht="14.5" customHeight="1" thickBot="1" x14ac:dyDescent="0.4"/>
    <row r="4" spans="2:29" x14ac:dyDescent="0.35">
      <c r="B4" s="18">
        <v>1</v>
      </c>
      <c r="C4" s="19">
        <v>2</v>
      </c>
      <c r="D4" s="19">
        <v>3</v>
      </c>
      <c r="E4" s="19">
        <v>2</v>
      </c>
      <c r="F4" s="20"/>
      <c r="G4" s="20"/>
      <c r="J4" s="31" cm="1">
        <f t="array" ref="J4">IF(B4="","",MEDIAN(IF(A3:C5="", 0, A3:C5)))</f>
        <v>0</v>
      </c>
      <c r="K4" s="32" cm="1">
        <f t="array" ref="K4">IF(C4="","",MEDIAN(IF(B3:D5="", 0, B3:D5)))</f>
        <v>2</v>
      </c>
      <c r="L4" s="32" cm="1">
        <f t="array" ref="L4">IF(D4="","",MEDIAN(IF(C3:E5="", 0, C3:E5)))</f>
        <v>2</v>
      </c>
      <c r="M4" s="32" cm="1">
        <f t="array" ref="M4">IF(E4="","",MEDIAN(IF(D3:F5="", 0, D3:F5)))</f>
        <v>0</v>
      </c>
      <c r="N4" s="33" t="str" cm="1">
        <f t="array" ref="N4">IF(F4="","",MEDIAN(IF(E3:G5="", 0, E3:G5)))</f>
        <v/>
      </c>
      <c r="O4" s="33" t="str" cm="1">
        <f t="array" ref="O4">IF(G4="","",MEDIAN(IF(F3:H5="", 0, F3:H5)))</f>
        <v/>
      </c>
      <c r="Q4" s="31">
        <f>IF(B4="","",ABS(B4-J4))</f>
        <v>1</v>
      </c>
      <c r="R4" s="32">
        <f t="shared" ref="R4:V4" si="0">IF(C4="","",ABS(C4-K4))</f>
        <v>0</v>
      </c>
      <c r="S4" s="32">
        <f t="shared" si="0"/>
        <v>1</v>
      </c>
      <c r="T4" s="32">
        <f t="shared" si="0"/>
        <v>2</v>
      </c>
      <c r="U4" s="33" t="str">
        <f t="shared" si="0"/>
        <v/>
      </c>
      <c r="V4" s="33" t="str">
        <f t="shared" si="0"/>
        <v/>
      </c>
      <c r="X4" s="31">
        <f>IF(B4="","",IF(Q4&lt;=$I$2,B4,J4))</f>
        <v>1</v>
      </c>
      <c r="Y4" s="32">
        <f t="shared" ref="Y4:AC4" si="1">IF(C4="","",IF(R4&lt;=$I$2,C4,K4))</f>
        <v>2</v>
      </c>
      <c r="Z4" s="32">
        <f t="shared" si="1"/>
        <v>3</v>
      </c>
      <c r="AA4" s="32">
        <f t="shared" si="1"/>
        <v>2</v>
      </c>
      <c r="AB4" s="33" t="str">
        <f t="shared" si="1"/>
        <v/>
      </c>
      <c r="AC4" s="33" t="str">
        <f t="shared" si="1"/>
        <v/>
      </c>
    </row>
    <row r="5" spans="2:29" x14ac:dyDescent="0.35">
      <c r="B5" s="21">
        <v>4</v>
      </c>
      <c r="C5" s="22">
        <v>16</v>
      </c>
      <c r="D5" s="22">
        <v>2</v>
      </c>
      <c r="E5" s="22">
        <v>1</v>
      </c>
      <c r="F5" s="23"/>
      <c r="G5" s="23"/>
      <c r="H5" s="3"/>
      <c r="I5" s="3"/>
      <c r="J5" s="34" cm="1">
        <f t="array" ref="J5">IF(B5="","",MEDIAN(IF(A4:C6="", 0, A4:C6)))</f>
        <v>2</v>
      </c>
      <c r="K5" s="35" cm="1">
        <f t="array" ref="K5">IF(C5="","",MEDIAN(IF(B4:D6="", 0, B4:D6)))</f>
        <v>2</v>
      </c>
      <c r="L5" s="35" cm="1">
        <f t="array" ref="L5">IF(D5="","",MEDIAN(IF(C4:E6="", 0, C4:E6)))</f>
        <v>2</v>
      </c>
      <c r="M5" s="35" cm="1">
        <f t="array" ref="M5">IF(E5="","",MEDIAN(IF(D4:F6="", 0, D4:F6)))</f>
        <v>1</v>
      </c>
      <c r="N5" s="36" t="str" cm="1">
        <f t="array" ref="N5">IF(F5="","",MEDIAN(IF(E4:G6="", 0, E4:G6)))</f>
        <v/>
      </c>
      <c r="O5" s="36" t="str" cm="1">
        <f t="array" ref="O5">IF(G5="","",MEDIAN(IF(F4:H6="", 0, F4:H6)))</f>
        <v/>
      </c>
      <c r="Q5" s="34">
        <f t="shared" ref="Q5:Q9" si="2">IF(B5="","",ABS(B5-J5))</f>
        <v>2</v>
      </c>
      <c r="R5" s="35">
        <f t="shared" ref="R5:R9" si="3">IF(C5="","",ABS(C5-K5))</f>
        <v>14</v>
      </c>
      <c r="S5" s="35">
        <f t="shared" ref="S5:S9" si="4">IF(D5="","",ABS(D5-L5))</f>
        <v>0</v>
      </c>
      <c r="T5" s="35">
        <f t="shared" ref="T5:T9" si="5">IF(E5="","",ABS(E5-M5))</f>
        <v>0</v>
      </c>
      <c r="U5" s="36" t="str">
        <f t="shared" ref="U5:U9" si="6">IF(F5="","",ABS(F5-N5))</f>
        <v/>
      </c>
      <c r="V5" s="36" t="str">
        <f t="shared" ref="V5:V9" si="7">IF(G5="","",ABS(G5-O5))</f>
        <v/>
      </c>
      <c r="X5" s="34">
        <f t="shared" ref="X5:X9" si="8">IF(B5="","",IF(Q5&lt;=$I$2,B5,J5))</f>
        <v>4</v>
      </c>
      <c r="Y5" s="35">
        <f t="shared" ref="Y5:Y9" si="9">IF(C5="","",IF(R5&lt;=$I$2,C5,K5))</f>
        <v>2</v>
      </c>
      <c r="Z5" s="35">
        <f t="shared" ref="Z5:Z9" si="10">IF(D5="","",IF(S5&lt;=$I$2,D5,L5))</f>
        <v>2</v>
      </c>
      <c r="AA5" s="35">
        <f t="shared" ref="AA5:AA9" si="11">IF(E5="","",IF(T5&lt;=$I$2,E5,M5))</f>
        <v>1</v>
      </c>
      <c r="AB5" s="36" t="str">
        <f t="shared" ref="AB5:AB9" si="12">IF(F5="","",IF(U5&lt;=$I$2,F5,N5))</f>
        <v/>
      </c>
      <c r="AC5" s="36" t="str">
        <f t="shared" ref="AC5:AC9" si="13">IF(G5="","",IF(V5&lt;=$I$2,G5,O5))</f>
        <v/>
      </c>
    </row>
    <row r="6" spans="2:29" x14ac:dyDescent="0.35">
      <c r="B6" s="21">
        <v>4</v>
      </c>
      <c r="C6" s="22">
        <v>2</v>
      </c>
      <c r="D6" s="22">
        <v>1</v>
      </c>
      <c r="E6" s="22">
        <v>1</v>
      </c>
      <c r="F6" s="23"/>
      <c r="G6" s="23"/>
      <c r="J6" s="34" cm="1">
        <f t="array" ref="J6">IF(B6="","",MEDIAN(IF(A5:C7="", 0, A5:C7)))</f>
        <v>2</v>
      </c>
      <c r="K6" s="35" cm="1">
        <f t="array" ref="K6">IF(C6="","",MEDIAN(IF(B5:D7="", 0, B5:D7)))</f>
        <v>2</v>
      </c>
      <c r="L6" s="35" cm="1">
        <f t="array" ref="L6">IF(D6="","",MEDIAN(IF(C5:E7="", 0, C5:E7)))</f>
        <v>1</v>
      </c>
      <c r="M6" s="35" cm="1">
        <f t="array" ref="M6">IF(E6="","",MEDIAN(IF(D5:F7="", 0, D5:F7)))</f>
        <v>1</v>
      </c>
      <c r="N6" s="36" t="str" cm="1">
        <f t="array" ref="N6">IF(F6="","",MEDIAN(IF(E5:G7="", 0, E5:G7)))</f>
        <v/>
      </c>
      <c r="O6" s="36" t="str" cm="1">
        <f t="array" ref="O6">IF(G6="","",MEDIAN(IF(F5:H7="", 0, F5:H7)))</f>
        <v/>
      </c>
      <c r="Q6" s="34">
        <f t="shared" si="2"/>
        <v>2</v>
      </c>
      <c r="R6" s="35">
        <f t="shared" si="3"/>
        <v>0</v>
      </c>
      <c r="S6" s="35">
        <f t="shared" si="4"/>
        <v>0</v>
      </c>
      <c r="T6" s="35">
        <f t="shared" si="5"/>
        <v>0</v>
      </c>
      <c r="U6" s="36" t="str">
        <f t="shared" si="6"/>
        <v/>
      </c>
      <c r="V6" s="36" t="str">
        <f t="shared" si="7"/>
        <v/>
      </c>
      <c r="X6" s="34">
        <f t="shared" si="8"/>
        <v>4</v>
      </c>
      <c r="Y6" s="35">
        <f t="shared" si="9"/>
        <v>2</v>
      </c>
      <c r="Z6" s="35">
        <f t="shared" si="10"/>
        <v>1</v>
      </c>
      <c r="AA6" s="35">
        <f t="shared" si="11"/>
        <v>1</v>
      </c>
      <c r="AB6" s="36" t="str">
        <f t="shared" si="12"/>
        <v/>
      </c>
      <c r="AC6" s="36" t="str">
        <f t="shared" si="13"/>
        <v/>
      </c>
    </row>
    <row r="7" spans="2:29" x14ac:dyDescent="0.35">
      <c r="B7" s="21">
        <v>2</v>
      </c>
      <c r="C7" s="22">
        <v>1</v>
      </c>
      <c r="D7" s="22">
        <v>2</v>
      </c>
      <c r="E7" s="22">
        <v>1</v>
      </c>
      <c r="F7" s="23"/>
      <c r="G7" s="23"/>
      <c r="J7" s="34" cm="1">
        <f t="array" ref="J7">IF(B7="","",MEDIAN(IF(A6:C8="", 0, A6:C8)))</f>
        <v>0</v>
      </c>
      <c r="K7" s="35" cm="1">
        <f t="array" ref="K7">IF(C7="","",MEDIAN(IF(B6:D8="", 0, B6:D8)))</f>
        <v>1</v>
      </c>
      <c r="L7" s="35" cm="1">
        <f t="array" ref="L7">IF(D7="","",MEDIAN(IF(C6:E8="", 0, C6:E8)))</f>
        <v>1</v>
      </c>
      <c r="M7" s="35" cm="1">
        <f t="array" ref="M7">IF(E7="","",MEDIAN(IF(D6:F8="", 0, D6:F8)))</f>
        <v>0</v>
      </c>
      <c r="N7" s="36" t="str" cm="1">
        <f t="array" ref="N7">IF(F7="","",MEDIAN(IF(E6:G8="", 0, E6:G8)))</f>
        <v/>
      </c>
      <c r="O7" s="36" t="str" cm="1">
        <f t="array" ref="O7">IF(G7="","",MEDIAN(IF(F6:H8="", 0, F6:H8)))</f>
        <v/>
      </c>
      <c r="Q7" s="34">
        <f t="shared" si="2"/>
        <v>2</v>
      </c>
      <c r="R7" s="35">
        <f t="shared" si="3"/>
        <v>0</v>
      </c>
      <c r="S7" s="35">
        <f t="shared" si="4"/>
        <v>1</v>
      </c>
      <c r="T7" s="35">
        <f t="shared" si="5"/>
        <v>1</v>
      </c>
      <c r="U7" s="36" t="str">
        <f t="shared" si="6"/>
        <v/>
      </c>
      <c r="V7" s="36" t="str">
        <f t="shared" si="7"/>
        <v/>
      </c>
      <c r="X7" s="34">
        <f t="shared" si="8"/>
        <v>2</v>
      </c>
      <c r="Y7" s="35">
        <f t="shared" si="9"/>
        <v>1</v>
      </c>
      <c r="Z7" s="35">
        <f t="shared" si="10"/>
        <v>2</v>
      </c>
      <c r="AA7" s="35">
        <f t="shared" si="11"/>
        <v>1</v>
      </c>
      <c r="AB7" s="36" t="str">
        <f t="shared" si="12"/>
        <v/>
      </c>
      <c r="AC7" s="36" t="str">
        <f t="shared" si="13"/>
        <v/>
      </c>
    </row>
    <row r="8" spans="2:29" ht="15" thickBot="1" x14ac:dyDescent="0.4">
      <c r="B8" s="24"/>
      <c r="C8" s="25"/>
      <c r="D8" s="25"/>
      <c r="E8" s="25"/>
      <c r="F8" s="26"/>
      <c r="G8" s="26"/>
      <c r="J8" s="37" t="str" cm="1">
        <f t="array" ref="J8">IF(B8="","",MEDIAN(IF(A7:C9="", 0, A7:C9)))</f>
        <v/>
      </c>
      <c r="K8" s="38" t="str" cm="1">
        <f t="array" ref="K8">IF(C8="","",MEDIAN(IF(B7:D9="", 0, B7:D9)))</f>
        <v/>
      </c>
      <c r="L8" s="38" t="str" cm="1">
        <f t="array" ref="L8">IF(D8="","",MEDIAN(IF(C7:E9="", 0, C7:E9)))</f>
        <v/>
      </c>
      <c r="M8" s="38" t="str" cm="1">
        <f t="array" ref="M8">IF(E8="","",MEDIAN(IF(D7:F9="", 0, D7:F9)))</f>
        <v/>
      </c>
      <c r="N8" s="39" t="str" cm="1">
        <f t="array" ref="N8">IF(F8="","",MEDIAN(IF(E7:G9="", 0, E7:G9)))</f>
        <v/>
      </c>
      <c r="O8" s="39" t="str" cm="1">
        <f t="array" ref="O8">IF(G8="","",MEDIAN(IF(F7:H9="", 0, F7:H9)))</f>
        <v/>
      </c>
      <c r="Q8" s="37" t="str">
        <f t="shared" si="2"/>
        <v/>
      </c>
      <c r="R8" s="38" t="str">
        <f t="shared" si="3"/>
        <v/>
      </c>
      <c r="S8" s="38" t="str">
        <f t="shared" si="4"/>
        <v/>
      </c>
      <c r="T8" s="38" t="str">
        <f t="shared" si="5"/>
        <v/>
      </c>
      <c r="U8" s="39" t="str">
        <f t="shared" si="6"/>
        <v/>
      </c>
      <c r="V8" s="39" t="str">
        <f t="shared" si="7"/>
        <v/>
      </c>
      <c r="X8" s="37" t="str">
        <f t="shared" si="8"/>
        <v/>
      </c>
      <c r="Y8" s="38" t="str">
        <f t="shared" si="9"/>
        <v/>
      </c>
      <c r="Z8" s="38" t="str">
        <f t="shared" si="10"/>
        <v/>
      </c>
      <c r="AA8" s="38" t="str">
        <f t="shared" si="11"/>
        <v/>
      </c>
      <c r="AB8" s="39" t="str">
        <f t="shared" si="12"/>
        <v/>
      </c>
      <c r="AC8" s="39" t="str">
        <f t="shared" si="13"/>
        <v/>
      </c>
    </row>
    <row r="9" spans="2:29" ht="15" thickBot="1" x14ac:dyDescent="0.4">
      <c r="B9" s="24"/>
      <c r="C9" s="25"/>
      <c r="D9" s="25"/>
      <c r="E9" s="25"/>
      <c r="F9" s="26"/>
      <c r="G9" s="26"/>
      <c r="J9" s="37" t="str" cm="1">
        <f t="array" ref="J9">IF(B9="","",MEDIAN(IF(A8:C10="", 0, A8:C10)))</f>
        <v/>
      </c>
      <c r="K9" s="38" t="str" cm="1">
        <f t="array" ref="K9">IF(C9="","",MEDIAN(IF(B8:D10="", 0, B8:D10)))</f>
        <v/>
      </c>
      <c r="L9" s="38" t="str" cm="1">
        <f t="array" ref="L9">IF(D9="","",MEDIAN(IF(C8:E10="", 0, C8:E10)))</f>
        <v/>
      </c>
      <c r="M9" s="38" t="str" cm="1">
        <f t="array" ref="M9">IF(E9="","",MEDIAN(IF(D8:F10="", 0, D8:F10)))</f>
        <v/>
      </c>
      <c r="N9" s="39" t="str" cm="1">
        <f t="array" ref="N9">IF(F9="","",MEDIAN(IF(E8:G10="", 0, E8:G10)))</f>
        <v/>
      </c>
      <c r="O9" s="39" t="str" cm="1">
        <f t="array" ref="O9">IF(G9="","",MEDIAN(IF(F8:H10="", 0, F8:H10)))</f>
        <v/>
      </c>
      <c r="Q9" s="37" t="str">
        <f t="shared" si="2"/>
        <v/>
      </c>
      <c r="R9" s="38" t="str">
        <f t="shared" si="3"/>
        <v/>
      </c>
      <c r="S9" s="38" t="str">
        <f t="shared" si="4"/>
        <v/>
      </c>
      <c r="T9" s="38" t="str">
        <f t="shared" si="5"/>
        <v/>
      </c>
      <c r="U9" s="39" t="str">
        <f t="shared" si="6"/>
        <v/>
      </c>
      <c r="V9" s="39" t="str">
        <f t="shared" si="7"/>
        <v/>
      </c>
      <c r="X9" s="37" t="str">
        <f t="shared" si="8"/>
        <v/>
      </c>
      <c r="Y9" s="38" t="str">
        <f t="shared" si="9"/>
        <v/>
      </c>
      <c r="Z9" s="38" t="str">
        <f t="shared" si="10"/>
        <v/>
      </c>
      <c r="AA9" s="38" t="str">
        <f t="shared" si="11"/>
        <v/>
      </c>
      <c r="AB9" s="39" t="str">
        <f t="shared" si="12"/>
        <v/>
      </c>
      <c r="AC9" s="39" t="str">
        <f t="shared" si="13"/>
        <v/>
      </c>
    </row>
    <row r="12" spans="2:29" x14ac:dyDescent="0.35"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2:29" x14ac:dyDescent="0.35"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2:29" x14ac:dyDescent="0.35"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2:29" x14ac:dyDescent="0.35"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2:29" x14ac:dyDescent="0.35">
      <c r="Q16"/>
      <c r="R16"/>
      <c r="S16"/>
      <c r="T16"/>
      <c r="U16"/>
      <c r="V16"/>
      <c r="W16"/>
      <c r="X16"/>
      <c r="Y16"/>
      <c r="Z16"/>
      <c r="AA16"/>
      <c r="AB16"/>
      <c r="AC16"/>
    </row>
  </sheetData>
  <mergeCells count="4">
    <mergeCell ref="B1:G1"/>
    <mergeCell ref="J1:O1"/>
    <mergeCell ref="Q1:V1"/>
    <mergeCell ref="X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4847-71B4-4B97-A94B-7E88EC05048A}">
  <sheetPr>
    <tabColor rgb="FFFFD1B2"/>
  </sheetPr>
  <dimension ref="B1:AC16"/>
  <sheetViews>
    <sheetView zoomScale="152" zoomScaleNormal="136" workbookViewId="0">
      <selection activeCell="W9" sqref="W9"/>
    </sheetView>
  </sheetViews>
  <sheetFormatPr defaultRowHeight="14.5" x14ac:dyDescent="0.35"/>
  <cols>
    <col min="1" max="1" width="8.7265625" style="1"/>
    <col min="2" max="2" width="2.6328125" style="1" customWidth="1"/>
    <col min="3" max="3" width="2.81640625" style="1" bestFit="1" customWidth="1"/>
    <col min="4" max="7" width="2.6328125" style="1" customWidth="1"/>
    <col min="8" max="9" width="8.7265625" style="1"/>
    <col min="10" max="13" width="2.81640625" style="1" bestFit="1" customWidth="1"/>
    <col min="14" max="15" width="2.6328125" style="1" customWidth="1"/>
    <col min="16" max="16" width="8.7265625" style="1"/>
    <col min="17" max="17" width="2.6328125" style="1" customWidth="1"/>
    <col min="18" max="18" width="2.81640625" style="1" bestFit="1" customWidth="1"/>
    <col min="19" max="22" width="2.6328125" style="1" customWidth="1"/>
    <col min="23" max="23" width="8.7265625" style="1"/>
    <col min="24" max="27" width="2.81640625" style="1" bestFit="1" customWidth="1"/>
    <col min="28" max="29" width="2.6328125" style="1" customWidth="1"/>
    <col min="30" max="16384" width="8.7265625" style="1"/>
  </cols>
  <sheetData>
    <row r="1" spans="2:29" ht="16.5" customHeight="1" thickBot="1" x14ac:dyDescent="0.4">
      <c r="B1" s="144" t="s">
        <v>10</v>
      </c>
      <c r="C1" s="145"/>
      <c r="D1" s="145"/>
      <c r="E1" s="145"/>
      <c r="F1" s="145"/>
      <c r="G1" s="146"/>
      <c r="H1" s="40" t="s">
        <v>14</v>
      </c>
      <c r="I1" s="41" t="s">
        <v>15</v>
      </c>
      <c r="J1" s="144" t="s">
        <v>19</v>
      </c>
      <c r="K1" s="145"/>
      <c r="L1" s="145"/>
      <c r="M1" s="145"/>
      <c r="N1" s="145"/>
      <c r="O1" s="146"/>
      <c r="Q1" s="144" t="s">
        <v>18</v>
      </c>
      <c r="R1" s="145"/>
      <c r="S1" s="145"/>
      <c r="T1" s="145"/>
      <c r="U1" s="145"/>
      <c r="V1" s="146"/>
      <c r="X1" s="144" t="s">
        <v>17</v>
      </c>
      <c r="Y1" s="145"/>
      <c r="Z1" s="145"/>
      <c r="AA1" s="145"/>
      <c r="AB1" s="145"/>
      <c r="AC1" s="146"/>
    </row>
    <row r="2" spans="2:29" ht="15" thickBot="1" x14ac:dyDescent="0.4">
      <c r="H2" s="40" t="s">
        <v>13</v>
      </c>
      <c r="I2" s="42">
        <v>3</v>
      </c>
    </row>
    <row r="3" spans="2:29" ht="14.5" customHeight="1" thickBot="1" x14ac:dyDescent="0.4"/>
    <row r="4" spans="2:29" x14ac:dyDescent="0.35">
      <c r="B4" s="18">
        <v>1</v>
      </c>
      <c r="C4" s="19">
        <v>2</v>
      </c>
      <c r="D4" s="19">
        <v>3</v>
      </c>
      <c r="E4" s="19">
        <v>2</v>
      </c>
      <c r="F4" s="20"/>
      <c r="G4" s="20"/>
      <c r="J4" s="31" cm="1">
        <f t="array" ref="J4">IF(B4="","",AVERAGE(IF(A3:C5="", 0, A3:C5)))</f>
        <v>2.5555555555555554</v>
      </c>
      <c r="K4" s="32" cm="1">
        <f t="array" ref="K4">IF(C4="","",AVERAGE(IF(B3:D5="", 0, B3:D5)))</f>
        <v>3.1111111111111112</v>
      </c>
      <c r="L4" s="32" cm="1">
        <f t="array" ref="L4">IF(D4="","",AVERAGE(IF(C3:E5="", 0, C3:E5)))</f>
        <v>2.8888888888888888</v>
      </c>
      <c r="M4" s="32" cm="1">
        <f t="array" ref="M4">IF(E4="","",AVERAGE(IF(D3:F5="", 0, D3:F5)))</f>
        <v>0.88888888888888884</v>
      </c>
      <c r="N4" s="33" t="str" cm="1">
        <f t="array" ref="N4">IF(F4="","",AVERAGE(IF(E3:G5="", 0, E3:G5)))</f>
        <v/>
      </c>
      <c r="O4" s="33" t="str" cm="1">
        <f t="array" ref="O4">IF(G4="","",AVERAGE(IF(F3:H5="", 0, F3:H5)))</f>
        <v/>
      </c>
      <c r="Q4" s="31">
        <f>IF(B4="","",ABS(B4-J4))</f>
        <v>1.5555555555555554</v>
      </c>
      <c r="R4" s="32">
        <f t="shared" ref="R4:V4" si="0">IF(C4="","",ABS(C4-K4))</f>
        <v>1.1111111111111112</v>
      </c>
      <c r="S4" s="32">
        <f t="shared" si="0"/>
        <v>0.11111111111111116</v>
      </c>
      <c r="T4" s="32">
        <f t="shared" si="0"/>
        <v>1.1111111111111112</v>
      </c>
      <c r="U4" s="33" t="str">
        <f t="shared" si="0"/>
        <v/>
      </c>
      <c r="V4" s="33" t="str">
        <f t="shared" si="0"/>
        <v/>
      </c>
      <c r="X4" s="31">
        <f>IF(B4="","",IF(Q4&lt;=$I$2,B4,J4))</f>
        <v>1</v>
      </c>
      <c r="Y4" s="32">
        <f t="shared" ref="Y4:AC4" si="1">IF(C4="","",IF(R4&lt;=$I$2,C4,K4))</f>
        <v>2</v>
      </c>
      <c r="Z4" s="32">
        <f t="shared" si="1"/>
        <v>3</v>
      </c>
      <c r="AA4" s="32">
        <f t="shared" si="1"/>
        <v>2</v>
      </c>
      <c r="AB4" s="33" t="str">
        <f t="shared" si="1"/>
        <v/>
      </c>
      <c r="AC4" s="33" t="str">
        <f t="shared" si="1"/>
        <v/>
      </c>
    </row>
    <row r="5" spans="2:29" x14ac:dyDescent="0.35">
      <c r="B5" s="21">
        <v>4</v>
      </c>
      <c r="C5" s="22">
        <v>16</v>
      </c>
      <c r="D5" s="22">
        <v>2</v>
      </c>
      <c r="E5" s="22">
        <v>1</v>
      </c>
      <c r="F5" s="23"/>
      <c r="G5" s="23"/>
      <c r="H5" s="3"/>
      <c r="I5" s="3"/>
      <c r="J5" s="34" cm="1">
        <f t="array" ref="J5">IF(B5="","",AVERAGE(IF(A4:C6="", 0, A4:C6)))</f>
        <v>3.2222222222222223</v>
      </c>
      <c r="K5" s="35" cm="1">
        <f t="array" ref="K5">IF(C5="","",AVERAGE(IF(B4:D6="", 0, B4:D6)))</f>
        <v>3.8888888888888888</v>
      </c>
      <c r="L5" s="35" cm="1">
        <f t="array" ref="L5">IF(D5="","",AVERAGE(IF(C4:E6="", 0, C4:E6)))</f>
        <v>3.3333333333333335</v>
      </c>
      <c r="M5" s="35" cm="1">
        <f t="array" ref="M5">IF(E5="","",AVERAGE(IF(D4:F6="", 0, D4:F6)))</f>
        <v>1.1111111111111112</v>
      </c>
      <c r="N5" s="36" t="str" cm="1">
        <f t="array" ref="N5">IF(F5="","",AVERAGE(IF(E4:G6="", 0, E4:G6)))</f>
        <v/>
      </c>
      <c r="O5" s="36" t="str" cm="1">
        <f t="array" ref="O5">IF(G5="","",AVERAGE(IF(F4:H6="", 0, F4:H6)))</f>
        <v/>
      </c>
      <c r="Q5" s="34">
        <f t="shared" ref="Q5:Q9" si="2">IF(B5="","",ABS(B5-J5))</f>
        <v>0.77777777777777768</v>
      </c>
      <c r="R5" s="35">
        <f t="shared" ref="R5:R9" si="3">IF(C5="","",ABS(C5-K5))</f>
        <v>12.111111111111111</v>
      </c>
      <c r="S5" s="35">
        <f t="shared" ref="S5:S9" si="4">IF(D5="","",ABS(D5-L5))</f>
        <v>1.3333333333333335</v>
      </c>
      <c r="T5" s="35">
        <f t="shared" ref="T5:T9" si="5">IF(E5="","",ABS(E5-M5))</f>
        <v>0.11111111111111116</v>
      </c>
      <c r="U5" s="36" t="str">
        <f t="shared" ref="U5:U9" si="6">IF(F5="","",ABS(F5-N5))</f>
        <v/>
      </c>
      <c r="V5" s="36" t="str">
        <f t="shared" ref="V5:V9" si="7">IF(G5="","",ABS(G5-O5))</f>
        <v/>
      </c>
      <c r="X5" s="34">
        <f t="shared" ref="X5:X9" si="8">IF(B5="","",IF(Q5&lt;=$I$2,B5,J5))</f>
        <v>4</v>
      </c>
      <c r="Y5" s="35">
        <f t="shared" ref="Y5:Y9" si="9">IF(C5="","",IF(R5&lt;=$I$2,C5,K5))</f>
        <v>3.8888888888888888</v>
      </c>
      <c r="Z5" s="35">
        <f t="shared" ref="Z5:Z9" si="10">IF(D5="","",IF(S5&lt;=$I$2,D5,L5))</f>
        <v>2</v>
      </c>
      <c r="AA5" s="35">
        <f t="shared" ref="AA5:AA9" si="11">IF(E5="","",IF(T5&lt;=$I$2,E5,M5))</f>
        <v>1</v>
      </c>
      <c r="AB5" s="36" t="str">
        <f t="shared" ref="AB5:AB9" si="12">IF(F5="","",IF(U5&lt;=$I$2,F5,N5))</f>
        <v/>
      </c>
      <c r="AC5" s="36" t="str">
        <f t="shared" ref="AC5:AC9" si="13">IF(G5="","",IF(V5&lt;=$I$2,G5,O5))</f>
        <v/>
      </c>
    </row>
    <row r="6" spans="2:29" x14ac:dyDescent="0.35">
      <c r="B6" s="21">
        <v>4</v>
      </c>
      <c r="C6" s="22">
        <v>2</v>
      </c>
      <c r="D6" s="22">
        <v>1</v>
      </c>
      <c r="E6" s="22">
        <v>1</v>
      </c>
      <c r="F6" s="23"/>
      <c r="G6" s="23"/>
      <c r="J6" s="34" cm="1">
        <f t="array" ref="J6">IF(B6="","",AVERAGE(IF(A5:C7="", 0, A5:C7)))</f>
        <v>3.2222222222222223</v>
      </c>
      <c r="K6" s="35" cm="1">
        <f t="array" ref="K6">IF(C6="","",AVERAGE(IF(B5:D7="", 0, B5:D7)))</f>
        <v>3.7777777777777777</v>
      </c>
      <c r="L6" s="35" cm="1">
        <f t="array" ref="L6">IF(D6="","",AVERAGE(IF(C5:E7="", 0, C5:E7)))</f>
        <v>3</v>
      </c>
      <c r="M6" s="35" cm="1">
        <f t="array" ref="M6">IF(E6="","",AVERAGE(IF(D5:F7="", 0, D5:F7)))</f>
        <v>0.88888888888888884</v>
      </c>
      <c r="N6" s="36" t="str" cm="1">
        <f t="array" ref="N6">IF(F6="","",AVERAGE(IF(E5:G7="", 0, E5:G7)))</f>
        <v/>
      </c>
      <c r="O6" s="36" t="str" cm="1">
        <f t="array" ref="O6">IF(G6="","",AVERAGE(IF(F5:H7="", 0, F5:H7)))</f>
        <v/>
      </c>
      <c r="Q6" s="34">
        <f t="shared" si="2"/>
        <v>0.77777777777777768</v>
      </c>
      <c r="R6" s="35">
        <f t="shared" si="3"/>
        <v>1.7777777777777777</v>
      </c>
      <c r="S6" s="35">
        <f t="shared" si="4"/>
        <v>2</v>
      </c>
      <c r="T6" s="35">
        <f t="shared" si="5"/>
        <v>0.11111111111111116</v>
      </c>
      <c r="U6" s="36" t="str">
        <f t="shared" si="6"/>
        <v/>
      </c>
      <c r="V6" s="36" t="str">
        <f t="shared" si="7"/>
        <v/>
      </c>
      <c r="X6" s="34">
        <f t="shared" si="8"/>
        <v>4</v>
      </c>
      <c r="Y6" s="35">
        <f t="shared" si="9"/>
        <v>2</v>
      </c>
      <c r="Z6" s="35">
        <f t="shared" si="10"/>
        <v>1</v>
      </c>
      <c r="AA6" s="35">
        <f t="shared" si="11"/>
        <v>1</v>
      </c>
      <c r="AB6" s="36" t="str">
        <f t="shared" si="12"/>
        <v/>
      </c>
      <c r="AC6" s="36" t="str">
        <f t="shared" si="13"/>
        <v/>
      </c>
    </row>
    <row r="7" spans="2:29" x14ac:dyDescent="0.35">
      <c r="B7" s="21">
        <v>2</v>
      </c>
      <c r="C7" s="22">
        <v>1</v>
      </c>
      <c r="D7" s="22">
        <v>2</v>
      </c>
      <c r="E7" s="22">
        <v>1</v>
      </c>
      <c r="F7" s="23"/>
      <c r="G7" s="23"/>
      <c r="J7" s="34" cm="1">
        <f t="array" ref="J7">IF(B7="","",AVERAGE(IF(A6:C8="", 0, A6:C8)))</f>
        <v>1</v>
      </c>
      <c r="K7" s="35" cm="1">
        <f t="array" ref="K7">IF(C7="","",AVERAGE(IF(B6:D8="", 0, B6:D8)))</f>
        <v>1.3333333333333333</v>
      </c>
      <c r="L7" s="35" cm="1">
        <f t="array" ref="L7">IF(D7="","",AVERAGE(IF(C6:E8="", 0, C6:E8)))</f>
        <v>0.88888888888888884</v>
      </c>
      <c r="M7" s="35" cm="1">
        <f t="array" ref="M7">IF(E7="","",AVERAGE(IF(D6:F8="", 0, D6:F8)))</f>
        <v>0.55555555555555558</v>
      </c>
      <c r="N7" s="36" t="str" cm="1">
        <f t="array" ref="N7">IF(F7="","",AVERAGE(IF(E6:G8="", 0, E6:G8)))</f>
        <v/>
      </c>
      <c r="O7" s="36" t="str" cm="1">
        <f t="array" ref="O7">IF(G7="","",AVERAGE(IF(F6:H8="", 0, F6:H8)))</f>
        <v/>
      </c>
      <c r="Q7" s="34">
        <f t="shared" si="2"/>
        <v>1</v>
      </c>
      <c r="R7" s="35">
        <f t="shared" si="3"/>
        <v>0.33333333333333326</v>
      </c>
      <c r="S7" s="35">
        <f t="shared" si="4"/>
        <v>1.1111111111111112</v>
      </c>
      <c r="T7" s="35">
        <f t="shared" si="5"/>
        <v>0.44444444444444442</v>
      </c>
      <c r="U7" s="36" t="str">
        <f t="shared" si="6"/>
        <v/>
      </c>
      <c r="V7" s="36" t="str">
        <f t="shared" si="7"/>
        <v/>
      </c>
      <c r="X7" s="34">
        <f t="shared" si="8"/>
        <v>2</v>
      </c>
      <c r="Y7" s="35">
        <f t="shared" si="9"/>
        <v>1</v>
      </c>
      <c r="Z7" s="35">
        <f t="shared" si="10"/>
        <v>2</v>
      </c>
      <c r="AA7" s="35">
        <f t="shared" si="11"/>
        <v>1</v>
      </c>
      <c r="AB7" s="36" t="str">
        <f t="shared" si="12"/>
        <v/>
      </c>
      <c r="AC7" s="36" t="str">
        <f t="shared" si="13"/>
        <v/>
      </c>
    </row>
    <row r="8" spans="2:29" ht="15" thickBot="1" x14ac:dyDescent="0.4">
      <c r="B8" s="24"/>
      <c r="C8" s="25"/>
      <c r="D8" s="25"/>
      <c r="E8" s="25"/>
      <c r="F8" s="26"/>
      <c r="G8" s="26"/>
      <c r="J8" s="37" t="str" cm="1">
        <f t="array" ref="J8">IF(B8="","",AVERAGE(IF(A7:C9="", 0, A7:C9)))</f>
        <v/>
      </c>
      <c r="K8" s="38" t="str" cm="1">
        <f t="array" ref="K8">IF(C8="","",AVERAGE(IF(B7:D9="", 0, B7:D9)))</f>
        <v/>
      </c>
      <c r="L8" s="38" t="str" cm="1">
        <f t="array" ref="L8">IF(D8="","",AVERAGE(IF(C7:E9="", 0, C7:E9)))</f>
        <v/>
      </c>
      <c r="M8" s="38" t="str" cm="1">
        <f t="array" ref="M8">IF(E8="","",AVERAGE(IF(D7:F9="", 0, D7:F9)))</f>
        <v/>
      </c>
      <c r="N8" s="39" t="str" cm="1">
        <f t="array" ref="N8">IF(F8="","",AVERAGE(IF(E7:G9="", 0, E7:G9)))</f>
        <v/>
      </c>
      <c r="O8" s="39" t="str" cm="1">
        <f t="array" ref="O8">IF(G8="","",AVERAGE(IF(F7:H9="", 0, F7:H9)))</f>
        <v/>
      </c>
      <c r="Q8" s="37" t="str">
        <f t="shared" si="2"/>
        <v/>
      </c>
      <c r="R8" s="38" t="str">
        <f t="shared" si="3"/>
        <v/>
      </c>
      <c r="S8" s="38" t="str">
        <f t="shared" si="4"/>
        <v/>
      </c>
      <c r="T8" s="38" t="str">
        <f t="shared" si="5"/>
        <v/>
      </c>
      <c r="U8" s="39" t="str">
        <f t="shared" si="6"/>
        <v/>
      </c>
      <c r="V8" s="39" t="str">
        <f t="shared" si="7"/>
        <v/>
      </c>
      <c r="X8" s="37" t="str">
        <f t="shared" si="8"/>
        <v/>
      </c>
      <c r="Y8" s="38" t="str">
        <f t="shared" si="9"/>
        <v/>
      </c>
      <c r="Z8" s="38" t="str">
        <f t="shared" si="10"/>
        <v/>
      </c>
      <c r="AA8" s="38" t="str">
        <f t="shared" si="11"/>
        <v/>
      </c>
      <c r="AB8" s="39" t="str">
        <f t="shared" si="12"/>
        <v/>
      </c>
      <c r="AC8" s="39" t="str">
        <f t="shared" si="13"/>
        <v/>
      </c>
    </row>
    <row r="9" spans="2:29" ht="15" thickBot="1" x14ac:dyDescent="0.4">
      <c r="B9" s="24"/>
      <c r="C9" s="25"/>
      <c r="D9" s="25"/>
      <c r="E9" s="25"/>
      <c r="F9" s="26"/>
      <c r="G9" s="26"/>
      <c r="J9" s="37" t="str" cm="1">
        <f t="array" ref="J9">IF(B9="","",AVERAGE(IF(A8:C10="", 0, A8:C10)))</f>
        <v/>
      </c>
      <c r="K9" s="38" t="str" cm="1">
        <f t="array" ref="K9">IF(C9="","",AVERAGE(IF(B8:D10="", 0, B8:D10)))</f>
        <v/>
      </c>
      <c r="L9" s="38" t="str" cm="1">
        <f t="array" ref="L9">IF(D9="","",AVERAGE(IF(C8:E10="", 0, C8:E10)))</f>
        <v/>
      </c>
      <c r="M9" s="38" t="str" cm="1">
        <f t="array" ref="M9">IF(E9="","",AVERAGE(IF(D8:F10="", 0, D8:F10)))</f>
        <v/>
      </c>
      <c r="N9" s="39" t="str" cm="1">
        <f t="array" ref="N9">IF(F9="","",AVERAGE(IF(E8:G10="", 0, E8:G10)))</f>
        <v/>
      </c>
      <c r="O9" s="39" t="str" cm="1">
        <f t="array" ref="O9">IF(G9="","",AVERAGE(IF(F8:H10="", 0, F8:H10)))</f>
        <v/>
      </c>
      <c r="Q9" s="37" t="str">
        <f t="shared" si="2"/>
        <v/>
      </c>
      <c r="R9" s="38" t="str">
        <f t="shared" si="3"/>
        <v/>
      </c>
      <c r="S9" s="38" t="str">
        <f t="shared" si="4"/>
        <v/>
      </c>
      <c r="T9" s="38" t="str">
        <f t="shared" si="5"/>
        <v/>
      </c>
      <c r="U9" s="39" t="str">
        <f t="shared" si="6"/>
        <v/>
      </c>
      <c r="V9" s="39" t="str">
        <f t="shared" si="7"/>
        <v/>
      </c>
      <c r="X9" s="37" t="str">
        <f t="shared" si="8"/>
        <v/>
      </c>
      <c r="Y9" s="38" t="str">
        <f t="shared" si="9"/>
        <v/>
      </c>
      <c r="Z9" s="38" t="str">
        <f t="shared" si="10"/>
        <v/>
      </c>
      <c r="AA9" s="38" t="str">
        <f t="shared" si="11"/>
        <v/>
      </c>
      <c r="AB9" s="39" t="str">
        <f t="shared" si="12"/>
        <v/>
      </c>
      <c r="AC9" s="39" t="str">
        <f t="shared" si="13"/>
        <v/>
      </c>
    </row>
    <row r="12" spans="2:29" x14ac:dyDescent="0.35"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2:29" x14ac:dyDescent="0.35"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2:29" x14ac:dyDescent="0.35"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2:29" x14ac:dyDescent="0.35"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2:29" x14ac:dyDescent="0.35">
      <c r="Q16"/>
      <c r="R16"/>
      <c r="S16"/>
      <c r="T16"/>
      <c r="U16"/>
      <c r="V16"/>
      <c r="W16"/>
      <c r="X16"/>
      <c r="Y16"/>
      <c r="Z16"/>
      <c r="AA16"/>
      <c r="AB16"/>
      <c r="AC16"/>
    </row>
  </sheetData>
  <mergeCells count="4">
    <mergeCell ref="B1:G1"/>
    <mergeCell ref="J1:O1"/>
    <mergeCell ref="Q1:V1"/>
    <mergeCell ref="X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BE27-0F6D-425D-964F-9E6A254745A8}">
  <sheetPr>
    <tabColor rgb="FFFFF9CC"/>
  </sheetPr>
  <dimension ref="A2:Y34"/>
  <sheetViews>
    <sheetView zoomScale="120" workbookViewId="0">
      <pane ySplit="5" topLeftCell="A6" activePane="bottomLeft" state="frozen"/>
      <selection pane="bottomLeft" activeCell="R3" sqref="R3"/>
    </sheetView>
  </sheetViews>
  <sheetFormatPr defaultRowHeight="14.5" x14ac:dyDescent="0.35"/>
  <cols>
    <col min="1" max="1" width="8.7265625" style="1"/>
    <col min="2" max="2" width="5" style="1" bestFit="1" customWidth="1"/>
    <col min="3" max="3" width="5" style="1" customWidth="1"/>
    <col min="4" max="4" width="3.08984375" style="1" bestFit="1" customWidth="1"/>
    <col min="5" max="5" width="7.81640625" style="1" bestFit="1" customWidth="1"/>
    <col min="6" max="6" width="5" style="1" customWidth="1"/>
    <col min="7" max="14" width="5" style="1" bestFit="1" customWidth="1"/>
    <col min="15" max="15" width="3.08984375" style="1" bestFit="1" customWidth="1"/>
    <col min="16" max="19" width="5" style="1" bestFit="1" customWidth="1"/>
    <col min="20" max="20" width="4.90625" style="1" customWidth="1"/>
    <col min="21" max="26" width="5" style="1" bestFit="1" customWidth="1"/>
    <col min="27" max="16384" width="8.7265625" style="1"/>
  </cols>
  <sheetData>
    <row r="2" spans="1:25" x14ac:dyDescent="0.35">
      <c r="E2" s="45" t="s">
        <v>38</v>
      </c>
      <c r="F2" s="45" t="s">
        <v>39</v>
      </c>
      <c r="G2" s="45" t="s">
        <v>40</v>
      </c>
      <c r="H2" s="45" t="s">
        <v>41</v>
      </c>
      <c r="I2" s="45" t="s">
        <v>42</v>
      </c>
      <c r="J2" s="45" t="s">
        <v>43</v>
      </c>
      <c r="K2" s="45" t="s">
        <v>8</v>
      </c>
      <c r="L2" s="45" t="s">
        <v>44</v>
      </c>
      <c r="M2" s="45" t="s">
        <v>10</v>
      </c>
      <c r="N2" s="45" t="s">
        <v>45</v>
      </c>
      <c r="O2" s="45" t="s">
        <v>53</v>
      </c>
    </row>
    <row r="3" spans="1:25" x14ac:dyDescent="0.35">
      <c r="D3" s="45" t="s">
        <v>46</v>
      </c>
      <c r="E3" s="43">
        <v>1</v>
      </c>
      <c r="F3" s="43">
        <v>2</v>
      </c>
      <c r="G3" s="43">
        <v>4</v>
      </c>
      <c r="H3" s="43">
        <v>5</v>
      </c>
      <c r="I3" s="43">
        <v>1</v>
      </c>
      <c r="J3" s="43">
        <v>1</v>
      </c>
      <c r="K3" s="43">
        <v>1</v>
      </c>
      <c r="L3" s="43">
        <v>2</v>
      </c>
      <c r="M3" s="43">
        <v>2</v>
      </c>
      <c r="N3" s="43">
        <v>2</v>
      </c>
      <c r="O3" s="153">
        <v>5</v>
      </c>
    </row>
    <row r="4" spans="1:25" x14ac:dyDescent="0.35">
      <c r="D4" s="45" t="s">
        <v>47</v>
      </c>
      <c r="E4" s="43">
        <v>1</v>
      </c>
      <c r="F4" s="43">
        <v>1</v>
      </c>
      <c r="G4" s="43">
        <v>3</v>
      </c>
      <c r="H4" s="43">
        <v>4</v>
      </c>
      <c r="I4" s="43">
        <v>2</v>
      </c>
      <c r="J4" s="43">
        <v>3</v>
      </c>
      <c r="K4" s="43">
        <v>4</v>
      </c>
      <c r="L4" s="43">
        <v>5</v>
      </c>
      <c r="M4" s="43">
        <v>6</v>
      </c>
      <c r="N4" s="43">
        <v>7</v>
      </c>
      <c r="O4" s="154"/>
    </row>
    <row r="5" spans="1:25" ht="15" thickBot="1" x14ac:dyDescent="0.4">
      <c r="A5" s="46" t="s">
        <v>54</v>
      </c>
      <c r="B5" s="46" t="s">
        <v>46</v>
      </c>
      <c r="C5" s="46" t="s">
        <v>47</v>
      </c>
      <c r="E5" s="46" t="s">
        <v>38</v>
      </c>
      <c r="F5" s="46" t="s">
        <v>39</v>
      </c>
      <c r="G5" s="46" t="s">
        <v>40</v>
      </c>
      <c r="H5" s="46" t="s">
        <v>41</v>
      </c>
      <c r="I5" s="46" t="s">
        <v>42</v>
      </c>
      <c r="J5" s="46" t="s">
        <v>43</v>
      </c>
      <c r="K5" s="46" t="s">
        <v>8</v>
      </c>
      <c r="L5" s="46" t="s">
        <v>44</v>
      </c>
      <c r="M5" s="46" t="s">
        <v>10</v>
      </c>
      <c r="N5" s="46" t="s">
        <v>45</v>
      </c>
      <c r="O5" s="46" t="s">
        <v>53</v>
      </c>
      <c r="P5" s="46" t="s">
        <v>38</v>
      </c>
      <c r="Q5" s="46" t="s">
        <v>39</v>
      </c>
      <c r="R5" s="46" t="s">
        <v>40</v>
      </c>
      <c r="S5" s="46" t="s">
        <v>41</v>
      </c>
      <c r="T5" s="46" t="s">
        <v>42</v>
      </c>
      <c r="U5" s="46" t="s">
        <v>43</v>
      </c>
      <c r="V5" s="46" t="s">
        <v>8</v>
      </c>
      <c r="W5" s="46" t="s">
        <v>44</v>
      </c>
      <c r="X5" s="46" t="s">
        <v>10</v>
      </c>
      <c r="Y5" s="46" t="s">
        <v>45</v>
      </c>
    </row>
    <row r="6" spans="1:25" x14ac:dyDescent="0.35">
      <c r="A6" s="150">
        <v>1</v>
      </c>
      <c r="B6" s="47">
        <f ca="1">IF(VALUE(ROW(B6))-5&gt;$O$3,"",INDIRECT(ADDRESS(COLUMN(E3)-2,ROW(E3)+2)))</f>
        <v>1</v>
      </c>
      <c r="C6" s="47">
        <f ca="1">IF(VALUE(ROW(C6))-5&gt;$O$3,"",INDIRECT(ADDRESS(COLUMN(F3)-2,ROW(F3)+2)))</f>
        <v>1</v>
      </c>
      <c r="D6" s="48" t="s">
        <v>48</v>
      </c>
      <c r="E6" s="47">
        <f t="shared" ref="E6:N10" ca="1" si="0">IF(OR(E$3="",E$4="",VALUE(RIGHT($D6,1))&gt;$O$3),"",ROUND(SQRT(POWER(E$3-$B6,2)+POWER(E$4-$C6,2)),2))</f>
        <v>0</v>
      </c>
      <c r="F6" s="47">
        <f t="shared" ca="1" si="0"/>
        <v>1</v>
      </c>
      <c r="G6" s="47">
        <f t="shared" ca="1" si="0"/>
        <v>3.61</v>
      </c>
      <c r="H6" s="47">
        <f t="shared" ca="1" si="0"/>
        <v>5</v>
      </c>
      <c r="I6" s="47">
        <f t="shared" ca="1" si="0"/>
        <v>1</v>
      </c>
      <c r="J6" s="47">
        <f t="shared" ca="1" si="0"/>
        <v>2</v>
      </c>
      <c r="K6" s="47">
        <f t="shared" ca="1" si="0"/>
        <v>3</v>
      </c>
      <c r="L6" s="47">
        <f t="shared" ca="1" si="0"/>
        <v>4.12</v>
      </c>
      <c r="M6" s="47">
        <f t="shared" ca="1" si="0"/>
        <v>5.0999999999999996</v>
      </c>
      <c r="N6" s="47">
        <f t="shared" ca="1" si="0"/>
        <v>6.08</v>
      </c>
      <c r="O6" s="48" t="s">
        <v>48</v>
      </c>
      <c r="P6" s="47">
        <f ca="1">IF(E6="","",IF(E6=MIN(E$6:E$10),1,0))</f>
        <v>1</v>
      </c>
      <c r="Q6" s="47">
        <f t="shared" ref="Q6:Y6" ca="1" si="1">IF(F6="","",IF(F6=MIN(F$6:F$10),1,0))</f>
        <v>0</v>
      </c>
      <c r="R6" s="47">
        <f t="shared" ca="1" si="1"/>
        <v>0</v>
      </c>
      <c r="S6" s="47">
        <f t="shared" ca="1" si="1"/>
        <v>0</v>
      </c>
      <c r="T6" s="47">
        <f t="shared" ca="1" si="1"/>
        <v>0</v>
      </c>
      <c r="U6" s="47">
        <f t="shared" ca="1" si="1"/>
        <v>0</v>
      </c>
      <c r="V6" s="47">
        <f t="shared" ca="1" si="1"/>
        <v>0</v>
      </c>
      <c r="W6" s="47">
        <f t="shared" ca="1" si="1"/>
        <v>0</v>
      </c>
      <c r="X6" s="47">
        <f t="shared" ca="1" si="1"/>
        <v>0</v>
      </c>
      <c r="Y6" s="49">
        <f t="shared" ca="1" si="1"/>
        <v>0</v>
      </c>
    </row>
    <row r="7" spans="1:25" x14ac:dyDescent="0.35">
      <c r="A7" s="151"/>
      <c r="B7" s="44">
        <f t="shared" ref="B7:C7" ca="1" si="2">IF(VALUE(ROW(B7))-5&gt;$O$3,"",INDIRECT(ADDRESS(COLUMN(E4)-2,ROW(E4)+2)))</f>
        <v>2</v>
      </c>
      <c r="C7" s="44">
        <f t="shared" ca="1" si="2"/>
        <v>1</v>
      </c>
      <c r="D7" s="45" t="s">
        <v>49</v>
      </c>
      <c r="E7" s="44">
        <f t="shared" ca="1" si="0"/>
        <v>1</v>
      </c>
      <c r="F7" s="44">
        <f t="shared" ca="1" si="0"/>
        <v>0</v>
      </c>
      <c r="G7" s="44">
        <f t="shared" ca="1" si="0"/>
        <v>2.83</v>
      </c>
      <c r="H7" s="44">
        <f t="shared" ca="1" si="0"/>
        <v>4.24</v>
      </c>
      <c r="I7" s="44">
        <f t="shared" ca="1" si="0"/>
        <v>1.41</v>
      </c>
      <c r="J7" s="44">
        <f t="shared" ca="1" si="0"/>
        <v>2.2400000000000002</v>
      </c>
      <c r="K7" s="44">
        <f t="shared" ca="1" si="0"/>
        <v>3.16</v>
      </c>
      <c r="L7" s="44">
        <f t="shared" ca="1" si="0"/>
        <v>4</v>
      </c>
      <c r="M7" s="44">
        <f t="shared" ca="1" si="0"/>
        <v>5</v>
      </c>
      <c r="N7" s="44">
        <f t="shared" ca="1" si="0"/>
        <v>6</v>
      </c>
      <c r="O7" s="45" t="s">
        <v>49</v>
      </c>
      <c r="P7" s="44">
        <f t="shared" ref="P7:P10" ca="1" si="3">IF(E7="","",IF(E7=MIN(E$6:E$10),1,0))</f>
        <v>0</v>
      </c>
      <c r="Q7" s="44">
        <f t="shared" ref="Q7:Q10" ca="1" si="4">IF(F7="","",IF(F7=MIN(F$6:F$10),1,0))</f>
        <v>1</v>
      </c>
      <c r="R7" s="44">
        <f t="shared" ref="R7:R10" ca="1" si="5">IF(G7="","",IF(G7=MIN(G$6:G$10),1,0))</f>
        <v>0</v>
      </c>
      <c r="S7" s="44">
        <f t="shared" ref="S7:S10" ca="1" si="6">IF(H7="","",IF(H7=MIN(H$6:H$10),1,0))</f>
        <v>0</v>
      </c>
      <c r="T7" s="44">
        <f t="shared" ref="T7:T10" ca="1" si="7">IF(I7="","",IF(I7=MIN(I$6:I$10),1,0))</f>
        <v>0</v>
      </c>
      <c r="U7" s="44">
        <f t="shared" ref="U7:U10" ca="1" si="8">IF(J7="","",IF(J7=MIN(J$6:J$10),1,0))</f>
        <v>0</v>
      </c>
      <c r="V7" s="44">
        <f t="shared" ref="V7:V10" ca="1" si="9">IF(K7="","",IF(K7=MIN(K$6:K$10),1,0))</f>
        <v>0</v>
      </c>
      <c r="W7" s="44">
        <f t="shared" ref="W7:W10" ca="1" si="10">IF(L7="","",IF(L7=MIN(L$6:L$10),1,0))</f>
        <v>0</v>
      </c>
      <c r="X7" s="44">
        <f t="shared" ref="X7:X10" ca="1" si="11">IF(M7="","",IF(M7=MIN(M$6:M$10),1,0))</f>
        <v>0</v>
      </c>
      <c r="Y7" s="50">
        <f t="shared" ref="Y7:Y10" ca="1" si="12">IF(N7="","",IF(N7=MIN(N$6:N$10),1,0))</f>
        <v>0</v>
      </c>
    </row>
    <row r="8" spans="1:25" x14ac:dyDescent="0.35">
      <c r="A8" s="151"/>
      <c r="B8" s="44">
        <f t="shared" ref="B8:C8" ca="1" si="13">IF(VALUE(ROW(B8))-5&gt;$O$3,"",INDIRECT(ADDRESS(COLUMN(E5)-2,ROW(E5)+2)))</f>
        <v>4</v>
      </c>
      <c r="C8" s="44">
        <f t="shared" ca="1" si="13"/>
        <v>3</v>
      </c>
      <c r="D8" s="45" t="s">
        <v>50</v>
      </c>
      <c r="E8" s="44">
        <f t="shared" ca="1" si="0"/>
        <v>3.61</v>
      </c>
      <c r="F8" s="44">
        <f t="shared" ca="1" si="0"/>
        <v>2.83</v>
      </c>
      <c r="G8" s="44">
        <f t="shared" ca="1" si="0"/>
        <v>0</v>
      </c>
      <c r="H8" s="44">
        <f t="shared" ca="1" si="0"/>
        <v>1.41</v>
      </c>
      <c r="I8" s="44">
        <f t="shared" ca="1" si="0"/>
        <v>3.16</v>
      </c>
      <c r="J8" s="44">
        <f t="shared" ca="1" si="0"/>
        <v>3</v>
      </c>
      <c r="K8" s="44">
        <f t="shared" ca="1" si="0"/>
        <v>3.16</v>
      </c>
      <c r="L8" s="44">
        <f t="shared" ca="1" si="0"/>
        <v>2.83</v>
      </c>
      <c r="M8" s="44">
        <f t="shared" ca="1" si="0"/>
        <v>3.61</v>
      </c>
      <c r="N8" s="44">
        <f t="shared" ca="1" si="0"/>
        <v>4.47</v>
      </c>
      <c r="O8" s="45" t="s">
        <v>50</v>
      </c>
      <c r="P8" s="44">
        <f t="shared" ca="1" si="3"/>
        <v>0</v>
      </c>
      <c r="Q8" s="44">
        <f t="shared" ca="1" si="4"/>
        <v>0</v>
      </c>
      <c r="R8" s="44">
        <f t="shared" ca="1" si="5"/>
        <v>1</v>
      </c>
      <c r="S8" s="44">
        <f t="shared" ca="1" si="6"/>
        <v>0</v>
      </c>
      <c r="T8" s="44">
        <f t="shared" ca="1" si="7"/>
        <v>0</v>
      </c>
      <c r="U8" s="44">
        <f t="shared" ca="1" si="8"/>
        <v>0</v>
      </c>
      <c r="V8" s="44">
        <f t="shared" ca="1" si="9"/>
        <v>0</v>
      </c>
      <c r="W8" s="44">
        <f t="shared" ca="1" si="10"/>
        <v>1</v>
      </c>
      <c r="X8" s="44">
        <f t="shared" ca="1" si="11"/>
        <v>1</v>
      </c>
      <c r="Y8" s="50">
        <f t="shared" ca="1" si="12"/>
        <v>0</v>
      </c>
    </row>
    <row r="9" spans="1:25" x14ac:dyDescent="0.35">
      <c r="A9" s="151"/>
      <c r="B9" s="44">
        <f t="shared" ref="B9:C9" ca="1" si="14">IF(VALUE(ROW(B9))-5&gt;$O$3,"",INDIRECT(ADDRESS(COLUMN(E6)-2,ROW(E6)+2)))</f>
        <v>5</v>
      </c>
      <c r="C9" s="44">
        <f t="shared" ca="1" si="14"/>
        <v>4</v>
      </c>
      <c r="D9" s="45" t="s">
        <v>51</v>
      </c>
      <c r="E9" s="44">
        <f t="shared" ca="1" si="0"/>
        <v>5</v>
      </c>
      <c r="F9" s="44">
        <f t="shared" ca="1" si="0"/>
        <v>4.24</v>
      </c>
      <c r="G9" s="44">
        <f t="shared" ca="1" si="0"/>
        <v>1.41</v>
      </c>
      <c r="H9" s="44">
        <f t="shared" ca="1" si="0"/>
        <v>0</v>
      </c>
      <c r="I9" s="44">
        <f t="shared" ca="1" si="0"/>
        <v>4.47</v>
      </c>
      <c r="J9" s="44">
        <f t="shared" ca="1" si="0"/>
        <v>4.12</v>
      </c>
      <c r="K9" s="44">
        <f t="shared" ca="1" si="0"/>
        <v>4</v>
      </c>
      <c r="L9" s="44">
        <f t="shared" ca="1" si="0"/>
        <v>3.16</v>
      </c>
      <c r="M9" s="44">
        <f t="shared" ca="1" si="0"/>
        <v>3.61</v>
      </c>
      <c r="N9" s="44">
        <f t="shared" ca="1" si="0"/>
        <v>4.24</v>
      </c>
      <c r="O9" s="45" t="s">
        <v>51</v>
      </c>
      <c r="P9" s="44">
        <f t="shared" ca="1" si="3"/>
        <v>0</v>
      </c>
      <c r="Q9" s="44">
        <f t="shared" ca="1" si="4"/>
        <v>0</v>
      </c>
      <c r="R9" s="44">
        <f t="shared" ca="1" si="5"/>
        <v>0</v>
      </c>
      <c r="S9" s="44">
        <f t="shared" ca="1" si="6"/>
        <v>1</v>
      </c>
      <c r="T9" s="44">
        <f t="shared" ca="1" si="7"/>
        <v>0</v>
      </c>
      <c r="U9" s="44">
        <f t="shared" ca="1" si="8"/>
        <v>0</v>
      </c>
      <c r="V9" s="44">
        <f t="shared" ca="1" si="9"/>
        <v>0</v>
      </c>
      <c r="W9" s="44">
        <f t="shared" ca="1" si="10"/>
        <v>0</v>
      </c>
      <c r="X9" s="44">
        <f t="shared" ca="1" si="11"/>
        <v>1</v>
      </c>
      <c r="Y9" s="50">
        <f t="shared" ca="1" si="12"/>
        <v>1</v>
      </c>
    </row>
    <row r="10" spans="1:25" ht="15" thickBot="1" x14ac:dyDescent="0.4">
      <c r="A10" s="152"/>
      <c r="B10" s="51">
        <f t="shared" ref="B10:C10" ca="1" si="15">IF(VALUE(ROW(B10))-5&gt;$O$3,"",INDIRECT(ADDRESS(COLUMN(E7)-2,ROW(E7)+2)))</f>
        <v>1</v>
      </c>
      <c r="C10" s="51">
        <f t="shared" ca="1" si="15"/>
        <v>2</v>
      </c>
      <c r="D10" s="52" t="s">
        <v>52</v>
      </c>
      <c r="E10" s="51">
        <f t="shared" ca="1" si="0"/>
        <v>1</v>
      </c>
      <c r="F10" s="51">
        <f t="shared" ca="1" si="0"/>
        <v>1.41</v>
      </c>
      <c r="G10" s="51">
        <f t="shared" ca="1" si="0"/>
        <v>3.16</v>
      </c>
      <c r="H10" s="51">
        <f t="shared" ca="1" si="0"/>
        <v>4.47</v>
      </c>
      <c r="I10" s="51">
        <f t="shared" ca="1" si="0"/>
        <v>0</v>
      </c>
      <c r="J10" s="51">
        <f t="shared" ca="1" si="0"/>
        <v>1</v>
      </c>
      <c r="K10" s="51">
        <f t="shared" ca="1" si="0"/>
        <v>2</v>
      </c>
      <c r="L10" s="51">
        <f t="shared" ca="1" si="0"/>
        <v>3.16</v>
      </c>
      <c r="M10" s="51">
        <f t="shared" ca="1" si="0"/>
        <v>4.12</v>
      </c>
      <c r="N10" s="51">
        <f t="shared" ca="1" si="0"/>
        <v>5.0999999999999996</v>
      </c>
      <c r="O10" s="52" t="s">
        <v>52</v>
      </c>
      <c r="P10" s="51">
        <f t="shared" ca="1" si="3"/>
        <v>0</v>
      </c>
      <c r="Q10" s="51">
        <f t="shared" ca="1" si="4"/>
        <v>0</v>
      </c>
      <c r="R10" s="51">
        <f t="shared" ca="1" si="5"/>
        <v>0</v>
      </c>
      <c r="S10" s="51">
        <f t="shared" ca="1" si="6"/>
        <v>0</v>
      </c>
      <c r="T10" s="51">
        <f t="shared" ca="1" si="7"/>
        <v>1</v>
      </c>
      <c r="U10" s="51">
        <f t="shared" ca="1" si="8"/>
        <v>1</v>
      </c>
      <c r="V10" s="51">
        <f t="shared" ca="1" si="9"/>
        <v>1</v>
      </c>
      <c r="W10" s="51">
        <f t="shared" ca="1" si="10"/>
        <v>0</v>
      </c>
      <c r="X10" s="51">
        <f t="shared" ca="1" si="11"/>
        <v>0</v>
      </c>
      <c r="Y10" s="53">
        <f t="shared" ca="1" si="12"/>
        <v>0</v>
      </c>
    </row>
    <row r="11" spans="1:25" ht="15" thickBot="1" x14ac:dyDescent="0.4">
      <c r="D11"/>
      <c r="E11"/>
      <c r="F11"/>
    </row>
    <row r="12" spans="1:25" x14ac:dyDescent="0.35">
      <c r="A12" s="150">
        <v>2</v>
      </c>
      <c r="B12" s="47">
        <f ca="1">IF(B6="","",SUMPRODUCT($E$3:$N$3,$P6:$Y6)/COUNTIF($P6:$Y6,1))</f>
        <v>1</v>
      </c>
      <c r="C12" s="47">
        <f ca="1">IF(C6="","",SUMPRODUCT($E$4:$N$4,$P6:$Y6)/COUNTIF($P6:$Y6,1))</f>
        <v>1</v>
      </c>
      <c r="D12" s="48" t="s">
        <v>48</v>
      </c>
      <c r="E12" s="47">
        <f t="shared" ref="E12:N16" ca="1" si="16">IF(OR(E$3="",E$4="",VALUE(RIGHT($D12,1))&gt;$O$3),"",ROUND(SQRT(POWER(E$3-$B12,2)+POWER(E$4-$C12,2)),2))</f>
        <v>0</v>
      </c>
      <c r="F12" s="47">
        <f t="shared" ca="1" si="16"/>
        <v>1</v>
      </c>
      <c r="G12" s="47">
        <f t="shared" ca="1" si="16"/>
        <v>3.61</v>
      </c>
      <c r="H12" s="47">
        <f t="shared" ca="1" si="16"/>
        <v>5</v>
      </c>
      <c r="I12" s="47">
        <f t="shared" ca="1" si="16"/>
        <v>1</v>
      </c>
      <c r="J12" s="47">
        <f t="shared" ca="1" si="16"/>
        <v>2</v>
      </c>
      <c r="K12" s="47">
        <f t="shared" ca="1" si="16"/>
        <v>3</v>
      </c>
      <c r="L12" s="47">
        <f t="shared" ca="1" si="16"/>
        <v>4.12</v>
      </c>
      <c r="M12" s="47">
        <f t="shared" ca="1" si="16"/>
        <v>5.0999999999999996</v>
      </c>
      <c r="N12" s="47">
        <f t="shared" ca="1" si="16"/>
        <v>6.08</v>
      </c>
      <c r="O12" s="48" t="s">
        <v>48</v>
      </c>
      <c r="P12" s="47">
        <f ca="1">IF(E12="","",IF(E12=MIN(E$12:E$16),1,0))</f>
        <v>1</v>
      </c>
      <c r="Q12" s="47">
        <f t="shared" ref="Q12:Y12" ca="1" si="17">IF(F12="","",IF(F12=MIN(F$12:F$16),1,0))</f>
        <v>0</v>
      </c>
      <c r="R12" s="47">
        <f t="shared" ca="1" si="17"/>
        <v>0</v>
      </c>
      <c r="S12" s="47">
        <f t="shared" ca="1" si="17"/>
        <v>0</v>
      </c>
      <c r="T12" s="47">
        <f t="shared" ca="1" si="17"/>
        <v>1</v>
      </c>
      <c r="U12" s="47">
        <f t="shared" ca="1" si="17"/>
        <v>0</v>
      </c>
      <c r="V12" s="47">
        <f t="shared" ca="1" si="17"/>
        <v>0</v>
      </c>
      <c r="W12" s="47">
        <f t="shared" ca="1" si="17"/>
        <v>0</v>
      </c>
      <c r="X12" s="47">
        <f t="shared" ca="1" si="17"/>
        <v>0</v>
      </c>
      <c r="Y12" s="49">
        <f t="shared" ca="1" si="17"/>
        <v>0</v>
      </c>
    </row>
    <row r="13" spans="1:25" x14ac:dyDescent="0.35">
      <c r="A13" s="151"/>
      <c r="B13" s="44">
        <f t="shared" ref="B13:B16" ca="1" si="18">IF(B7="","",SUMPRODUCT($E$3:$N$3,$P7:$Y7)/COUNTIF($P7:$Y7,1))</f>
        <v>2</v>
      </c>
      <c r="C13" s="44">
        <f t="shared" ref="C13:C16" ca="1" si="19">IF(C7="","",SUMPRODUCT($E$4:$N$4,$P7:$Y7)/COUNTIF($P7:$Y7,1))</f>
        <v>1</v>
      </c>
      <c r="D13" s="45" t="s">
        <v>49</v>
      </c>
      <c r="E13" s="44">
        <f t="shared" ca="1" si="16"/>
        <v>1</v>
      </c>
      <c r="F13" s="44">
        <f t="shared" ca="1" si="16"/>
        <v>0</v>
      </c>
      <c r="G13" s="44">
        <f t="shared" ca="1" si="16"/>
        <v>2.83</v>
      </c>
      <c r="H13" s="44">
        <f t="shared" ca="1" si="16"/>
        <v>4.24</v>
      </c>
      <c r="I13" s="44">
        <f t="shared" ca="1" si="16"/>
        <v>1.41</v>
      </c>
      <c r="J13" s="44">
        <f t="shared" ca="1" si="16"/>
        <v>2.2400000000000002</v>
      </c>
      <c r="K13" s="44">
        <f t="shared" ca="1" si="16"/>
        <v>3.16</v>
      </c>
      <c r="L13" s="44">
        <f t="shared" ca="1" si="16"/>
        <v>4</v>
      </c>
      <c r="M13" s="44">
        <f t="shared" ca="1" si="16"/>
        <v>5</v>
      </c>
      <c r="N13" s="44">
        <f t="shared" ca="1" si="16"/>
        <v>6</v>
      </c>
      <c r="O13" s="45" t="s">
        <v>49</v>
      </c>
      <c r="P13" s="44">
        <f t="shared" ref="P13:P16" ca="1" si="20">IF(E13="","",IF(E13=MIN(E$12:E$16),1,0))</f>
        <v>0</v>
      </c>
      <c r="Q13" s="44">
        <f t="shared" ref="Q13:Q16" ca="1" si="21">IF(F13="","",IF(F13=MIN(F$12:F$16),1,0))</f>
        <v>1</v>
      </c>
      <c r="R13" s="44">
        <f t="shared" ref="R13:R16" ca="1" si="22">IF(G13="","",IF(G13=MIN(G$12:G$16),1,0))</f>
        <v>0</v>
      </c>
      <c r="S13" s="44">
        <f t="shared" ref="S13:S16" ca="1" si="23">IF(H13="","",IF(H13=MIN(H$12:H$16),1,0))</f>
        <v>0</v>
      </c>
      <c r="T13" s="44">
        <f t="shared" ref="T13:T16" ca="1" si="24">IF(I13="","",IF(I13=MIN(I$12:I$16),1,0))</f>
        <v>0</v>
      </c>
      <c r="U13" s="44">
        <f t="shared" ref="U13:U16" ca="1" si="25">IF(J13="","",IF(J13=MIN(J$12:J$16),1,0))</f>
        <v>0</v>
      </c>
      <c r="V13" s="44">
        <f t="shared" ref="V13:V16" ca="1" si="26">IF(K13="","",IF(K13=MIN(K$12:K$16),1,0))</f>
        <v>0</v>
      </c>
      <c r="W13" s="44">
        <f t="shared" ref="W13:W16" ca="1" si="27">IF(L13="","",IF(L13=MIN(L$12:L$16),1,0))</f>
        <v>0</v>
      </c>
      <c r="X13" s="44">
        <f t="shared" ref="X13:X16" ca="1" si="28">IF(M13="","",IF(M13=MIN(M$12:M$16),1,0))</f>
        <v>0</v>
      </c>
      <c r="Y13" s="50">
        <f t="shared" ref="Y13:Y16" ca="1" si="29">IF(N13="","",IF(N13=MIN(N$12:N$16),1,0))</f>
        <v>0</v>
      </c>
    </row>
    <row r="14" spans="1:25" x14ac:dyDescent="0.35">
      <c r="A14" s="151"/>
      <c r="B14" s="44">
        <f t="shared" ca="1" si="18"/>
        <v>2.6666666666666665</v>
      </c>
      <c r="C14" s="44">
        <f t="shared" ca="1" si="19"/>
        <v>4.666666666666667</v>
      </c>
      <c r="D14" s="45" t="s">
        <v>50</v>
      </c>
      <c r="E14" s="44">
        <f t="shared" ca="1" si="16"/>
        <v>4.03</v>
      </c>
      <c r="F14" s="44">
        <f t="shared" ca="1" si="16"/>
        <v>3.73</v>
      </c>
      <c r="G14" s="44">
        <f t="shared" ca="1" si="16"/>
        <v>2.13</v>
      </c>
      <c r="H14" s="44">
        <f t="shared" ca="1" si="16"/>
        <v>2.4300000000000002</v>
      </c>
      <c r="I14" s="44">
        <f t="shared" ca="1" si="16"/>
        <v>3.14</v>
      </c>
      <c r="J14" s="44">
        <f t="shared" ca="1" si="16"/>
        <v>2.36</v>
      </c>
      <c r="K14" s="44">
        <f t="shared" ca="1" si="16"/>
        <v>1.8</v>
      </c>
      <c r="L14" s="44">
        <f t="shared" ca="1" si="16"/>
        <v>0.75</v>
      </c>
      <c r="M14" s="44">
        <f t="shared" ca="1" si="16"/>
        <v>1.49</v>
      </c>
      <c r="N14" s="44">
        <f t="shared" ca="1" si="16"/>
        <v>2.4300000000000002</v>
      </c>
      <c r="O14" s="45" t="s">
        <v>50</v>
      </c>
      <c r="P14" s="44">
        <f t="shared" ca="1" si="20"/>
        <v>0</v>
      </c>
      <c r="Q14" s="44">
        <f t="shared" ca="1" si="21"/>
        <v>0</v>
      </c>
      <c r="R14" s="44">
        <f t="shared" ca="1" si="22"/>
        <v>1</v>
      </c>
      <c r="S14" s="44">
        <f t="shared" ca="1" si="23"/>
        <v>1</v>
      </c>
      <c r="T14" s="44">
        <f t="shared" ca="1" si="24"/>
        <v>0</v>
      </c>
      <c r="U14" s="44">
        <f t="shared" ca="1" si="25"/>
        <v>0</v>
      </c>
      <c r="V14" s="44">
        <f t="shared" ca="1" si="26"/>
        <v>0</v>
      </c>
      <c r="W14" s="44">
        <f t="shared" ca="1" si="27"/>
        <v>1</v>
      </c>
      <c r="X14" s="44">
        <f t="shared" ca="1" si="28"/>
        <v>0</v>
      </c>
      <c r="Y14" s="50">
        <f t="shared" ca="1" si="29"/>
        <v>0</v>
      </c>
    </row>
    <row r="15" spans="1:25" x14ac:dyDescent="0.35">
      <c r="A15" s="151"/>
      <c r="B15" s="44">
        <f t="shared" ca="1" si="18"/>
        <v>3</v>
      </c>
      <c r="C15" s="44">
        <f t="shared" ca="1" si="19"/>
        <v>5.666666666666667</v>
      </c>
      <c r="D15" s="45" t="s">
        <v>51</v>
      </c>
      <c r="E15" s="44">
        <f t="shared" ca="1" si="16"/>
        <v>5.08</v>
      </c>
      <c r="F15" s="44">
        <f t="shared" ca="1" si="16"/>
        <v>4.7699999999999996</v>
      </c>
      <c r="G15" s="44">
        <f t="shared" ca="1" si="16"/>
        <v>2.85</v>
      </c>
      <c r="H15" s="44">
        <f t="shared" ca="1" si="16"/>
        <v>2.6</v>
      </c>
      <c r="I15" s="44">
        <f t="shared" ca="1" si="16"/>
        <v>4.18</v>
      </c>
      <c r="J15" s="44">
        <f t="shared" ca="1" si="16"/>
        <v>3.33</v>
      </c>
      <c r="K15" s="44">
        <f t="shared" ca="1" si="16"/>
        <v>2.6</v>
      </c>
      <c r="L15" s="44">
        <f t="shared" ca="1" si="16"/>
        <v>1.2</v>
      </c>
      <c r="M15" s="44">
        <f t="shared" ca="1" si="16"/>
        <v>1.05</v>
      </c>
      <c r="N15" s="44">
        <f t="shared" ca="1" si="16"/>
        <v>1.67</v>
      </c>
      <c r="O15" s="45" t="s">
        <v>51</v>
      </c>
      <c r="P15" s="44">
        <f t="shared" ca="1" si="20"/>
        <v>0</v>
      </c>
      <c r="Q15" s="44">
        <f t="shared" ca="1" si="21"/>
        <v>0</v>
      </c>
      <c r="R15" s="44">
        <f t="shared" ca="1" si="22"/>
        <v>0</v>
      </c>
      <c r="S15" s="44">
        <f t="shared" ca="1" si="23"/>
        <v>0</v>
      </c>
      <c r="T15" s="44">
        <f t="shared" ca="1" si="24"/>
        <v>0</v>
      </c>
      <c r="U15" s="44">
        <f t="shared" ca="1" si="25"/>
        <v>0</v>
      </c>
      <c r="V15" s="44">
        <f t="shared" ca="1" si="26"/>
        <v>0</v>
      </c>
      <c r="W15" s="44">
        <f t="shared" ca="1" si="27"/>
        <v>0</v>
      </c>
      <c r="X15" s="44">
        <f t="shared" ca="1" si="28"/>
        <v>1</v>
      </c>
      <c r="Y15" s="50">
        <f t="shared" ca="1" si="29"/>
        <v>1</v>
      </c>
    </row>
    <row r="16" spans="1:25" ht="15" thickBot="1" x14ac:dyDescent="0.4">
      <c r="A16" s="152"/>
      <c r="B16" s="51">
        <f t="shared" ca="1" si="18"/>
        <v>1</v>
      </c>
      <c r="C16" s="51">
        <f t="shared" ca="1" si="19"/>
        <v>3</v>
      </c>
      <c r="D16" s="52" t="s">
        <v>52</v>
      </c>
      <c r="E16" s="51">
        <f t="shared" ca="1" si="16"/>
        <v>2</v>
      </c>
      <c r="F16" s="51">
        <f t="shared" ca="1" si="16"/>
        <v>2.2400000000000002</v>
      </c>
      <c r="G16" s="51">
        <f t="shared" ca="1" si="16"/>
        <v>3</v>
      </c>
      <c r="H16" s="51">
        <f t="shared" ca="1" si="16"/>
        <v>4.12</v>
      </c>
      <c r="I16" s="51">
        <f t="shared" ca="1" si="16"/>
        <v>1</v>
      </c>
      <c r="J16" s="51">
        <f t="shared" ca="1" si="16"/>
        <v>0</v>
      </c>
      <c r="K16" s="51">
        <f t="shared" ca="1" si="16"/>
        <v>1</v>
      </c>
      <c r="L16" s="51">
        <f t="shared" ca="1" si="16"/>
        <v>2.2400000000000002</v>
      </c>
      <c r="M16" s="51">
        <f t="shared" ca="1" si="16"/>
        <v>3.16</v>
      </c>
      <c r="N16" s="51">
        <f t="shared" ca="1" si="16"/>
        <v>4.12</v>
      </c>
      <c r="O16" s="52" t="s">
        <v>52</v>
      </c>
      <c r="P16" s="51">
        <f t="shared" ca="1" si="20"/>
        <v>0</v>
      </c>
      <c r="Q16" s="51">
        <f t="shared" ca="1" si="21"/>
        <v>0</v>
      </c>
      <c r="R16" s="51">
        <f t="shared" ca="1" si="22"/>
        <v>0</v>
      </c>
      <c r="S16" s="51">
        <f t="shared" ca="1" si="23"/>
        <v>0</v>
      </c>
      <c r="T16" s="51">
        <f t="shared" ca="1" si="24"/>
        <v>1</v>
      </c>
      <c r="U16" s="51">
        <f t="shared" ca="1" si="25"/>
        <v>1</v>
      </c>
      <c r="V16" s="51">
        <f t="shared" ca="1" si="26"/>
        <v>1</v>
      </c>
      <c r="W16" s="51">
        <f t="shared" ca="1" si="27"/>
        <v>0</v>
      </c>
      <c r="X16" s="51">
        <f t="shared" ca="1" si="28"/>
        <v>0</v>
      </c>
      <c r="Y16" s="53">
        <f t="shared" ca="1" si="29"/>
        <v>0</v>
      </c>
    </row>
    <row r="17" spans="1:25" ht="15" thickBot="1" x14ac:dyDescent="0.4"/>
    <row r="18" spans="1:25" x14ac:dyDescent="0.35">
      <c r="A18" s="150">
        <v>3</v>
      </c>
      <c r="B18" s="47">
        <f ca="1">IF(B12="","",SUMPRODUCT($E$3:$N$3,$P12:$Y12)/COUNTIF($P12:$Y12,1))</f>
        <v>1</v>
      </c>
      <c r="C18" s="47">
        <f ca="1">IF(C12="","",SUMPRODUCT($E$4:$N$4,$P12:$Y12)/COUNTIF($P12:$Y12,1))</f>
        <v>1.5</v>
      </c>
      <c r="D18" s="48" t="s">
        <v>48</v>
      </c>
      <c r="E18" s="47">
        <f t="shared" ref="E18:N22" ca="1" si="30">IF(OR(E$3="",E$4="",VALUE(RIGHT($D18,1))&gt;$O$3),"",ROUND(SQRT(POWER(E$3-$B18,2)+POWER(E$4-$C18,2)),2))</f>
        <v>0.5</v>
      </c>
      <c r="F18" s="47">
        <f t="shared" ca="1" si="30"/>
        <v>1.1200000000000001</v>
      </c>
      <c r="G18" s="47">
        <f t="shared" ca="1" si="30"/>
        <v>3.35</v>
      </c>
      <c r="H18" s="47">
        <f t="shared" ca="1" si="30"/>
        <v>4.72</v>
      </c>
      <c r="I18" s="47">
        <f t="shared" ca="1" si="30"/>
        <v>0.5</v>
      </c>
      <c r="J18" s="47">
        <f t="shared" ca="1" si="30"/>
        <v>1.5</v>
      </c>
      <c r="K18" s="47">
        <f t="shared" ca="1" si="30"/>
        <v>2.5</v>
      </c>
      <c r="L18" s="47">
        <f t="shared" ca="1" si="30"/>
        <v>3.64</v>
      </c>
      <c r="M18" s="47">
        <f t="shared" ca="1" si="30"/>
        <v>4.6100000000000003</v>
      </c>
      <c r="N18" s="47">
        <f t="shared" ca="1" si="30"/>
        <v>5.59</v>
      </c>
      <c r="O18" s="48" t="s">
        <v>48</v>
      </c>
      <c r="P18" s="47">
        <f ca="1">IF(E18="","",IF(E18=MIN(E$18:E$22),1,0))</f>
        <v>1</v>
      </c>
      <c r="Q18" s="47">
        <f t="shared" ref="Q18:Y18" ca="1" si="31">IF(F18="","",IF(F18=MIN(F$18:F$22),1,0))</f>
        <v>0</v>
      </c>
      <c r="R18" s="47">
        <f t="shared" ca="1" si="31"/>
        <v>0</v>
      </c>
      <c r="S18" s="47">
        <f t="shared" ca="1" si="31"/>
        <v>0</v>
      </c>
      <c r="T18" s="47">
        <f t="shared" ca="1" si="31"/>
        <v>1</v>
      </c>
      <c r="U18" s="47">
        <f t="shared" ca="1" si="31"/>
        <v>0</v>
      </c>
      <c r="V18" s="47">
        <f t="shared" ca="1" si="31"/>
        <v>0</v>
      </c>
      <c r="W18" s="47">
        <f t="shared" ca="1" si="31"/>
        <v>0</v>
      </c>
      <c r="X18" s="47">
        <f t="shared" ca="1" si="31"/>
        <v>0</v>
      </c>
      <c r="Y18" s="49">
        <f t="shared" ca="1" si="31"/>
        <v>0</v>
      </c>
    </row>
    <row r="19" spans="1:25" x14ac:dyDescent="0.35">
      <c r="A19" s="151"/>
      <c r="B19" s="44">
        <f t="shared" ref="B19:B22" ca="1" si="32">IF(B13="","",SUMPRODUCT($E$3:$N$3,$P13:$Y13)/COUNTIF($P13:$Y13,1))</f>
        <v>2</v>
      </c>
      <c r="C19" s="44">
        <f t="shared" ref="C19:C22" ca="1" si="33">IF(C13="","",SUMPRODUCT($E$4:$N$4,$P13:$Y13)/COUNTIF($P13:$Y13,1))</f>
        <v>1</v>
      </c>
      <c r="D19" s="45" t="s">
        <v>49</v>
      </c>
      <c r="E19" s="44">
        <f t="shared" ca="1" si="30"/>
        <v>1</v>
      </c>
      <c r="F19" s="44">
        <f t="shared" ca="1" si="30"/>
        <v>0</v>
      </c>
      <c r="G19" s="44">
        <f t="shared" ca="1" si="30"/>
        <v>2.83</v>
      </c>
      <c r="H19" s="44">
        <f t="shared" ca="1" si="30"/>
        <v>4.24</v>
      </c>
      <c r="I19" s="44">
        <f t="shared" ca="1" si="30"/>
        <v>1.41</v>
      </c>
      <c r="J19" s="44">
        <f t="shared" ca="1" si="30"/>
        <v>2.2400000000000002</v>
      </c>
      <c r="K19" s="44">
        <f t="shared" ca="1" si="30"/>
        <v>3.16</v>
      </c>
      <c r="L19" s="44">
        <f t="shared" ca="1" si="30"/>
        <v>4</v>
      </c>
      <c r="M19" s="44">
        <f t="shared" ca="1" si="30"/>
        <v>5</v>
      </c>
      <c r="N19" s="44">
        <f t="shared" ca="1" si="30"/>
        <v>6</v>
      </c>
      <c r="O19" s="45" t="s">
        <v>49</v>
      </c>
      <c r="P19" s="44">
        <f t="shared" ref="P19:P22" ca="1" si="34">IF(E19="","",IF(E19=MIN(E$18:E$22),1,0))</f>
        <v>0</v>
      </c>
      <c r="Q19" s="44">
        <f t="shared" ref="Q19:Q22" ca="1" si="35">IF(F19="","",IF(F19=MIN(F$18:F$22),1,0))</f>
        <v>1</v>
      </c>
      <c r="R19" s="44">
        <f t="shared" ref="R19:R22" ca="1" si="36">IF(G19="","",IF(G19=MIN(G$18:G$22),1,0))</f>
        <v>0</v>
      </c>
      <c r="S19" s="44">
        <f t="shared" ref="S19:S22" ca="1" si="37">IF(H19="","",IF(H19=MIN(H$18:H$22),1,0))</f>
        <v>0</v>
      </c>
      <c r="T19" s="44">
        <f t="shared" ref="T19:T22" ca="1" si="38">IF(I19="","",IF(I19=MIN(I$18:I$22),1,0))</f>
        <v>0</v>
      </c>
      <c r="U19" s="44">
        <f t="shared" ref="U19:U22" ca="1" si="39">IF(J19="","",IF(J19=MIN(J$18:J$22),1,0))</f>
        <v>0</v>
      </c>
      <c r="V19" s="44">
        <f t="shared" ref="V19:V22" ca="1" si="40">IF(K19="","",IF(K19=MIN(K$18:K$22),1,0))</f>
        <v>0</v>
      </c>
      <c r="W19" s="44">
        <f t="shared" ref="W19:W22" ca="1" si="41">IF(L19="","",IF(L19=MIN(L$18:L$22),1,0))</f>
        <v>0</v>
      </c>
      <c r="X19" s="44">
        <f t="shared" ref="X19:X22" ca="1" si="42">IF(M19="","",IF(M19=MIN(M$18:M$22),1,0))</f>
        <v>0</v>
      </c>
      <c r="Y19" s="50">
        <f t="shared" ref="Y19:Y22" ca="1" si="43">IF(N19="","",IF(N19=MIN(N$18:N$22),1,0))</f>
        <v>0</v>
      </c>
    </row>
    <row r="20" spans="1:25" x14ac:dyDescent="0.35">
      <c r="A20" s="151"/>
      <c r="B20" s="44">
        <f t="shared" ca="1" si="32"/>
        <v>3.6666666666666665</v>
      </c>
      <c r="C20" s="44">
        <f t="shared" ca="1" si="33"/>
        <v>4</v>
      </c>
      <c r="D20" s="45" t="s">
        <v>50</v>
      </c>
      <c r="E20" s="44">
        <f t="shared" ca="1" si="30"/>
        <v>4.01</v>
      </c>
      <c r="F20" s="44">
        <f t="shared" ca="1" si="30"/>
        <v>3.43</v>
      </c>
      <c r="G20" s="44">
        <f t="shared" ca="1" si="30"/>
        <v>1.05</v>
      </c>
      <c r="H20" s="44">
        <f t="shared" ca="1" si="30"/>
        <v>1.33</v>
      </c>
      <c r="I20" s="44">
        <f t="shared" ca="1" si="30"/>
        <v>3.33</v>
      </c>
      <c r="J20" s="44">
        <f t="shared" ca="1" si="30"/>
        <v>2.85</v>
      </c>
      <c r="K20" s="44">
        <f t="shared" ca="1" si="30"/>
        <v>2.67</v>
      </c>
      <c r="L20" s="44">
        <f t="shared" ca="1" si="30"/>
        <v>1.94</v>
      </c>
      <c r="M20" s="44">
        <f t="shared" ca="1" si="30"/>
        <v>2.6</v>
      </c>
      <c r="N20" s="44">
        <f t="shared" ca="1" si="30"/>
        <v>3.43</v>
      </c>
      <c r="O20" s="45" t="s">
        <v>50</v>
      </c>
      <c r="P20" s="44">
        <f t="shared" ca="1" si="34"/>
        <v>0</v>
      </c>
      <c r="Q20" s="44">
        <f t="shared" ca="1" si="35"/>
        <v>0</v>
      </c>
      <c r="R20" s="44">
        <f t="shared" ca="1" si="36"/>
        <v>1</v>
      </c>
      <c r="S20" s="44">
        <f t="shared" ca="1" si="37"/>
        <v>1</v>
      </c>
      <c r="T20" s="44">
        <f t="shared" ca="1" si="38"/>
        <v>0</v>
      </c>
      <c r="U20" s="44">
        <f t="shared" ca="1" si="39"/>
        <v>0</v>
      </c>
      <c r="V20" s="44">
        <f t="shared" ca="1" si="40"/>
        <v>0</v>
      </c>
      <c r="W20" s="44">
        <f t="shared" ca="1" si="41"/>
        <v>0</v>
      </c>
      <c r="X20" s="44">
        <f t="shared" ca="1" si="42"/>
        <v>0</v>
      </c>
      <c r="Y20" s="50">
        <f t="shared" ca="1" si="43"/>
        <v>0</v>
      </c>
    </row>
    <row r="21" spans="1:25" x14ac:dyDescent="0.35">
      <c r="A21" s="151"/>
      <c r="B21" s="44">
        <f t="shared" ca="1" si="32"/>
        <v>2</v>
      </c>
      <c r="C21" s="44">
        <f t="shared" ca="1" si="33"/>
        <v>6.5</v>
      </c>
      <c r="D21" s="45" t="s">
        <v>51</v>
      </c>
      <c r="E21" s="44">
        <f t="shared" ca="1" si="30"/>
        <v>5.59</v>
      </c>
      <c r="F21" s="44">
        <f t="shared" ca="1" si="30"/>
        <v>5.5</v>
      </c>
      <c r="G21" s="44">
        <f t="shared" ca="1" si="30"/>
        <v>4.03</v>
      </c>
      <c r="H21" s="44">
        <f t="shared" ca="1" si="30"/>
        <v>3.91</v>
      </c>
      <c r="I21" s="44">
        <f t="shared" ca="1" si="30"/>
        <v>4.6100000000000003</v>
      </c>
      <c r="J21" s="44">
        <f t="shared" ca="1" si="30"/>
        <v>3.64</v>
      </c>
      <c r="K21" s="44">
        <f t="shared" ca="1" si="30"/>
        <v>2.69</v>
      </c>
      <c r="L21" s="44">
        <f t="shared" ca="1" si="30"/>
        <v>1.5</v>
      </c>
      <c r="M21" s="44">
        <f t="shared" ca="1" si="30"/>
        <v>0.5</v>
      </c>
      <c r="N21" s="44">
        <f t="shared" ca="1" si="30"/>
        <v>0.5</v>
      </c>
      <c r="O21" s="45" t="s">
        <v>51</v>
      </c>
      <c r="P21" s="44">
        <f t="shared" ca="1" si="34"/>
        <v>0</v>
      </c>
      <c r="Q21" s="44">
        <f t="shared" ca="1" si="35"/>
        <v>0</v>
      </c>
      <c r="R21" s="44">
        <f t="shared" ca="1" si="36"/>
        <v>0</v>
      </c>
      <c r="S21" s="44">
        <f t="shared" ca="1" si="37"/>
        <v>0</v>
      </c>
      <c r="T21" s="44">
        <f t="shared" ca="1" si="38"/>
        <v>0</v>
      </c>
      <c r="U21" s="44">
        <f t="shared" ca="1" si="39"/>
        <v>0</v>
      </c>
      <c r="V21" s="44">
        <f t="shared" ca="1" si="40"/>
        <v>0</v>
      </c>
      <c r="W21" s="44">
        <f t="shared" ca="1" si="41"/>
        <v>1</v>
      </c>
      <c r="X21" s="44">
        <f t="shared" ca="1" si="42"/>
        <v>1</v>
      </c>
      <c r="Y21" s="50">
        <f t="shared" ca="1" si="43"/>
        <v>1</v>
      </c>
    </row>
    <row r="22" spans="1:25" ht="15" thickBot="1" x14ac:dyDescent="0.4">
      <c r="A22" s="152"/>
      <c r="B22" s="51">
        <f t="shared" ca="1" si="32"/>
        <v>1</v>
      </c>
      <c r="C22" s="51">
        <f t="shared" ca="1" si="33"/>
        <v>3</v>
      </c>
      <c r="D22" s="52" t="s">
        <v>52</v>
      </c>
      <c r="E22" s="51">
        <f t="shared" ca="1" si="30"/>
        <v>2</v>
      </c>
      <c r="F22" s="51">
        <f t="shared" ca="1" si="30"/>
        <v>2.2400000000000002</v>
      </c>
      <c r="G22" s="51">
        <f t="shared" ca="1" si="30"/>
        <v>3</v>
      </c>
      <c r="H22" s="51">
        <f t="shared" ca="1" si="30"/>
        <v>4.12</v>
      </c>
      <c r="I22" s="51">
        <f t="shared" ca="1" si="30"/>
        <v>1</v>
      </c>
      <c r="J22" s="51">
        <f t="shared" ca="1" si="30"/>
        <v>0</v>
      </c>
      <c r="K22" s="51">
        <f t="shared" ca="1" si="30"/>
        <v>1</v>
      </c>
      <c r="L22" s="51">
        <f t="shared" ca="1" si="30"/>
        <v>2.2400000000000002</v>
      </c>
      <c r="M22" s="51">
        <f t="shared" ca="1" si="30"/>
        <v>3.16</v>
      </c>
      <c r="N22" s="51">
        <f t="shared" ca="1" si="30"/>
        <v>4.12</v>
      </c>
      <c r="O22" s="52" t="s">
        <v>52</v>
      </c>
      <c r="P22" s="51">
        <f t="shared" ca="1" si="34"/>
        <v>0</v>
      </c>
      <c r="Q22" s="51">
        <f t="shared" ca="1" si="35"/>
        <v>0</v>
      </c>
      <c r="R22" s="51">
        <f t="shared" ca="1" si="36"/>
        <v>0</v>
      </c>
      <c r="S22" s="51">
        <f t="shared" ca="1" si="37"/>
        <v>0</v>
      </c>
      <c r="T22" s="51">
        <f t="shared" ca="1" si="38"/>
        <v>0</v>
      </c>
      <c r="U22" s="51">
        <f t="shared" ca="1" si="39"/>
        <v>1</v>
      </c>
      <c r="V22" s="51">
        <f t="shared" ca="1" si="40"/>
        <v>1</v>
      </c>
      <c r="W22" s="51">
        <f t="shared" ca="1" si="41"/>
        <v>0</v>
      </c>
      <c r="X22" s="51">
        <f t="shared" ca="1" si="42"/>
        <v>0</v>
      </c>
      <c r="Y22" s="53">
        <f t="shared" ca="1" si="43"/>
        <v>0</v>
      </c>
    </row>
    <row r="23" spans="1:25" ht="15" thickBot="1" x14ac:dyDescent="0.4"/>
    <row r="24" spans="1:25" x14ac:dyDescent="0.35">
      <c r="A24" s="150">
        <v>4</v>
      </c>
      <c r="B24" s="47">
        <f ca="1">IF(B18="","",SUMPRODUCT($E$3:$N$3,$P18:$Y18)/COUNTIF($P18:$Y18,1))</f>
        <v>1</v>
      </c>
      <c r="C24" s="47">
        <f ca="1">IF(C18="","",SUMPRODUCT($E$4:$N$4,$P18:$Y18)/COUNTIF($P18:$Y18,1))</f>
        <v>1.5</v>
      </c>
      <c r="D24" s="48" t="s">
        <v>48</v>
      </c>
      <c r="E24" s="47">
        <f t="shared" ref="E24:N28" ca="1" si="44">IF(OR(E$3="",E$4="",VALUE(RIGHT($D24,1))&gt;$O$3),"",ROUND(SQRT(POWER(E$3-$B24,2)+POWER(E$4-$C24,2)),2))</f>
        <v>0.5</v>
      </c>
      <c r="F24" s="47">
        <f t="shared" ca="1" si="44"/>
        <v>1.1200000000000001</v>
      </c>
      <c r="G24" s="47">
        <f t="shared" ca="1" si="44"/>
        <v>3.35</v>
      </c>
      <c r="H24" s="47">
        <f t="shared" ca="1" si="44"/>
        <v>4.72</v>
      </c>
      <c r="I24" s="47">
        <f t="shared" ca="1" si="44"/>
        <v>0.5</v>
      </c>
      <c r="J24" s="47">
        <f t="shared" ca="1" si="44"/>
        <v>1.5</v>
      </c>
      <c r="K24" s="47">
        <f t="shared" ca="1" si="44"/>
        <v>2.5</v>
      </c>
      <c r="L24" s="47">
        <f t="shared" ca="1" si="44"/>
        <v>3.64</v>
      </c>
      <c r="M24" s="47">
        <f t="shared" ca="1" si="44"/>
        <v>4.6100000000000003</v>
      </c>
      <c r="N24" s="47">
        <f t="shared" ca="1" si="44"/>
        <v>5.59</v>
      </c>
      <c r="O24" s="48" t="s">
        <v>48</v>
      </c>
      <c r="P24" s="47">
        <f ca="1">IF(E24="","",IF(E24=MIN(E$24:E$28),1,0))</f>
        <v>1</v>
      </c>
      <c r="Q24" s="47">
        <f t="shared" ref="Q24:Y24" ca="1" si="45">IF(F24="","",IF(F24=MIN(F$24:F$28),1,0))</f>
        <v>0</v>
      </c>
      <c r="R24" s="47">
        <f t="shared" ca="1" si="45"/>
        <v>0</v>
      </c>
      <c r="S24" s="47">
        <f t="shared" ca="1" si="45"/>
        <v>0</v>
      </c>
      <c r="T24" s="47">
        <f t="shared" ca="1" si="45"/>
        <v>1</v>
      </c>
      <c r="U24" s="47">
        <f t="shared" ca="1" si="45"/>
        <v>0</v>
      </c>
      <c r="V24" s="47">
        <f t="shared" ca="1" si="45"/>
        <v>0</v>
      </c>
      <c r="W24" s="47">
        <f t="shared" ca="1" si="45"/>
        <v>0</v>
      </c>
      <c r="X24" s="47">
        <f t="shared" ca="1" si="45"/>
        <v>0</v>
      </c>
      <c r="Y24" s="49">
        <f t="shared" ca="1" si="45"/>
        <v>0</v>
      </c>
    </row>
    <row r="25" spans="1:25" x14ac:dyDescent="0.35">
      <c r="A25" s="151"/>
      <c r="B25" s="44">
        <f t="shared" ref="B25:B28" ca="1" si="46">IF(B19="","",SUMPRODUCT($E$3:$N$3,$P19:$Y19)/COUNTIF($P19:$Y19,1))</f>
        <v>2</v>
      </c>
      <c r="C25" s="44">
        <f t="shared" ref="C25:C28" ca="1" si="47">IF(C19="","",SUMPRODUCT($E$4:$N$4,$P19:$Y19)/COUNTIF($P19:$Y19,1))</f>
        <v>1</v>
      </c>
      <c r="D25" s="45" t="s">
        <v>49</v>
      </c>
      <c r="E25" s="44">
        <f t="shared" ca="1" si="44"/>
        <v>1</v>
      </c>
      <c r="F25" s="44">
        <f t="shared" ca="1" si="44"/>
        <v>0</v>
      </c>
      <c r="G25" s="44">
        <f t="shared" ca="1" si="44"/>
        <v>2.83</v>
      </c>
      <c r="H25" s="44">
        <f t="shared" ca="1" si="44"/>
        <v>4.24</v>
      </c>
      <c r="I25" s="44">
        <f t="shared" ca="1" si="44"/>
        <v>1.41</v>
      </c>
      <c r="J25" s="44">
        <f t="shared" ca="1" si="44"/>
        <v>2.2400000000000002</v>
      </c>
      <c r="K25" s="44">
        <f t="shared" ca="1" si="44"/>
        <v>3.16</v>
      </c>
      <c r="L25" s="44">
        <f t="shared" ca="1" si="44"/>
        <v>4</v>
      </c>
      <c r="M25" s="44">
        <f t="shared" ca="1" si="44"/>
        <v>5</v>
      </c>
      <c r="N25" s="44">
        <f t="shared" ca="1" si="44"/>
        <v>6</v>
      </c>
      <c r="O25" s="45" t="s">
        <v>49</v>
      </c>
      <c r="P25" s="44">
        <f t="shared" ref="P25:P28" ca="1" si="48">IF(E25="","",IF(E25=MIN(E$24:E$28),1,0))</f>
        <v>0</v>
      </c>
      <c r="Q25" s="44">
        <f t="shared" ref="Q25:Q28" ca="1" si="49">IF(F25="","",IF(F25=MIN(F$24:F$28),1,0))</f>
        <v>1</v>
      </c>
      <c r="R25" s="44">
        <f t="shared" ref="R25:R28" ca="1" si="50">IF(G25="","",IF(G25=MIN(G$24:G$28),1,0))</f>
        <v>0</v>
      </c>
      <c r="S25" s="44">
        <f t="shared" ref="S25:S28" ca="1" si="51">IF(H25="","",IF(H25=MIN(H$24:H$28),1,0))</f>
        <v>0</v>
      </c>
      <c r="T25" s="44">
        <f t="shared" ref="T25:T28" ca="1" si="52">IF(I25="","",IF(I25=MIN(I$24:I$28),1,0))</f>
        <v>0</v>
      </c>
      <c r="U25" s="44">
        <f t="shared" ref="U25:U28" ca="1" si="53">IF(J25="","",IF(J25=MIN(J$24:J$28),1,0))</f>
        <v>0</v>
      </c>
      <c r="V25" s="44">
        <f t="shared" ref="V25:V28" ca="1" si="54">IF(K25="","",IF(K25=MIN(K$24:K$28),1,0))</f>
        <v>0</v>
      </c>
      <c r="W25" s="44">
        <f t="shared" ref="W25:W28" ca="1" si="55">IF(L25="","",IF(L25=MIN(L$24:L$28),1,0))</f>
        <v>0</v>
      </c>
      <c r="X25" s="44">
        <f t="shared" ref="X25:X28" ca="1" si="56">IF(M25="","",IF(M25=MIN(M$24:M$28),1,0))</f>
        <v>0</v>
      </c>
      <c r="Y25" s="50">
        <f t="shared" ref="Y25:Y28" ca="1" si="57">IF(N25="","",IF(N25=MIN(N$24:N$28),1,0))</f>
        <v>0</v>
      </c>
    </row>
    <row r="26" spans="1:25" x14ac:dyDescent="0.35">
      <c r="A26" s="151"/>
      <c r="B26" s="44">
        <f ca="1">IF(B20="","",SUMPRODUCT($E$3:$N$3,$P20:$Y20)/COUNTIF($P20:$Y20,1))</f>
        <v>4.5</v>
      </c>
      <c r="C26" s="44">
        <f t="shared" ca="1" si="47"/>
        <v>3.5</v>
      </c>
      <c r="D26" s="45" t="s">
        <v>50</v>
      </c>
      <c r="E26" s="44">
        <f t="shared" ca="1" si="44"/>
        <v>4.3</v>
      </c>
      <c r="F26" s="44">
        <f t="shared" ca="1" si="44"/>
        <v>3.54</v>
      </c>
      <c r="G26" s="44">
        <f t="shared" ca="1" si="44"/>
        <v>0.71</v>
      </c>
      <c r="H26" s="44">
        <f t="shared" ca="1" si="44"/>
        <v>0.71</v>
      </c>
      <c r="I26" s="44">
        <f t="shared" ca="1" si="44"/>
        <v>3.81</v>
      </c>
      <c r="J26" s="44">
        <f t="shared" ca="1" si="44"/>
        <v>3.54</v>
      </c>
      <c r="K26" s="44">
        <f t="shared" ca="1" si="44"/>
        <v>3.54</v>
      </c>
      <c r="L26" s="44">
        <f t="shared" ca="1" si="44"/>
        <v>2.92</v>
      </c>
      <c r="M26" s="44">
        <f t="shared" ca="1" si="44"/>
        <v>3.54</v>
      </c>
      <c r="N26" s="44">
        <f t="shared" ca="1" si="44"/>
        <v>4.3</v>
      </c>
      <c r="O26" s="45" t="s">
        <v>50</v>
      </c>
      <c r="P26" s="44">
        <f t="shared" ca="1" si="48"/>
        <v>0</v>
      </c>
      <c r="Q26" s="44">
        <f t="shared" ca="1" si="49"/>
        <v>0</v>
      </c>
      <c r="R26" s="44">
        <f t="shared" ca="1" si="50"/>
        <v>1</v>
      </c>
      <c r="S26" s="44">
        <f t="shared" ca="1" si="51"/>
        <v>1</v>
      </c>
      <c r="T26" s="44">
        <f t="shared" ca="1" si="52"/>
        <v>0</v>
      </c>
      <c r="U26" s="44">
        <f t="shared" ca="1" si="53"/>
        <v>0</v>
      </c>
      <c r="V26" s="44">
        <f t="shared" ca="1" si="54"/>
        <v>0</v>
      </c>
      <c r="W26" s="44">
        <f t="shared" ca="1" si="55"/>
        <v>0</v>
      </c>
      <c r="X26" s="44">
        <f t="shared" ca="1" si="56"/>
        <v>0</v>
      </c>
      <c r="Y26" s="50">
        <f t="shared" ca="1" si="57"/>
        <v>0</v>
      </c>
    </row>
    <row r="27" spans="1:25" x14ac:dyDescent="0.35">
      <c r="A27" s="151"/>
      <c r="B27" s="44">
        <f t="shared" ca="1" si="46"/>
        <v>2</v>
      </c>
      <c r="C27" s="44">
        <f t="shared" ca="1" si="47"/>
        <v>6</v>
      </c>
      <c r="D27" s="45" t="s">
        <v>51</v>
      </c>
      <c r="E27" s="44">
        <f t="shared" ca="1" si="44"/>
        <v>5.0999999999999996</v>
      </c>
      <c r="F27" s="44">
        <f t="shared" ca="1" si="44"/>
        <v>5</v>
      </c>
      <c r="G27" s="44">
        <f t="shared" ca="1" si="44"/>
        <v>3.61</v>
      </c>
      <c r="H27" s="44">
        <f t="shared" ca="1" si="44"/>
        <v>3.61</v>
      </c>
      <c r="I27" s="44">
        <f t="shared" ca="1" si="44"/>
        <v>4.12</v>
      </c>
      <c r="J27" s="44">
        <f t="shared" ca="1" si="44"/>
        <v>3.16</v>
      </c>
      <c r="K27" s="44">
        <f t="shared" ca="1" si="44"/>
        <v>2.2400000000000002</v>
      </c>
      <c r="L27" s="44">
        <f t="shared" ca="1" si="44"/>
        <v>1</v>
      </c>
      <c r="M27" s="44">
        <f t="shared" ca="1" si="44"/>
        <v>0</v>
      </c>
      <c r="N27" s="44">
        <f t="shared" ca="1" si="44"/>
        <v>1</v>
      </c>
      <c r="O27" s="45" t="s">
        <v>51</v>
      </c>
      <c r="P27" s="44">
        <f t="shared" ca="1" si="48"/>
        <v>0</v>
      </c>
      <c r="Q27" s="44">
        <f t="shared" ca="1" si="49"/>
        <v>0</v>
      </c>
      <c r="R27" s="44">
        <f t="shared" ca="1" si="50"/>
        <v>0</v>
      </c>
      <c r="S27" s="44">
        <f t="shared" ca="1" si="51"/>
        <v>0</v>
      </c>
      <c r="T27" s="44">
        <f t="shared" ca="1" si="52"/>
        <v>0</v>
      </c>
      <c r="U27" s="44">
        <f t="shared" ca="1" si="53"/>
        <v>0</v>
      </c>
      <c r="V27" s="44">
        <f t="shared" ca="1" si="54"/>
        <v>0</v>
      </c>
      <c r="W27" s="44">
        <f t="shared" ca="1" si="55"/>
        <v>1</v>
      </c>
      <c r="X27" s="44">
        <f t="shared" ca="1" si="56"/>
        <v>1</v>
      </c>
      <c r="Y27" s="50">
        <f t="shared" ca="1" si="57"/>
        <v>1</v>
      </c>
    </row>
    <row r="28" spans="1:25" ht="15" thickBot="1" x14ac:dyDescent="0.4">
      <c r="A28" s="152"/>
      <c r="B28" s="51">
        <f t="shared" ca="1" si="46"/>
        <v>1</v>
      </c>
      <c r="C28" s="51">
        <f t="shared" ca="1" si="47"/>
        <v>3.5</v>
      </c>
      <c r="D28" s="52" t="s">
        <v>52</v>
      </c>
      <c r="E28" s="51">
        <f t="shared" ca="1" si="44"/>
        <v>2.5</v>
      </c>
      <c r="F28" s="51">
        <f t="shared" ca="1" si="44"/>
        <v>2.69</v>
      </c>
      <c r="G28" s="51">
        <f t="shared" ca="1" si="44"/>
        <v>3.04</v>
      </c>
      <c r="H28" s="51">
        <f t="shared" ca="1" si="44"/>
        <v>4.03</v>
      </c>
      <c r="I28" s="51">
        <f t="shared" ca="1" si="44"/>
        <v>1.5</v>
      </c>
      <c r="J28" s="51">
        <f t="shared" ca="1" si="44"/>
        <v>0.5</v>
      </c>
      <c r="K28" s="51">
        <f t="shared" ca="1" si="44"/>
        <v>0.5</v>
      </c>
      <c r="L28" s="51">
        <f t="shared" ca="1" si="44"/>
        <v>1.8</v>
      </c>
      <c r="M28" s="51">
        <f t="shared" ca="1" si="44"/>
        <v>2.69</v>
      </c>
      <c r="N28" s="51">
        <f t="shared" ca="1" si="44"/>
        <v>3.64</v>
      </c>
      <c r="O28" s="52" t="s">
        <v>52</v>
      </c>
      <c r="P28" s="51">
        <f t="shared" ca="1" si="48"/>
        <v>0</v>
      </c>
      <c r="Q28" s="51">
        <f t="shared" ca="1" si="49"/>
        <v>0</v>
      </c>
      <c r="R28" s="51">
        <f t="shared" ca="1" si="50"/>
        <v>0</v>
      </c>
      <c r="S28" s="51">
        <f t="shared" ca="1" si="51"/>
        <v>0</v>
      </c>
      <c r="T28" s="51">
        <f t="shared" ca="1" si="52"/>
        <v>0</v>
      </c>
      <c r="U28" s="51">
        <f t="shared" ca="1" si="53"/>
        <v>1</v>
      </c>
      <c r="V28" s="51">
        <f t="shared" ca="1" si="54"/>
        <v>1</v>
      </c>
      <c r="W28" s="51">
        <f t="shared" ca="1" si="55"/>
        <v>0</v>
      </c>
      <c r="X28" s="51">
        <f t="shared" ca="1" si="56"/>
        <v>0</v>
      </c>
      <c r="Y28" s="53">
        <f t="shared" ca="1" si="57"/>
        <v>0</v>
      </c>
    </row>
    <row r="29" spans="1:25" ht="15" thickBot="1" x14ac:dyDescent="0.4"/>
    <row r="30" spans="1:25" x14ac:dyDescent="0.35">
      <c r="A30" s="150">
        <v>5</v>
      </c>
      <c r="B30" s="47">
        <f ca="1">IF(B24="","",SUMPRODUCT($E$3:$N$3,$P24:$Y24)/COUNTIF($P24:$Y24,1))</f>
        <v>1</v>
      </c>
      <c r="C30" s="47">
        <f ca="1">IF(C24="","",SUMPRODUCT($E$4:$N$4,$P24:$Y24)/COUNTIF($P24:$Y24,1))</f>
        <v>1.5</v>
      </c>
      <c r="D30" s="48" t="s">
        <v>48</v>
      </c>
      <c r="E30" s="47">
        <f t="shared" ref="E30:N34" ca="1" si="58">IF(OR(E$3="",E$4="",VALUE(RIGHT($D30,1))&gt;$O$3),"",ROUND(SQRT(POWER(E$3-$B30,2)+POWER(E$4-$C30,2)),2))</f>
        <v>0.5</v>
      </c>
      <c r="F30" s="47">
        <f t="shared" ca="1" si="58"/>
        <v>1.1200000000000001</v>
      </c>
      <c r="G30" s="47">
        <f t="shared" ca="1" si="58"/>
        <v>3.35</v>
      </c>
      <c r="H30" s="47">
        <f t="shared" ca="1" si="58"/>
        <v>4.72</v>
      </c>
      <c r="I30" s="47">
        <f t="shared" ca="1" si="58"/>
        <v>0.5</v>
      </c>
      <c r="J30" s="47">
        <f t="shared" ca="1" si="58"/>
        <v>1.5</v>
      </c>
      <c r="K30" s="47">
        <f t="shared" ca="1" si="58"/>
        <v>2.5</v>
      </c>
      <c r="L30" s="47">
        <f t="shared" ca="1" si="58"/>
        <v>3.64</v>
      </c>
      <c r="M30" s="47">
        <f t="shared" ca="1" si="58"/>
        <v>4.6100000000000003</v>
      </c>
      <c r="N30" s="47">
        <f t="shared" ca="1" si="58"/>
        <v>5.59</v>
      </c>
      <c r="O30" s="48" t="s">
        <v>48</v>
      </c>
      <c r="P30" s="47">
        <f ca="1">IF(E30="","",IF(E30=MIN(E$30:E$34),1,0))</f>
        <v>1</v>
      </c>
      <c r="Q30" s="47">
        <f t="shared" ref="Q30:Y34" ca="1" si="59">IF(F30="","",IF(F30=MIN(F$30:F$34),1,0))</f>
        <v>0</v>
      </c>
      <c r="R30" s="47">
        <f t="shared" ca="1" si="59"/>
        <v>0</v>
      </c>
      <c r="S30" s="47">
        <f t="shared" ca="1" si="59"/>
        <v>0</v>
      </c>
      <c r="T30" s="47">
        <f t="shared" ca="1" si="59"/>
        <v>1</v>
      </c>
      <c r="U30" s="47">
        <f t="shared" ca="1" si="59"/>
        <v>0</v>
      </c>
      <c r="V30" s="47">
        <f t="shared" ca="1" si="59"/>
        <v>0</v>
      </c>
      <c r="W30" s="47">
        <f t="shared" ca="1" si="59"/>
        <v>0</v>
      </c>
      <c r="X30" s="47">
        <f t="shared" ca="1" si="59"/>
        <v>0</v>
      </c>
      <c r="Y30" s="49">
        <f t="shared" ca="1" si="59"/>
        <v>0</v>
      </c>
    </row>
    <row r="31" spans="1:25" x14ac:dyDescent="0.35">
      <c r="A31" s="151"/>
      <c r="B31" s="44">
        <f t="shared" ref="B31:B34" ca="1" si="60">IF(B25="","",SUMPRODUCT($E$3:$N$3,$P25:$Y25)/COUNTIF($P25:$Y25,1))</f>
        <v>2</v>
      </c>
      <c r="C31" s="44">
        <f t="shared" ref="C31:C34" ca="1" si="61">IF(C25="","",SUMPRODUCT($E$4:$N$4,$P25:$Y25)/COUNTIF($P25:$Y25,1))</f>
        <v>1</v>
      </c>
      <c r="D31" s="45" t="s">
        <v>49</v>
      </c>
      <c r="E31" s="44">
        <f t="shared" ca="1" si="58"/>
        <v>1</v>
      </c>
      <c r="F31" s="44">
        <f t="shared" ca="1" si="58"/>
        <v>0</v>
      </c>
      <c r="G31" s="44">
        <f t="shared" ca="1" si="58"/>
        <v>2.83</v>
      </c>
      <c r="H31" s="44">
        <f t="shared" ca="1" si="58"/>
        <v>4.24</v>
      </c>
      <c r="I31" s="44">
        <f t="shared" ca="1" si="58"/>
        <v>1.41</v>
      </c>
      <c r="J31" s="44">
        <f t="shared" ca="1" si="58"/>
        <v>2.2400000000000002</v>
      </c>
      <c r="K31" s="44">
        <f t="shared" ca="1" si="58"/>
        <v>3.16</v>
      </c>
      <c r="L31" s="44">
        <f t="shared" ca="1" si="58"/>
        <v>4</v>
      </c>
      <c r="M31" s="44">
        <f t="shared" ca="1" si="58"/>
        <v>5</v>
      </c>
      <c r="N31" s="44">
        <f t="shared" ca="1" si="58"/>
        <v>6</v>
      </c>
      <c r="O31" s="45" t="s">
        <v>49</v>
      </c>
      <c r="P31" s="44">
        <f t="shared" ref="P31:P34" ca="1" si="62">IF(E31="","",IF(E31=MIN(E$30:E$34),1,0))</f>
        <v>0</v>
      </c>
      <c r="Q31" s="44">
        <f t="shared" ca="1" si="59"/>
        <v>1</v>
      </c>
      <c r="R31" s="44">
        <f t="shared" ca="1" si="59"/>
        <v>0</v>
      </c>
      <c r="S31" s="44">
        <f t="shared" ca="1" si="59"/>
        <v>0</v>
      </c>
      <c r="T31" s="44">
        <f t="shared" ca="1" si="59"/>
        <v>0</v>
      </c>
      <c r="U31" s="44">
        <f t="shared" ca="1" si="59"/>
        <v>0</v>
      </c>
      <c r="V31" s="44">
        <f t="shared" ca="1" si="59"/>
        <v>0</v>
      </c>
      <c r="W31" s="44">
        <f t="shared" ca="1" si="59"/>
        <v>0</v>
      </c>
      <c r="X31" s="44">
        <f t="shared" ca="1" si="59"/>
        <v>0</v>
      </c>
      <c r="Y31" s="50">
        <f t="shared" ca="1" si="59"/>
        <v>0</v>
      </c>
    </row>
    <row r="32" spans="1:25" x14ac:dyDescent="0.35">
      <c r="A32" s="151"/>
      <c r="B32" s="44">
        <f t="shared" ca="1" si="60"/>
        <v>4.5</v>
      </c>
      <c r="C32" s="44">
        <f ca="1">IF(C26="","",SUMPRODUCT($E$4:$N$4,$P26:$Y26)/COUNTIF($P26:$Y26,1))</f>
        <v>3.5</v>
      </c>
      <c r="D32" s="45" t="s">
        <v>50</v>
      </c>
      <c r="E32" s="44">
        <f t="shared" ca="1" si="58"/>
        <v>4.3</v>
      </c>
      <c r="F32" s="44">
        <f t="shared" ca="1" si="58"/>
        <v>3.54</v>
      </c>
      <c r="G32" s="44">
        <f t="shared" ca="1" si="58"/>
        <v>0.71</v>
      </c>
      <c r="H32" s="44">
        <f t="shared" ca="1" si="58"/>
        <v>0.71</v>
      </c>
      <c r="I32" s="44">
        <f t="shared" ca="1" si="58"/>
        <v>3.81</v>
      </c>
      <c r="J32" s="44">
        <f t="shared" ca="1" si="58"/>
        <v>3.54</v>
      </c>
      <c r="K32" s="44">
        <f t="shared" ca="1" si="58"/>
        <v>3.54</v>
      </c>
      <c r="L32" s="44">
        <f t="shared" ca="1" si="58"/>
        <v>2.92</v>
      </c>
      <c r="M32" s="44">
        <f t="shared" ca="1" si="58"/>
        <v>3.54</v>
      </c>
      <c r="N32" s="44">
        <f t="shared" ca="1" si="58"/>
        <v>4.3</v>
      </c>
      <c r="O32" s="45" t="s">
        <v>50</v>
      </c>
      <c r="P32" s="44">
        <f t="shared" ca="1" si="62"/>
        <v>0</v>
      </c>
      <c r="Q32" s="44">
        <f t="shared" ca="1" si="59"/>
        <v>0</v>
      </c>
      <c r="R32" s="44">
        <f t="shared" ca="1" si="59"/>
        <v>1</v>
      </c>
      <c r="S32" s="44">
        <f t="shared" ca="1" si="59"/>
        <v>1</v>
      </c>
      <c r="T32" s="44">
        <f t="shared" ca="1" si="59"/>
        <v>0</v>
      </c>
      <c r="U32" s="44">
        <f t="shared" ca="1" si="59"/>
        <v>0</v>
      </c>
      <c r="V32" s="44">
        <f t="shared" ca="1" si="59"/>
        <v>0</v>
      </c>
      <c r="W32" s="44">
        <f t="shared" ca="1" si="59"/>
        <v>0</v>
      </c>
      <c r="X32" s="44">
        <f t="shared" ca="1" si="59"/>
        <v>0</v>
      </c>
      <c r="Y32" s="50">
        <f t="shared" ca="1" si="59"/>
        <v>0</v>
      </c>
    </row>
    <row r="33" spans="1:25" x14ac:dyDescent="0.35">
      <c r="A33" s="151"/>
      <c r="B33" s="44">
        <f t="shared" ca="1" si="60"/>
        <v>2</v>
      </c>
      <c r="C33" s="44">
        <f t="shared" ca="1" si="61"/>
        <v>6</v>
      </c>
      <c r="D33" s="45" t="s">
        <v>51</v>
      </c>
      <c r="E33" s="44">
        <f t="shared" ca="1" si="58"/>
        <v>5.0999999999999996</v>
      </c>
      <c r="F33" s="44">
        <f t="shared" ca="1" si="58"/>
        <v>5</v>
      </c>
      <c r="G33" s="44">
        <f t="shared" ca="1" si="58"/>
        <v>3.61</v>
      </c>
      <c r="H33" s="44">
        <f t="shared" ca="1" si="58"/>
        <v>3.61</v>
      </c>
      <c r="I33" s="44">
        <f t="shared" ca="1" si="58"/>
        <v>4.12</v>
      </c>
      <c r="J33" s="44">
        <f t="shared" ca="1" si="58"/>
        <v>3.16</v>
      </c>
      <c r="K33" s="44">
        <f t="shared" ca="1" si="58"/>
        <v>2.2400000000000002</v>
      </c>
      <c r="L33" s="44">
        <f t="shared" ca="1" si="58"/>
        <v>1</v>
      </c>
      <c r="M33" s="44">
        <f t="shared" ca="1" si="58"/>
        <v>0</v>
      </c>
      <c r="N33" s="44">
        <f t="shared" ca="1" si="58"/>
        <v>1</v>
      </c>
      <c r="O33" s="45" t="s">
        <v>51</v>
      </c>
      <c r="P33" s="44">
        <f t="shared" ca="1" si="62"/>
        <v>0</v>
      </c>
      <c r="Q33" s="44">
        <f t="shared" ca="1" si="59"/>
        <v>0</v>
      </c>
      <c r="R33" s="44">
        <f t="shared" ca="1" si="59"/>
        <v>0</v>
      </c>
      <c r="S33" s="44">
        <f t="shared" ca="1" si="59"/>
        <v>0</v>
      </c>
      <c r="T33" s="44">
        <f t="shared" ca="1" si="59"/>
        <v>0</v>
      </c>
      <c r="U33" s="44">
        <f t="shared" ca="1" si="59"/>
        <v>0</v>
      </c>
      <c r="V33" s="44">
        <f t="shared" ca="1" si="59"/>
        <v>0</v>
      </c>
      <c r="W33" s="44">
        <f t="shared" ca="1" si="59"/>
        <v>1</v>
      </c>
      <c r="X33" s="44">
        <f t="shared" ca="1" si="59"/>
        <v>1</v>
      </c>
      <c r="Y33" s="50">
        <f t="shared" ca="1" si="59"/>
        <v>1</v>
      </c>
    </row>
    <row r="34" spans="1:25" ht="15" thickBot="1" x14ac:dyDescent="0.4">
      <c r="A34" s="152"/>
      <c r="B34" s="51">
        <f t="shared" ca="1" si="60"/>
        <v>1</v>
      </c>
      <c r="C34" s="51">
        <f t="shared" ca="1" si="61"/>
        <v>3.5</v>
      </c>
      <c r="D34" s="52" t="s">
        <v>52</v>
      </c>
      <c r="E34" s="51">
        <f t="shared" ca="1" si="58"/>
        <v>2.5</v>
      </c>
      <c r="F34" s="51">
        <f t="shared" ca="1" si="58"/>
        <v>2.69</v>
      </c>
      <c r="G34" s="51">
        <f t="shared" ca="1" si="58"/>
        <v>3.04</v>
      </c>
      <c r="H34" s="51">
        <f t="shared" ca="1" si="58"/>
        <v>4.03</v>
      </c>
      <c r="I34" s="51">
        <f t="shared" ca="1" si="58"/>
        <v>1.5</v>
      </c>
      <c r="J34" s="51">
        <f t="shared" ca="1" si="58"/>
        <v>0.5</v>
      </c>
      <c r="K34" s="51">
        <f t="shared" ca="1" si="58"/>
        <v>0.5</v>
      </c>
      <c r="L34" s="51">
        <f t="shared" ca="1" si="58"/>
        <v>1.8</v>
      </c>
      <c r="M34" s="51">
        <f t="shared" ca="1" si="58"/>
        <v>2.69</v>
      </c>
      <c r="N34" s="51">
        <f t="shared" ca="1" si="58"/>
        <v>3.64</v>
      </c>
      <c r="O34" s="52" t="s">
        <v>52</v>
      </c>
      <c r="P34" s="51">
        <f t="shared" ca="1" si="62"/>
        <v>0</v>
      </c>
      <c r="Q34" s="51">
        <f t="shared" ca="1" si="59"/>
        <v>0</v>
      </c>
      <c r="R34" s="51">
        <f t="shared" ca="1" si="59"/>
        <v>0</v>
      </c>
      <c r="S34" s="51">
        <f t="shared" ca="1" si="59"/>
        <v>0</v>
      </c>
      <c r="T34" s="51">
        <f t="shared" ca="1" si="59"/>
        <v>0</v>
      </c>
      <c r="U34" s="51">
        <f t="shared" ca="1" si="59"/>
        <v>1</v>
      </c>
      <c r="V34" s="51">
        <f t="shared" ca="1" si="59"/>
        <v>1</v>
      </c>
      <c r="W34" s="51">
        <f t="shared" ca="1" si="59"/>
        <v>0</v>
      </c>
      <c r="X34" s="51">
        <f t="shared" ca="1" si="59"/>
        <v>0</v>
      </c>
      <c r="Y34" s="53">
        <f t="shared" ca="1" si="59"/>
        <v>0</v>
      </c>
    </row>
  </sheetData>
  <mergeCells count="6">
    <mergeCell ref="A18:A22"/>
    <mergeCell ref="A24:A28"/>
    <mergeCell ref="A30:A34"/>
    <mergeCell ref="O3:O4"/>
    <mergeCell ref="A6:A10"/>
    <mergeCell ref="A12:A16"/>
  </mergeCells>
  <dataValidations count="1">
    <dataValidation type="whole" allowBlank="1" showInputMessage="1" showErrorMessage="1" sqref="O3" xr:uid="{6D5FBA48-EB88-499D-9539-B71F8510376D}">
      <formula1>1</formula1>
      <formula2>COUNTA(E3:N3)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2A09-C2D7-45AB-8EA7-F51E4AD6E610}">
  <sheetPr>
    <tabColor rgb="FFD6F5D6"/>
  </sheetPr>
  <dimension ref="B1:BG26"/>
  <sheetViews>
    <sheetView topLeftCell="P8" zoomScale="106" workbookViewId="0">
      <selection activeCell="AX23" sqref="AX23"/>
    </sheetView>
  </sheetViews>
  <sheetFormatPr defaultRowHeight="14.5" x14ac:dyDescent="0.35"/>
  <cols>
    <col min="2" max="11" width="2.6328125" style="1" customWidth="1"/>
    <col min="13" max="15" width="2.6328125" style="1" customWidth="1"/>
    <col min="17" max="18" width="3" style="1" bestFit="1" customWidth="1"/>
    <col min="19" max="21" width="3.453125" style="1" bestFit="1" customWidth="1"/>
    <col min="22" max="22" width="3" style="1" bestFit="1" customWidth="1"/>
    <col min="23" max="23" width="3.6328125" style="1" bestFit="1" customWidth="1"/>
    <col min="24" max="26" width="2.6328125" style="1" customWidth="1"/>
    <col min="28" max="34" width="3.6328125" style="1" bestFit="1" customWidth="1"/>
    <col min="35" max="37" width="2.6328125" style="1" customWidth="1"/>
    <col min="39" max="39" width="3" style="1" bestFit="1" customWidth="1"/>
    <col min="40" max="44" width="3.6328125" style="1" bestFit="1" customWidth="1"/>
    <col min="45" max="45" width="3.6328125" style="1" customWidth="1"/>
    <col min="46" max="48" width="2.6328125" style="1" customWidth="1"/>
    <col min="50" max="59" width="2.6328125" style="1" customWidth="1"/>
  </cols>
  <sheetData>
    <row r="1" spans="2:59" ht="15" thickBot="1" x14ac:dyDescent="0.4">
      <c r="B1" s="155" t="s">
        <v>10</v>
      </c>
      <c r="C1" s="156"/>
      <c r="D1" s="156"/>
      <c r="E1" s="156"/>
      <c r="F1" s="156"/>
      <c r="G1" s="156"/>
      <c r="H1" s="156"/>
      <c r="I1" s="156"/>
      <c r="J1" s="156"/>
      <c r="K1" s="157"/>
      <c r="M1" s="4"/>
      <c r="N1" s="4"/>
      <c r="O1" s="4"/>
      <c r="AX1" s="72"/>
      <c r="AY1" s="72"/>
      <c r="AZ1" s="72"/>
      <c r="BA1" s="72"/>
      <c r="BB1" s="72"/>
      <c r="BC1" s="72"/>
      <c r="BD1" s="72"/>
      <c r="BE1" s="72"/>
      <c r="BF1" s="72"/>
      <c r="BG1" s="72"/>
    </row>
    <row r="2" spans="2:59" ht="17" thickBot="1" x14ac:dyDescent="0.4">
      <c r="M2" s="155" t="s">
        <v>28</v>
      </c>
      <c r="N2" s="156"/>
      <c r="O2" s="157"/>
      <c r="Q2" s="155" t="s">
        <v>32</v>
      </c>
      <c r="R2" s="156"/>
      <c r="S2" s="156"/>
      <c r="T2" s="156"/>
      <c r="U2" s="156"/>
      <c r="V2" s="156"/>
      <c r="W2" s="156"/>
      <c r="X2" s="156"/>
      <c r="Y2" s="156"/>
      <c r="Z2" s="157"/>
      <c r="AB2" s="155" t="s">
        <v>33</v>
      </c>
      <c r="AC2" s="156"/>
      <c r="AD2" s="156"/>
      <c r="AE2" s="156"/>
      <c r="AF2" s="156"/>
      <c r="AG2" s="156"/>
      <c r="AH2" s="156"/>
      <c r="AI2" s="156"/>
      <c r="AJ2" s="156"/>
      <c r="AK2" s="157"/>
      <c r="AM2" s="155" t="s">
        <v>34</v>
      </c>
      <c r="AN2" s="156"/>
      <c r="AO2" s="156"/>
      <c r="AP2" s="156"/>
      <c r="AQ2" s="156"/>
      <c r="AR2" s="156"/>
      <c r="AS2" s="156"/>
      <c r="AT2" s="156"/>
      <c r="AU2" s="156"/>
      <c r="AV2" s="157"/>
      <c r="AX2" s="155" t="s">
        <v>17</v>
      </c>
      <c r="AY2" s="156"/>
      <c r="AZ2" s="156"/>
      <c r="BA2" s="156"/>
      <c r="BB2" s="156"/>
      <c r="BC2" s="156"/>
      <c r="BD2" s="156"/>
      <c r="BE2" s="156"/>
      <c r="BF2" s="156"/>
      <c r="BG2" s="157"/>
    </row>
    <row r="3" spans="2:59" x14ac:dyDescent="0.35">
      <c r="B3" s="54">
        <v>3</v>
      </c>
      <c r="C3" s="55">
        <v>4</v>
      </c>
      <c r="D3" s="55">
        <v>1</v>
      </c>
      <c r="E3" s="55">
        <v>2</v>
      </c>
      <c r="F3" s="55">
        <v>4</v>
      </c>
      <c r="G3" s="54"/>
      <c r="H3" s="55"/>
      <c r="I3" s="55"/>
      <c r="J3" s="55"/>
      <c r="K3" s="56"/>
      <c r="M3" s="73">
        <v>-1</v>
      </c>
      <c r="N3" s="74">
        <v>0</v>
      </c>
      <c r="O3" s="75">
        <v>1</v>
      </c>
      <c r="Q3" s="63">
        <f>IF(B3="","",SUMPRODUCT(A2:C4,$M$3:$O$5))</f>
        <v>19</v>
      </c>
      <c r="R3" s="64">
        <f t="shared" ref="R3:Z3" si="0">IF(C3="","",SUMPRODUCT(B2:D4,$M$3:$O$5))</f>
        <v>-2</v>
      </c>
      <c r="S3" s="64">
        <f t="shared" si="0"/>
        <v>-12</v>
      </c>
      <c r="T3" s="64">
        <f t="shared" si="0"/>
        <v>4</v>
      </c>
      <c r="U3" s="64">
        <f t="shared" si="0"/>
        <v>-7</v>
      </c>
      <c r="V3" s="63" t="str">
        <f t="shared" si="0"/>
        <v/>
      </c>
      <c r="W3" s="64" t="str">
        <f t="shared" si="0"/>
        <v/>
      </c>
      <c r="X3" s="64" t="str">
        <f t="shared" si="0"/>
        <v/>
      </c>
      <c r="Y3" s="64" t="str">
        <f t="shared" si="0"/>
        <v/>
      </c>
      <c r="Z3" s="65" t="str">
        <f t="shared" si="0"/>
        <v/>
      </c>
      <c r="AB3" s="63">
        <f>IF(B3="","",SUMPRODUCT(A2:C4,$M$10:$O$12))</f>
        <v>17</v>
      </c>
      <c r="AC3" s="64">
        <f t="shared" ref="AC3:AK3" si="1">IF(C3="","",SUMPRODUCT(B2:D4,$M$10:$O$12))</f>
        <v>19</v>
      </c>
      <c r="AD3" s="64">
        <f t="shared" si="1"/>
        <v>22</v>
      </c>
      <c r="AE3" s="64">
        <f t="shared" si="1"/>
        <v>10</v>
      </c>
      <c r="AF3" s="64">
        <f t="shared" si="1"/>
        <v>8</v>
      </c>
      <c r="AG3" s="63" t="str">
        <f t="shared" si="1"/>
        <v/>
      </c>
      <c r="AH3" s="64" t="str">
        <f t="shared" si="1"/>
        <v/>
      </c>
      <c r="AI3" s="64" t="str">
        <f t="shared" si="1"/>
        <v/>
      </c>
      <c r="AJ3" s="64" t="str">
        <f t="shared" si="1"/>
        <v/>
      </c>
      <c r="AK3" s="65" t="str">
        <f t="shared" si="1"/>
        <v/>
      </c>
      <c r="AM3" s="63">
        <f>IF(B3="","",Q3+AB3)</f>
        <v>36</v>
      </c>
      <c r="AN3" s="64">
        <f t="shared" ref="AN3:AV3" si="2">IF(C3="","",R3+AC3)</f>
        <v>17</v>
      </c>
      <c r="AO3" s="64">
        <f t="shared" si="2"/>
        <v>10</v>
      </c>
      <c r="AP3" s="64">
        <f t="shared" si="2"/>
        <v>14</v>
      </c>
      <c r="AQ3" s="64">
        <f t="shared" si="2"/>
        <v>1</v>
      </c>
      <c r="AR3" s="63" t="str">
        <f t="shared" si="2"/>
        <v/>
      </c>
      <c r="AS3" s="64" t="str">
        <f t="shared" si="2"/>
        <v/>
      </c>
      <c r="AT3" s="64" t="str">
        <f t="shared" si="2"/>
        <v/>
      </c>
      <c r="AU3" s="64" t="str">
        <f t="shared" si="2"/>
        <v/>
      </c>
      <c r="AV3" s="65" t="str">
        <f t="shared" si="2"/>
        <v/>
      </c>
      <c r="AX3" s="63">
        <f>IF(B3="","",IF(AM3&gt;=$I$14,1,0))</f>
        <v>0</v>
      </c>
      <c r="AY3" s="64">
        <f t="shared" ref="AY3:BG3" si="3">IF(C3="","",IF(AN3&gt;=$I$14,1,0))</f>
        <v>0</v>
      </c>
      <c r="AZ3" s="64">
        <f t="shared" si="3"/>
        <v>0</v>
      </c>
      <c r="BA3" s="64">
        <f t="shared" si="3"/>
        <v>0</v>
      </c>
      <c r="BB3" s="64">
        <f t="shared" si="3"/>
        <v>0</v>
      </c>
      <c r="BC3" s="63" t="str">
        <f t="shared" si="3"/>
        <v/>
      </c>
      <c r="BD3" s="64" t="str">
        <f t="shared" si="3"/>
        <v/>
      </c>
      <c r="BE3" s="64" t="str">
        <f t="shared" si="3"/>
        <v/>
      </c>
      <c r="BF3" s="64" t="str">
        <f t="shared" si="3"/>
        <v/>
      </c>
      <c r="BG3" s="65" t="str">
        <f t="shared" si="3"/>
        <v/>
      </c>
    </row>
    <row r="4" spans="2:59" x14ac:dyDescent="0.35">
      <c r="B4" s="57">
        <v>2</v>
      </c>
      <c r="C4" s="58">
        <v>15</v>
      </c>
      <c r="D4" s="58">
        <v>2</v>
      </c>
      <c r="E4" s="58">
        <v>5</v>
      </c>
      <c r="F4" s="58">
        <v>3</v>
      </c>
      <c r="G4" s="57"/>
      <c r="H4" s="58"/>
      <c r="I4" s="58"/>
      <c r="J4" s="58"/>
      <c r="K4" s="59"/>
      <c r="M4" s="76">
        <v>-1</v>
      </c>
      <c r="N4" s="77">
        <v>0</v>
      </c>
      <c r="O4" s="78">
        <v>1</v>
      </c>
      <c r="Q4" s="66">
        <f t="shared" ref="Q4:Q12" si="4">IF(B4="","",SUMPRODUCT(A3:C5,$M$3:$O$5))</f>
        <v>22</v>
      </c>
      <c r="R4" s="67">
        <f t="shared" ref="R4:R12" si="5">IF(C4="","",SUMPRODUCT(B3:D5,$M$3:$O$5))</f>
        <v>0</v>
      </c>
      <c r="S4" s="67">
        <f t="shared" ref="S4:S12" si="6">IF(D4="","",SUMPRODUCT(C3:E5,$M$3:$O$5))</f>
        <v>-14</v>
      </c>
      <c r="T4" s="67">
        <f t="shared" ref="T4:T12" si="7">IF(E4="","",SUMPRODUCT(D3:F5,$M$3:$O$5))</f>
        <v>5</v>
      </c>
      <c r="U4" s="67">
        <f t="shared" ref="U4:U12" si="8">IF(F4="","",SUMPRODUCT(E3:G5,$M$3:$O$5))</f>
        <v>-8</v>
      </c>
      <c r="V4" s="66" t="str">
        <f t="shared" ref="V4:V12" si="9">IF(G4="","",SUMPRODUCT(F3:H5,$M$3:$O$5))</f>
        <v/>
      </c>
      <c r="W4" s="67" t="str">
        <f t="shared" ref="W4:W12" si="10">IF(H4="","",SUMPRODUCT(G3:I5,$M$3:$O$5))</f>
        <v/>
      </c>
      <c r="X4" s="67" t="str">
        <f t="shared" ref="X4:X12" si="11">IF(I4="","",SUMPRODUCT(H3:J5,$M$3:$O$5))</f>
        <v/>
      </c>
      <c r="Y4" s="67" t="str">
        <f t="shared" ref="Y4:Y12" si="12">IF(J4="","",SUMPRODUCT(I3:K5,$M$3:$O$5))</f>
        <v/>
      </c>
      <c r="Z4" s="68" t="str">
        <f t="shared" ref="Z4:Z12" si="13">IF(K4="","",SUMPRODUCT(J3:L5,$M$3:$O$5))</f>
        <v/>
      </c>
      <c r="AB4" s="66">
        <f t="shared" ref="AB4:AB12" si="14">IF(B4="","",SUMPRODUCT(A3:C5,$M$10:$O$12))</f>
        <v>0</v>
      </c>
      <c r="AC4" s="67">
        <f t="shared" ref="AC4:AC12" si="15">IF(C4="","",SUMPRODUCT(B3:D5,$M$10:$O$12))</f>
        <v>5</v>
      </c>
      <c r="AD4" s="67">
        <f t="shared" ref="AD4:AD12" si="16">IF(D4="","",SUMPRODUCT(C3:E5,$M$10:$O$12))</f>
        <v>3</v>
      </c>
      <c r="AE4" s="67">
        <f t="shared" ref="AE4:AE12" si="17">IF(E4="","",SUMPRODUCT(D3:F5,$M$10:$O$12))</f>
        <v>7</v>
      </c>
      <c r="AF4" s="67">
        <f t="shared" ref="AF4:AF12" si="18">IF(F4="","",SUMPRODUCT(E3:G5,$M$10:$O$12))</f>
        <v>2</v>
      </c>
      <c r="AG4" s="66" t="str">
        <f t="shared" ref="AG4:AG12" si="19">IF(G4="","",SUMPRODUCT(F3:H5,$M$10:$O$12))</f>
        <v/>
      </c>
      <c r="AH4" s="67" t="str">
        <f t="shared" ref="AH4:AH12" si="20">IF(H4="","",SUMPRODUCT(G3:I5,$M$10:$O$12))</f>
        <v/>
      </c>
      <c r="AI4" s="67" t="str">
        <f t="shared" ref="AI4:AI12" si="21">IF(I4="","",SUMPRODUCT(H3:J5,$M$10:$O$12))</f>
        <v/>
      </c>
      <c r="AJ4" s="67" t="str">
        <f t="shared" ref="AJ4:AJ12" si="22">IF(J4="","",SUMPRODUCT(I3:K5,$M$10:$O$12))</f>
        <v/>
      </c>
      <c r="AK4" s="68" t="str">
        <f t="shared" ref="AK4:AK12" si="23">IF(K4="","",SUMPRODUCT(J3:L5,$M$10:$O$12))</f>
        <v/>
      </c>
      <c r="AM4" s="66">
        <f t="shared" ref="AM4:AM12" si="24">IF(B4="","",Q4+AB4)</f>
        <v>22</v>
      </c>
      <c r="AN4" s="67">
        <f t="shared" ref="AN4:AN12" si="25">IF(C4="","",R4+AC4)</f>
        <v>5</v>
      </c>
      <c r="AO4" s="67">
        <f t="shared" ref="AO4:AO12" si="26">IF(D4="","",S4+AD4)</f>
        <v>-11</v>
      </c>
      <c r="AP4" s="67">
        <f t="shared" ref="AP4:AP12" si="27">IF(E4="","",T4+AE4)</f>
        <v>12</v>
      </c>
      <c r="AQ4" s="67">
        <f t="shared" ref="AQ4:AQ12" si="28">IF(F4="","",U4+AF4)</f>
        <v>-6</v>
      </c>
      <c r="AR4" s="66" t="str">
        <f t="shared" ref="AR4:AR12" si="29">IF(G4="","",V4+AG4)</f>
        <v/>
      </c>
      <c r="AS4" s="67" t="str">
        <f t="shared" ref="AS4:AS12" si="30">IF(H4="","",W4+AH4)</f>
        <v/>
      </c>
      <c r="AT4" s="67" t="str">
        <f t="shared" ref="AT4:AT12" si="31">IF(I4="","",X4+AI4)</f>
        <v/>
      </c>
      <c r="AU4" s="67" t="str">
        <f t="shared" ref="AU4:AU12" si="32">IF(J4="","",Y4+AJ4)</f>
        <v/>
      </c>
      <c r="AV4" s="68" t="str">
        <f t="shared" ref="AV4:AV12" si="33">IF(K4="","",Z4+AK4)</f>
        <v/>
      </c>
      <c r="AX4" s="66">
        <f t="shared" ref="AX4:AX12" si="34">IF(B4="","",IF(AM4&gt;=$I$14,1,0))</f>
        <v>0</v>
      </c>
      <c r="AY4" s="67">
        <f t="shared" ref="AY4:AY12" si="35">IF(C4="","",IF(AN4&gt;=$I$14,1,0))</f>
        <v>0</v>
      </c>
      <c r="AZ4" s="67">
        <f t="shared" ref="AZ4:AZ12" si="36">IF(D4="","",IF(AO4&gt;=$I$14,1,0))</f>
        <v>0</v>
      </c>
      <c r="BA4" s="67">
        <f t="shared" ref="BA4:BA12" si="37">IF(E4="","",IF(AP4&gt;=$I$14,1,0))</f>
        <v>0</v>
      </c>
      <c r="BB4" s="67">
        <f t="shared" ref="BB4:BB12" si="38">IF(F4="","",IF(AQ4&gt;=$I$14,1,0))</f>
        <v>0</v>
      </c>
      <c r="BC4" s="66" t="str">
        <f t="shared" ref="BC4:BC12" si="39">IF(G4="","",IF(AR4&gt;=$I$14,1,0))</f>
        <v/>
      </c>
      <c r="BD4" s="67" t="str">
        <f t="shared" ref="BD4:BD12" si="40">IF(H4="","",IF(AS4&gt;=$I$14,1,0))</f>
        <v/>
      </c>
      <c r="BE4" s="67" t="str">
        <f t="shared" ref="BE4:BE12" si="41">IF(I4="","",IF(AT4&gt;=$I$14,1,0))</f>
        <v/>
      </c>
      <c r="BF4" s="67" t="str">
        <f t="shared" ref="BF4:BF12" si="42">IF(J4="","",IF(AU4&gt;=$I$14,1,0))</f>
        <v/>
      </c>
      <c r="BG4" s="68" t="str">
        <f t="shared" ref="BG4:BG12" si="43">IF(K4="","",IF(AV4&gt;=$I$14,1,0))</f>
        <v/>
      </c>
    </row>
    <row r="5" spans="2:59" ht="15" thickBot="1" x14ac:dyDescent="0.4">
      <c r="B5" s="57">
        <v>4</v>
      </c>
      <c r="C5" s="58">
        <v>3</v>
      </c>
      <c r="D5" s="58">
        <v>6</v>
      </c>
      <c r="E5" s="58">
        <v>1</v>
      </c>
      <c r="F5" s="58">
        <v>7</v>
      </c>
      <c r="G5" s="57"/>
      <c r="H5" s="58"/>
      <c r="I5" s="58"/>
      <c r="J5" s="58"/>
      <c r="K5" s="59"/>
      <c r="M5" s="79">
        <v>-1</v>
      </c>
      <c r="N5" s="80">
        <v>0</v>
      </c>
      <c r="O5" s="81">
        <v>1</v>
      </c>
      <c r="Q5" s="66">
        <f t="shared" si="4"/>
        <v>19</v>
      </c>
      <c r="R5" s="67">
        <f t="shared" si="5"/>
        <v>-3</v>
      </c>
      <c r="S5" s="67">
        <f t="shared" si="6"/>
        <v>-9</v>
      </c>
      <c r="T5" s="67">
        <f t="shared" si="7"/>
        <v>4</v>
      </c>
      <c r="U5" s="67">
        <f t="shared" si="8"/>
        <v>-10</v>
      </c>
      <c r="V5" s="66" t="str">
        <f t="shared" si="9"/>
        <v/>
      </c>
      <c r="W5" s="67" t="str">
        <f t="shared" si="10"/>
        <v/>
      </c>
      <c r="X5" s="67" t="str">
        <f t="shared" si="11"/>
        <v/>
      </c>
      <c r="Y5" s="67" t="str">
        <f t="shared" si="12"/>
        <v/>
      </c>
      <c r="Z5" s="68" t="str">
        <f t="shared" si="13"/>
        <v/>
      </c>
      <c r="AB5" s="66">
        <f t="shared" si="14"/>
        <v>-8</v>
      </c>
      <c r="AC5" s="67">
        <f t="shared" si="15"/>
        <v>-7</v>
      </c>
      <c r="AD5" s="67">
        <f t="shared" si="16"/>
        <v>-14</v>
      </c>
      <c r="AE5" s="67">
        <f t="shared" si="17"/>
        <v>2</v>
      </c>
      <c r="AF5" s="67">
        <f t="shared" si="18"/>
        <v>1</v>
      </c>
      <c r="AG5" s="66" t="str">
        <f t="shared" si="19"/>
        <v/>
      </c>
      <c r="AH5" s="67" t="str">
        <f t="shared" si="20"/>
        <v/>
      </c>
      <c r="AI5" s="67" t="str">
        <f t="shared" si="21"/>
        <v/>
      </c>
      <c r="AJ5" s="67" t="str">
        <f t="shared" si="22"/>
        <v/>
      </c>
      <c r="AK5" s="68" t="str">
        <f t="shared" si="23"/>
        <v/>
      </c>
      <c r="AM5" s="66">
        <f t="shared" si="24"/>
        <v>11</v>
      </c>
      <c r="AN5" s="67">
        <f t="shared" si="25"/>
        <v>-10</v>
      </c>
      <c r="AO5" s="67">
        <f t="shared" si="26"/>
        <v>-23</v>
      </c>
      <c r="AP5" s="67">
        <f t="shared" si="27"/>
        <v>6</v>
      </c>
      <c r="AQ5" s="67">
        <f t="shared" si="28"/>
        <v>-9</v>
      </c>
      <c r="AR5" s="66" t="str">
        <f t="shared" si="29"/>
        <v/>
      </c>
      <c r="AS5" s="67" t="str">
        <f t="shared" si="30"/>
        <v/>
      </c>
      <c r="AT5" s="67" t="str">
        <f t="shared" si="31"/>
        <v/>
      </c>
      <c r="AU5" s="67" t="str">
        <f t="shared" si="32"/>
        <v/>
      </c>
      <c r="AV5" s="68" t="str">
        <f t="shared" si="33"/>
        <v/>
      </c>
      <c r="AX5" s="66">
        <f t="shared" si="34"/>
        <v>0</v>
      </c>
      <c r="AY5" s="67">
        <f t="shared" si="35"/>
        <v>0</v>
      </c>
      <c r="AZ5" s="67">
        <f t="shared" si="36"/>
        <v>0</v>
      </c>
      <c r="BA5" s="67">
        <f t="shared" si="37"/>
        <v>0</v>
      </c>
      <c r="BB5" s="67">
        <f t="shared" si="38"/>
        <v>0</v>
      </c>
      <c r="BC5" s="66" t="str">
        <f t="shared" si="39"/>
        <v/>
      </c>
      <c r="BD5" s="67" t="str">
        <f t="shared" si="40"/>
        <v/>
      </c>
      <c r="BE5" s="67" t="str">
        <f t="shared" si="41"/>
        <v/>
      </c>
      <c r="BF5" s="67" t="str">
        <f t="shared" si="42"/>
        <v/>
      </c>
      <c r="BG5" s="68" t="str">
        <f t="shared" si="43"/>
        <v/>
      </c>
    </row>
    <row r="6" spans="2:59" x14ac:dyDescent="0.35">
      <c r="B6" s="57">
        <v>8</v>
      </c>
      <c r="C6" s="58">
        <v>1</v>
      </c>
      <c r="D6" s="58">
        <v>3</v>
      </c>
      <c r="E6" s="58">
        <v>4</v>
      </c>
      <c r="F6" s="58">
        <v>5</v>
      </c>
      <c r="G6" s="57"/>
      <c r="H6" s="58"/>
      <c r="I6" s="58"/>
      <c r="J6" s="58"/>
      <c r="K6" s="59"/>
      <c r="M6"/>
      <c r="N6"/>
      <c r="O6"/>
      <c r="Q6" s="66">
        <f t="shared" si="4"/>
        <v>5</v>
      </c>
      <c r="R6" s="67">
        <f t="shared" si="5"/>
        <v>-1</v>
      </c>
      <c r="S6" s="67">
        <f t="shared" si="6"/>
        <v>6</v>
      </c>
      <c r="T6" s="67">
        <f t="shared" si="7"/>
        <v>5</v>
      </c>
      <c r="U6" s="67">
        <f t="shared" si="8"/>
        <v>-11</v>
      </c>
      <c r="V6" s="66" t="str">
        <f t="shared" si="9"/>
        <v/>
      </c>
      <c r="W6" s="67" t="str">
        <f t="shared" si="10"/>
        <v/>
      </c>
      <c r="X6" s="67" t="str">
        <f t="shared" si="11"/>
        <v/>
      </c>
      <c r="Y6" s="67" t="str">
        <f t="shared" si="12"/>
        <v/>
      </c>
      <c r="Z6" s="68" t="str">
        <f t="shared" si="13"/>
        <v/>
      </c>
      <c r="AB6" s="66">
        <f t="shared" si="14"/>
        <v>-6</v>
      </c>
      <c r="AC6" s="67">
        <f t="shared" si="15"/>
        <v>-10</v>
      </c>
      <c r="AD6" s="67">
        <f t="shared" si="16"/>
        <v>-1</v>
      </c>
      <c r="AE6" s="67">
        <f t="shared" si="17"/>
        <v>-2</v>
      </c>
      <c r="AF6" s="67">
        <f t="shared" si="18"/>
        <v>2</v>
      </c>
      <c r="AG6" s="66" t="str">
        <f t="shared" si="19"/>
        <v/>
      </c>
      <c r="AH6" s="67" t="str">
        <f t="shared" si="20"/>
        <v/>
      </c>
      <c r="AI6" s="67" t="str">
        <f t="shared" si="21"/>
        <v/>
      </c>
      <c r="AJ6" s="67" t="str">
        <f t="shared" si="22"/>
        <v/>
      </c>
      <c r="AK6" s="68" t="str">
        <f t="shared" si="23"/>
        <v/>
      </c>
      <c r="AM6" s="66">
        <f t="shared" si="24"/>
        <v>-1</v>
      </c>
      <c r="AN6" s="67">
        <f t="shared" si="25"/>
        <v>-11</v>
      </c>
      <c r="AO6" s="67">
        <f t="shared" si="26"/>
        <v>5</v>
      </c>
      <c r="AP6" s="67">
        <f t="shared" si="27"/>
        <v>3</v>
      </c>
      <c r="AQ6" s="67">
        <f t="shared" si="28"/>
        <v>-9</v>
      </c>
      <c r="AR6" s="66" t="str">
        <f t="shared" si="29"/>
        <v/>
      </c>
      <c r="AS6" s="67" t="str">
        <f t="shared" si="30"/>
        <v/>
      </c>
      <c r="AT6" s="67" t="str">
        <f t="shared" si="31"/>
        <v/>
      </c>
      <c r="AU6" s="67" t="str">
        <f t="shared" si="32"/>
        <v/>
      </c>
      <c r="AV6" s="68" t="str">
        <f t="shared" si="33"/>
        <v/>
      </c>
      <c r="AX6" s="66">
        <f t="shared" si="34"/>
        <v>0</v>
      </c>
      <c r="AY6" s="67">
        <f t="shared" si="35"/>
        <v>0</v>
      </c>
      <c r="AZ6" s="67">
        <f t="shared" si="36"/>
        <v>0</v>
      </c>
      <c r="BA6" s="67">
        <f t="shared" si="37"/>
        <v>0</v>
      </c>
      <c r="BB6" s="67">
        <f t="shared" si="38"/>
        <v>0</v>
      </c>
      <c r="BC6" s="66" t="str">
        <f t="shared" si="39"/>
        <v/>
      </c>
      <c r="BD6" s="67" t="str">
        <f t="shared" si="40"/>
        <v/>
      </c>
      <c r="BE6" s="67" t="str">
        <f t="shared" si="41"/>
        <v/>
      </c>
      <c r="BF6" s="67" t="str">
        <f t="shared" si="42"/>
        <v/>
      </c>
      <c r="BG6" s="68" t="str">
        <f t="shared" si="43"/>
        <v/>
      </c>
    </row>
    <row r="7" spans="2:59" ht="15" thickBot="1" x14ac:dyDescent="0.4">
      <c r="B7" s="60">
        <v>0</v>
      </c>
      <c r="C7" s="61">
        <v>1</v>
      </c>
      <c r="D7" s="61">
        <v>2</v>
      </c>
      <c r="E7" s="61">
        <v>6</v>
      </c>
      <c r="F7" s="62">
        <v>4</v>
      </c>
      <c r="G7" s="60"/>
      <c r="H7" s="61"/>
      <c r="I7" s="61"/>
      <c r="J7" s="61"/>
      <c r="K7" s="62"/>
      <c r="M7"/>
      <c r="N7"/>
      <c r="O7"/>
      <c r="Q7" s="69">
        <f t="shared" si="4"/>
        <v>2</v>
      </c>
      <c r="R7" s="70">
        <f t="shared" si="5"/>
        <v>-3</v>
      </c>
      <c r="S7" s="70">
        <f t="shared" si="6"/>
        <v>8</v>
      </c>
      <c r="T7" s="70">
        <f t="shared" si="7"/>
        <v>4</v>
      </c>
      <c r="U7" s="71">
        <f t="shared" si="8"/>
        <v>-10</v>
      </c>
      <c r="V7" s="69" t="str">
        <f t="shared" si="9"/>
        <v/>
      </c>
      <c r="W7" s="70" t="str">
        <f t="shared" si="10"/>
        <v/>
      </c>
      <c r="X7" s="70" t="str">
        <f t="shared" si="11"/>
        <v/>
      </c>
      <c r="Y7" s="70" t="str">
        <f t="shared" si="12"/>
        <v/>
      </c>
      <c r="Z7" s="71" t="str">
        <f t="shared" si="13"/>
        <v/>
      </c>
      <c r="AB7" s="69">
        <f t="shared" si="14"/>
        <v>-9</v>
      </c>
      <c r="AC7" s="70">
        <f t="shared" si="15"/>
        <v>-12</v>
      </c>
      <c r="AD7" s="70">
        <f t="shared" si="16"/>
        <v>-8</v>
      </c>
      <c r="AE7" s="70">
        <f t="shared" si="17"/>
        <v>-12</v>
      </c>
      <c r="AF7" s="71">
        <f t="shared" si="18"/>
        <v>-9</v>
      </c>
      <c r="AG7" s="69" t="str">
        <f t="shared" si="19"/>
        <v/>
      </c>
      <c r="AH7" s="70" t="str">
        <f t="shared" si="20"/>
        <v/>
      </c>
      <c r="AI7" s="70" t="str">
        <f t="shared" si="21"/>
        <v/>
      </c>
      <c r="AJ7" s="70" t="str">
        <f t="shared" si="22"/>
        <v/>
      </c>
      <c r="AK7" s="71" t="str">
        <f t="shared" si="23"/>
        <v/>
      </c>
      <c r="AM7" s="69">
        <f t="shared" si="24"/>
        <v>-7</v>
      </c>
      <c r="AN7" s="70">
        <f t="shared" si="25"/>
        <v>-15</v>
      </c>
      <c r="AO7" s="70">
        <f t="shared" si="26"/>
        <v>0</v>
      </c>
      <c r="AP7" s="70">
        <f t="shared" si="27"/>
        <v>-8</v>
      </c>
      <c r="AQ7" s="71">
        <f t="shared" si="28"/>
        <v>-19</v>
      </c>
      <c r="AR7" s="69" t="str">
        <f t="shared" si="29"/>
        <v/>
      </c>
      <c r="AS7" s="70" t="str">
        <f t="shared" si="30"/>
        <v/>
      </c>
      <c r="AT7" s="70" t="str">
        <f t="shared" si="31"/>
        <v/>
      </c>
      <c r="AU7" s="70" t="str">
        <f t="shared" si="32"/>
        <v/>
      </c>
      <c r="AV7" s="71" t="str">
        <f t="shared" si="33"/>
        <v/>
      </c>
      <c r="AX7" s="69">
        <f t="shared" si="34"/>
        <v>0</v>
      </c>
      <c r="AY7" s="70">
        <f t="shared" si="35"/>
        <v>0</v>
      </c>
      <c r="AZ7" s="70">
        <f t="shared" si="36"/>
        <v>0</v>
      </c>
      <c r="BA7" s="70">
        <f t="shared" si="37"/>
        <v>0</v>
      </c>
      <c r="BB7" s="71">
        <f t="shared" si="38"/>
        <v>0</v>
      </c>
      <c r="BC7" s="69" t="str">
        <f t="shared" si="39"/>
        <v/>
      </c>
      <c r="BD7" s="70" t="str">
        <f t="shared" si="40"/>
        <v/>
      </c>
      <c r="BE7" s="70" t="str">
        <f t="shared" si="41"/>
        <v/>
      </c>
      <c r="BF7" s="70" t="str">
        <f t="shared" si="42"/>
        <v/>
      </c>
      <c r="BG7" s="71" t="str">
        <f t="shared" si="43"/>
        <v/>
      </c>
    </row>
    <row r="8" spans="2:59" x14ac:dyDescent="0.35">
      <c r="B8" s="54"/>
      <c r="C8" s="55"/>
      <c r="D8" s="55"/>
      <c r="E8" s="55"/>
      <c r="F8" s="56"/>
      <c r="G8" s="54"/>
      <c r="H8" s="55"/>
      <c r="I8" s="55"/>
      <c r="J8" s="55"/>
      <c r="K8" s="56"/>
      <c r="M8"/>
      <c r="N8"/>
      <c r="O8"/>
      <c r="Q8" s="63" t="str">
        <f t="shared" si="4"/>
        <v/>
      </c>
      <c r="R8" s="64" t="str">
        <f t="shared" si="5"/>
        <v/>
      </c>
      <c r="S8" s="64" t="str">
        <f t="shared" si="6"/>
        <v/>
      </c>
      <c r="T8" s="64" t="str">
        <f t="shared" si="7"/>
        <v/>
      </c>
      <c r="U8" s="65" t="str">
        <f t="shared" si="8"/>
        <v/>
      </c>
      <c r="V8" s="63" t="str">
        <f t="shared" si="9"/>
        <v/>
      </c>
      <c r="W8" s="64" t="str">
        <f t="shared" si="10"/>
        <v/>
      </c>
      <c r="X8" s="64" t="str">
        <f t="shared" si="11"/>
        <v/>
      </c>
      <c r="Y8" s="64" t="str">
        <f t="shared" si="12"/>
        <v/>
      </c>
      <c r="Z8" s="65" t="str">
        <f t="shared" si="13"/>
        <v/>
      </c>
      <c r="AB8" s="63" t="str">
        <f t="shared" si="14"/>
        <v/>
      </c>
      <c r="AC8" s="64" t="str">
        <f t="shared" si="15"/>
        <v/>
      </c>
      <c r="AD8" s="64" t="str">
        <f t="shared" si="16"/>
        <v/>
      </c>
      <c r="AE8" s="64" t="str">
        <f t="shared" si="17"/>
        <v/>
      </c>
      <c r="AF8" s="65" t="str">
        <f t="shared" si="18"/>
        <v/>
      </c>
      <c r="AG8" s="63" t="str">
        <f t="shared" si="19"/>
        <v/>
      </c>
      <c r="AH8" s="64" t="str">
        <f t="shared" si="20"/>
        <v/>
      </c>
      <c r="AI8" s="64" t="str">
        <f t="shared" si="21"/>
        <v/>
      </c>
      <c r="AJ8" s="64" t="str">
        <f t="shared" si="22"/>
        <v/>
      </c>
      <c r="AK8" s="65" t="str">
        <f t="shared" si="23"/>
        <v/>
      </c>
      <c r="AM8" s="63" t="str">
        <f t="shared" si="24"/>
        <v/>
      </c>
      <c r="AN8" s="64" t="str">
        <f t="shared" si="25"/>
        <v/>
      </c>
      <c r="AO8" s="64" t="str">
        <f t="shared" si="26"/>
        <v/>
      </c>
      <c r="AP8" s="64" t="str">
        <f t="shared" si="27"/>
        <v/>
      </c>
      <c r="AQ8" s="65" t="str">
        <f t="shared" si="28"/>
        <v/>
      </c>
      <c r="AR8" s="63" t="str">
        <f t="shared" si="29"/>
        <v/>
      </c>
      <c r="AS8" s="64" t="str">
        <f t="shared" si="30"/>
        <v/>
      </c>
      <c r="AT8" s="64" t="str">
        <f t="shared" si="31"/>
        <v/>
      </c>
      <c r="AU8" s="64" t="str">
        <f t="shared" si="32"/>
        <v/>
      </c>
      <c r="AV8" s="65" t="str">
        <f t="shared" si="33"/>
        <v/>
      </c>
      <c r="AX8" s="63" t="str">
        <f t="shared" si="34"/>
        <v/>
      </c>
      <c r="AY8" s="64" t="str">
        <f t="shared" si="35"/>
        <v/>
      </c>
      <c r="AZ8" s="64" t="str">
        <f t="shared" si="36"/>
        <v/>
      </c>
      <c r="BA8" s="64" t="str">
        <f t="shared" si="37"/>
        <v/>
      </c>
      <c r="BB8" s="65" t="str">
        <f t="shared" si="38"/>
        <v/>
      </c>
      <c r="BC8" s="63" t="str">
        <f t="shared" si="39"/>
        <v/>
      </c>
      <c r="BD8" s="64" t="str">
        <f t="shared" si="40"/>
        <v/>
      </c>
      <c r="BE8" s="64" t="str">
        <f t="shared" si="41"/>
        <v/>
      </c>
      <c r="BF8" s="64" t="str">
        <f t="shared" si="42"/>
        <v/>
      </c>
      <c r="BG8" s="65" t="str">
        <f t="shared" si="43"/>
        <v/>
      </c>
    </row>
    <row r="9" spans="2:59" ht="15" thickBot="1" x14ac:dyDescent="0.4">
      <c r="B9" s="57"/>
      <c r="C9" s="58"/>
      <c r="D9" s="58"/>
      <c r="E9" s="58"/>
      <c r="F9" s="59"/>
      <c r="G9" s="57"/>
      <c r="H9" s="58"/>
      <c r="I9" s="58"/>
      <c r="J9" s="58"/>
      <c r="K9" s="59"/>
      <c r="Q9" s="66" t="str">
        <f t="shared" si="4"/>
        <v/>
      </c>
      <c r="R9" s="67" t="str">
        <f t="shared" si="5"/>
        <v/>
      </c>
      <c r="S9" s="67" t="str">
        <f t="shared" si="6"/>
        <v/>
      </c>
      <c r="T9" s="67" t="str">
        <f t="shared" si="7"/>
        <v/>
      </c>
      <c r="U9" s="68" t="str">
        <f t="shared" si="8"/>
        <v/>
      </c>
      <c r="V9" s="66" t="str">
        <f t="shared" si="9"/>
        <v/>
      </c>
      <c r="W9" s="67" t="str">
        <f t="shared" si="10"/>
        <v/>
      </c>
      <c r="X9" s="67" t="str">
        <f t="shared" si="11"/>
        <v/>
      </c>
      <c r="Y9" s="67" t="str">
        <f t="shared" si="12"/>
        <v/>
      </c>
      <c r="Z9" s="68" t="str">
        <f t="shared" si="13"/>
        <v/>
      </c>
      <c r="AB9" s="66" t="str">
        <f t="shared" si="14"/>
        <v/>
      </c>
      <c r="AC9" s="67" t="str">
        <f t="shared" si="15"/>
        <v/>
      </c>
      <c r="AD9" s="67" t="str">
        <f t="shared" si="16"/>
        <v/>
      </c>
      <c r="AE9" s="67" t="str">
        <f t="shared" si="17"/>
        <v/>
      </c>
      <c r="AF9" s="68" t="str">
        <f t="shared" si="18"/>
        <v/>
      </c>
      <c r="AG9" s="66" t="str">
        <f t="shared" si="19"/>
        <v/>
      </c>
      <c r="AH9" s="67" t="str">
        <f t="shared" si="20"/>
        <v/>
      </c>
      <c r="AI9" s="67" t="str">
        <f t="shared" si="21"/>
        <v/>
      </c>
      <c r="AJ9" s="67" t="str">
        <f t="shared" si="22"/>
        <v/>
      </c>
      <c r="AK9" s="68" t="str">
        <f t="shared" si="23"/>
        <v/>
      </c>
      <c r="AM9" s="66" t="str">
        <f t="shared" si="24"/>
        <v/>
      </c>
      <c r="AN9" s="67" t="str">
        <f t="shared" si="25"/>
        <v/>
      </c>
      <c r="AO9" s="67" t="str">
        <f t="shared" si="26"/>
        <v/>
      </c>
      <c r="AP9" s="67" t="str">
        <f t="shared" si="27"/>
        <v/>
      </c>
      <c r="AQ9" s="68" t="str">
        <f t="shared" si="28"/>
        <v/>
      </c>
      <c r="AR9" s="66" t="str">
        <f t="shared" si="29"/>
        <v/>
      </c>
      <c r="AS9" s="67" t="str">
        <f t="shared" si="30"/>
        <v/>
      </c>
      <c r="AT9" s="67" t="str">
        <f t="shared" si="31"/>
        <v/>
      </c>
      <c r="AU9" s="67" t="str">
        <f t="shared" si="32"/>
        <v/>
      </c>
      <c r="AV9" s="68" t="str">
        <f t="shared" si="33"/>
        <v/>
      </c>
      <c r="AX9" s="66" t="str">
        <f t="shared" si="34"/>
        <v/>
      </c>
      <c r="AY9" s="67" t="str">
        <f t="shared" si="35"/>
        <v/>
      </c>
      <c r="AZ9" s="67" t="str">
        <f t="shared" si="36"/>
        <v/>
      </c>
      <c r="BA9" s="67" t="str">
        <f t="shared" si="37"/>
        <v/>
      </c>
      <c r="BB9" s="68" t="str">
        <f t="shared" si="38"/>
        <v/>
      </c>
      <c r="BC9" s="66" t="str">
        <f t="shared" si="39"/>
        <v/>
      </c>
      <c r="BD9" s="67" t="str">
        <f t="shared" si="40"/>
        <v/>
      </c>
      <c r="BE9" s="67" t="str">
        <f t="shared" si="41"/>
        <v/>
      </c>
      <c r="BF9" s="67" t="str">
        <f t="shared" si="42"/>
        <v/>
      </c>
      <c r="BG9" s="68" t="str">
        <f t="shared" si="43"/>
        <v/>
      </c>
    </row>
    <row r="10" spans="2:59" x14ac:dyDescent="0.35">
      <c r="B10" s="57"/>
      <c r="C10" s="58"/>
      <c r="D10" s="58"/>
      <c r="E10" s="58"/>
      <c r="F10" s="59"/>
      <c r="G10" s="57"/>
      <c r="H10" s="58"/>
      <c r="I10" s="58"/>
      <c r="J10" s="58"/>
      <c r="K10" s="59"/>
      <c r="M10" s="73">
        <v>-1</v>
      </c>
      <c r="N10" s="74">
        <v>-1</v>
      </c>
      <c r="O10" s="75">
        <v>-1</v>
      </c>
      <c r="Q10" s="66" t="str">
        <f t="shared" si="4"/>
        <v/>
      </c>
      <c r="R10" s="67" t="str">
        <f t="shared" si="5"/>
        <v/>
      </c>
      <c r="S10" s="67" t="str">
        <f t="shared" si="6"/>
        <v/>
      </c>
      <c r="T10" s="67" t="str">
        <f t="shared" si="7"/>
        <v/>
      </c>
      <c r="U10" s="68" t="str">
        <f t="shared" si="8"/>
        <v/>
      </c>
      <c r="V10" s="66" t="str">
        <f t="shared" si="9"/>
        <v/>
      </c>
      <c r="W10" s="67" t="str">
        <f t="shared" si="10"/>
        <v/>
      </c>
      <c r="X10" s="67" t="str">
        <f t="shared" si="11"/>
        <v/>
      </c>
      <c r="Y10" s="67" t="str">
        <f t="shared" si="12"/>
        <v/>
      </c>
      <c r="Z10" s="68" t="str">
        <f t="shared" si="13"/>
        <v/>
      </c>
      <c r="AB10" s="66" t="str">
        <f t="shared" si="14"/>
        <v/>
      </c>
      <c r="AC10" s="67" t="str">
        <f t="shared" si="15"/>
        <v/>
      </c>
      <c r="AD10" s="67" t="str">
        <f t="shared" si="16"/>
        <v/>
      </c>
      <c r="AE10" s="67" t="str">
        <f t="shared" si="17"/>
        <v/>
      </c>
      <c r="AF10" s="68" t="str">
        <f t="shared" si="18"/>
        <v/>
      </c>
      <c r="AG10" s="66" t="str">
        <f t="shared" si="19"/>
        <v/>
      </c>
      <c r="AH10" s="67" t="str">
        <f t="shared" si="20"/>
        <v/>
      </c>
      <c r="AI10" s="67" t="str">
        <f t="shared" si="21"/>
        <v/>
      </c>
      <c r="AJ10" s="67" t="str">
        <f t="shared" si="22"/>
        <v/>
      </c>
      <c r="AK10" s="68" t="str">
        <f t="shared" si="23"/>
        <v/>
      </c>
      <c r="AM10" s="66" t="str">
        <f t="shared" si="24"/>
        <v/>
      </c>
      <c r="AN10" s="67" t="str">
        <f t="shared" si="25"/>
        <v/>
      </c>
      <c r="AO10" s="67" t="str">
        <f t="shared" si="26"/>
        <v/>
      </c>
      <c r="AP10" s="67" t="str">
        <f t="shared" si="27"/>
        <v/>
      </c>
      <c r="AQ10" s="68" t="str">
        <f t="shared" si="28"/>
        <v/>
      </c>
      <c r="AR10" s="66" t="str">
        <f t="shared" si="29"/>
        <v/>
      </c>
      <c r="AS10" s="67" t="str">
        <f t="shared" si="30"/>
        <v/>
      </c>
      <c r="AT10" s="67" t="str">
        <f t="shared" si="31"/>
        <v/>
      </c>
      <c r="AU10" s="67" t="str">
        <f t="shared" si="32"/>
        <v/>
      </c>
      <c r="AV10" s="68" t="str">
        <f t="shared" si="33"/>
        <v/>
      </c>
      <c r="AX10" s="66" t="str">
        <f t="shared" si="34"/>
        <v/>
      </c>
      <c r="AY10" s="67" t="str">
        <f t="shared" si="35"/>
        <v/>
      </c>
      <c r="AZ10" s="67" t="str">
        <f t="shared" si="36"/>
        <v/>
      </c>
      <c r="BA10" s="67" t="str">
        <f t="shared" si="37"/>
        <v/>
      </c>
      <c r="BB10" s="68" t="str">
        <f t="shared" si="38"/>
        <v/>
      </c>
      <c r="BC10" s="66" t="str">
        <f t="shared" si="39"/>
        <v/>
      </c>
      <c r="BD10" s="67" t="str">
        <f t="shared" si="40"/>
        <v/>
      </c>
      <c r="BE10" s="67" t="str">
        <f t="shared" si="41"/>
        <v/>
      </c>
      <c r="BF10" s="67" t="str">
        <f t="shared" si="42"/>
        <v/>
      </c>
      <c r="BG10" s="68" t="str">
        <f t="shared" si="43"/>
        <v/>
      </c>
    </row>
    <row r="11" spans="2:59" x14ac:dyDescent="0.35">
      <c r="B11" s="57"/>
      <c r="C11" s="58"/>
      <c r="D11" s="58"/>
      <c r="E11" s="58"/>
      <c r="F11" s="59"/>
      <c r="G11" s="57"/>
      <c r="H11" s="58"/>
      <c r="I11" s="58"/>
      <c r="J11" s="58"/>
      <c r="K11" s="59"/>
      <c r="M11" s="76">
        <v>0</v>
      </c>
      <c r="N11" s="77">
        <v>0</v>
      </c>
      <c r="O11" s="78">
        <v>0</v>
      </c>
      <c r="Q11" s="66" t="str">
        <f t="shared" si="4"/>
        <v/>
      </c>
      <c r="R11" s="67" t="str">
        <f t="shared" si="5"/>
        <v/>
      </c>
      <c r="S11" s="67" t="str">
        <f t="shared" si="6"/>
        <v/>
      </c>
      <c r="T11" s="67" t="str">
        <f t="shared" si="7"/>
        <v/>
      </c>
      <c r="U11" s="68" t="str">
        <f t="shared" si="8"/>
        <v/>
      </c>
      <c r="V11" s="66" t="str">
        <f t="shared" si="9"/>
        <v/>
      </c>
      <c r="W11" s="67" t="str">
        <f t="shared" si="10"/>
        <v/>
      </c>
      <c r="X11" s="67" t="str">
        <f t="shared" si="11"/>
        <v/>
      </c>
      <c r="Y11" s="67" t="str">
        <f t="shared" si="12"/>
        <v/>
      </c>
      <c r="Z11" s="68" t="str">
        <f t="shared" si="13"/>
        <v/>
      </c>
      <c r="AB11" s="66" t="str">
        <f t="shared" si="14"/>
        <v/>
      </c>
      <c r="AC11" s="67" t="str">
        <f t="shared" si="15"/>
        <v/>
      </c>
      <c r="AD11" s="67" t="str">
        <f t="shared" si="16"/>
        <v/>
      </c>
      <c r="AE11" s="67" t="str">
        <f t="shared" si="17"/>
        <v/>
      </c>
      <c r="AF11" s="68" t="str">
        <f t="shared" si="18"/>
        <v/>
      </c>
      <c r="AG11" s="66" t="str">
        <f t="shared" si="19"/>
        <v/>
      </c>
      <c r="AH11" s="67" t="str">
        <f t="shared" si="20"/>
        <v/>
      </c>
      <c r="AI11" s="67" t="str">
        <f t="shared" si="21"/>
        <v/>
      </c>
      <c r="AJ11" s="67" t="str">
        <f t="shared" si="22"/>
        <v/>
      </c>
      <c r="AK11" s="68" t="str">
        <f t="shared" si="23"/>
        <v/>
      </c>
      <c r="AM11" s="66" t="str">
        <f t="shared" si="24"/>
        <v/>
      </c>
      <c r="AN11" s="67" t="str">
        <f t="shared" si="25"/>
        <v/>
      </c>
      <c r="AO11" s="67" t="str">
        <f t="shared" si="26"/>
        <v/>
      </c>
      <c r="AP11" s="67" t="str">
        <f t="shared" si="27"/>
        <v/>
      </c>
      <c r="AQ11" s="68" t="str">
        <f t="shared" si="28"/>
        <v/>
      </c>
      <c r="AR11" s="66" t="str">
        <f t="shared" si="29"/>
        <v/>
      </c>
      <c r="AS11" s="67" t="str">
        <f t="shared" si="30"/>
        <v/>
      </c>
      <c r="AT11" s="67" t="str">
        <f t="shared" si="31"/>
        <v/>
      </c>
      <c r="AU11" s="67" t="str">
        <f t="shared" si="32"/>
        <v/>
      </c>
      <c r="AV11" s="68" t="str">
        <f t="shared" si="33"/>
        <v/>
      </c>
      <c r="AX11" s="66" t="str">
        <f t="shared" si="34"/>
        <v/>
      </c>
      <c r="AY11" s="67" t="str">
        <f t="shared" si="35"/>
        <v/>
      </c>
      <c r="AZ11" s="67" t="str">
        <f t="shared" si="36"/>
        <v/>
      </c>
      <c r="BA11" s="67" t="str">
        <f t="shared" si="37"/>
        <v/>
      </c>
      <c r="BB11" s="68" t="str">
        <f t="shared" si="38"/>
        <v/>
      </c>
      <c r="BC11" s="66" t="str">
        <f t="shared" si="39"/>
        <v/>
      </c>
      <c r="BD11" s="67" t="str">
        <f t="shared" si="40"/>
        <v/>
      </c>
      <c r="BE11" s="67" t="str">
        <f t="shared" si="41"/>
        <v/>
      </c>
      <c r="BF11" s="67" t="str">
        <f t="shared" si="42"/>
        <v/>
      </c>
      <c r="BG11" s="68" t="str">
        <f t="shared" si="43"/>
        <v/>
      </c>
    </row>
    <row r="12" spans="2:59" ht="15" thickBot="1" x14ac:dyDescent="0.4">
      <c r="B12" s="60"/>
      <c r="C12" s="61"/>
      <c r="D12" s="61"/>
      <c r="E12" s="61"/>
      <c r="F12" s="62"/>
      <c r="G12" s="60"/>
      <c r="H12" s="61"/>
      <c r="I12" s="61"/>
      <c r="J12" s="61"/>
      <c r="K12" s="62"/>
      <c r="M12" s="79">
        <v>1</v>
      </c>
      <c r="N12" s="80">
        <v>1</v>
      </c>
      <c r="O12" s="81">
        <v>1</v>
      </c>
      <c r="Q12" s="69" t="str">
        <f t="shared" si="4"/>
        <v/>
      </c>
      <c r="R12" s="70" t="str">
        <f t="shared" si="5"/>
        <v/>
      </c>
      <c r="S12" s="70" t="str">
        <f t="shared" si="6"/>
        <v/>
      </c>
      <c r="T12" s="70" t="str">
        <f t="shared" si="7"/>
        <v/>
      </c>
      <c r="U12" s="71" t="str">
        <f t="shared" si="8"/>
        <v/>
      </c>
      <c r="V12" s="69" t="str">
        <f t="shared" si="9"/>
        <v/>
      </c>
      <c r="W12" s="70" t="str">
        <f t="shared" si="10"/>
        <v/>
      </c>
      <c r="X12" s="70" t="str">
        <f t="shared" si="11"/>
        <v/>
      </c>
      <c r="Y12" s="70" t="str">
        <f t="shared" si="12"/>
        <v/>
      </c>
      <c r="Z12" s="71" t="str">
        <f t="shared" si="13"/>
        <v/>
      </c>
      <c r="AB12" s="69" t="str">
        <f t="shared" si="14"/>
        <v/>
      </c>
      <c r="AC12" s="70" t="str">
        <f t="shared" si="15"/>
        <v/>
      </c>
      <c r="AD12" s="70" t="str">
        <f t="shared" si="16"/>
        <v/>
      </c>
      <c r="AE12" s="70" t="str">
        <f t="shared" si="17"/>
        <v/>
      </c>
      <c r="AF12" s="71" t="str">
        <f t="shared" si="18"/>
        <v/>
      </c>
      <c r="AG12" s="69" t="str">
        <f t="shared" si="19"/>
        <v/>
      </c>
      <c r="AH12" s="70" t="str">
        <f t="shared" si="20"/>
        <v/>
      </c>
      <c r="AI12" s="70" t="str">
        <f t="shared" si="21"/>
        <v/>
      </c>
      <c r="AJ12" s="70" t="str">
        <f t="shared" si="22"/>
        <v/>
      </c>
      <c r="AK12" s="71" t="str">
        <f t="shared" si="23"/>
        <v/>
      </c>
      <c r="AM12" s="69" t="str">
        <f t="shared" si="24"/>
        <v/>
      </c>
      <c r="AN12" s="70" t="str">
        <f t="shared" si="25"/>
        <v/>
      </c>
      <c r="AO12" s="70" t="str">
        <f t="shared" si="26"/>
        <v/>
      </c>
      <c r="AP12" s="70" t="str">
        <f t="shared" si="27"/>
        <v/>
      </c>
      <c r="AQ12" s="71" t="str">
        <f t="shared" si="28"/>
        <v/>
      </c>
      <c r="AR12" s="69" t="str">
        <f t="shared" si="29"/>
        <v/>
      </c>
      <c r="AS12" s="70" t="str">
        <f t="shared" si="30"/>
        <v/>
      </c>
      <c r="AT12" s="70" t="str">
        <f t="shared" si="31"/>
        <v/>
      </c>
      <c r="AU12" s="70" t="str">
        <f t="shared" si="32"/>
        <v/>
      </c>
      <c r="AV12" s="71" t="str">
        <f t="shared" si="33"/>
        <v/>
      </c>
      <c r="AX12" s="69" t="str">
        <f t="shared" si="34"/>
        <v/>
      </c>
      <c r="AY12" s="70" t="str">
        <f t="shared" si="35"/>
        <v/>
      </c>
      <c r="AZ12" s="70" t="str">
        <f t="shared" si="36"/>
        <v/>
      </c>
      <c r="BA12" s="70" t="str">
        <f t="shared" si="37"/>
        <v/>
      </c>
      <c r="BB12" s="71" t="str">
        <f t="shared" si="38"/>
        <v/>
      </c>
      <c r="BC12" s="69" t="str">
        <f t="shared" si="39"/>
        <v/>
      </c>
      <c r="BD12" s="70" t="str">
        <f t="shared" si="40"/>
        <v/>
      </c>
      <c r="BE12" s="70" t="str">
        <f t="shared" si="41"/>
        <v/>
      </c>
      <c r="BF12" s="70" t="str">
        <f t="shared" si="42"/>
        <v/>
      </c>
      <c r="BG12" s="71" t="str">
        <f t="shared" si="43"/>
        <v/>
      </c>
    </row>
    <row r="13" spans="2:59" ht="17" thickBot="1" x14ac:dyDescent="0.4">
      <c r="M13" s="155" t="s">
        <v>29</v>
      </c>
      <c r="N13" s="156"/>
      <c r="O13" s="157"/>
    </row>
    <row r="14" spans="2:59" ht="15" thickBot="1" x14ac:dyDescent="0.4">
      <c r="B14" s="158" t="s">
        <v>13</v>
      </c>
      <c r="C14" s="159"/>
      <c r="D14" s="159"/>
      <c r="E14" s="159"/>
      <c r="F14" s="159"/>
      <c r="G14" s="159"/>
      <c r="H14" s="159"/>
      <c r="I14" s="160">
        <v>50</v>
      </c>
      <c r="J14" s="160"/>
      <c r="K14" s="161"/>
    </row>
    <row r="15" spans="2:59" ht="17" thickBot="1" x14ac:dyDescent="0.4">
      <c r="M15" s="155" t="s">
        <v>30</v>
      </c>
      <c r="N15" s="156"/>
      <c r="O15" s="157"/>
      <c r="Q15" s="155" t="s">
        <v>35</v>
      </c>
      <c r="R15" s="156"/>
      <c r="S15" s="156"/>
      <c r="T15" s="156"/>
      <c r="U15" s="156"/>
      <c r="V15" s="156"/>
      <c r="W15" s="156"/>
      <c r="X15" s="156"/>
      <c r="Y15" s="156"/>
      <c r="Z15" s="157"/>
      <c r="AB15" s="155" t="s">
        <v>36</v>
      </c>
      <c r="AC15" s="156"/>
      <c r="AD15" s="156"/>
      <c r="AE15" s="156"/>
      <c r="AF15" s="156"/>
      <c r="AG15" s="156"/>
      <c r="AH15" s="156"/>
      <c r="AI15" s="156"/>
      <c r="AJ15" s="156"/>
      <c r="AK15" s="157"/>
      <c r="AM15" s="155" t="s">
        <v>37</v>
      </c>
      <c r="AN15" s="156"/>
      <c r="AO15" s="156"/>
      <c r="AP15" s="156"/>
      <c r="AQ15" s="156"/>
      <c r="AR15" s="156"/>
      <c r="AS15" s="156"/>
      <c r="AT15" s="156"/>
      <c r="AU15" s="156"/>
      <c r="AV15" s="157"/>
      <c r="AX15" s="155" t="s">
        <v>17</v>
      </c>
      <c r="AY15" s="156"/>
      <c r="AZ15" s="156"/>
      <c r="BA15" s="156"/>
      <c r="BB15" s="156"/>
      <c r="BC15" s="156"/>
      <c r="BD15" s="156"/>
      <c r="BE15" s="156"/>
      <c r="BF15" s="156"/>
      <c r="BG15" s="157"/>
    </row>
    <row r="16" spans="2:59" x14ac:dyDescent="0.35">
      <c r="M16" s="73">
        <v>-1</v>
      </c>
      <c r="N16" s="74">
        <v>0</v>
      </c>
      <c r="O16" s="75">
        <v>1</v>
      </c>
      <c r="Q16" s="63">
        <f t="shared" ref="Q16:Q25" si="44">IF(B3="","",SUMPRODUCT(A2:C4,$M$16:$O$18))</f>
        <v>23</v>
      </c>
      <c r="R16" s="64">
        <f t="shared" ref="R16:R25" si="45">IF(C3="","",SUMPRODUCT(B2:D4,$M$16:$O$18))</f>
        <v>-4</v>
      </c>
      <c r="S16" s="64">
        <f t="shared" ref="S16:S25" si="46">IF(D3="","",SUMPRODUCT(C2:E4,$M$16:$O$18))</f>
        <v>-14</v>
      </c>
      <c r="T16" s="64">
        <f t="shared" ref="T16:T25" si="47">IF(E3="","",SUMPRODUCT(D2:F4,$M$16:$O$18))</f>
        <v>7</v>
      </c>
      <c r="U16" s="64">
        <f t="shared" ref="U16:U25" si="48">IF(F3="","",SUMPRODUCT(E2:G4,$M$16:$O$18))</f>
        <v>-9</v>
      </c>
      <c r="V16" s="63" t="str">
        <f t="shared" ref="V16:V25" si="49">IF(G3="","",SUMPRODUCT(F2:H4,$M$16:$O$18))</f>
        <v/>
      </c>
      <c r="W16" s="64" t="str">
        <f t="shared" ref="W16:W25" si="50">IF(H3="","",SUMPRODUCT(G2:I4,$M$16:$O$18))</f>
        <v/>
      </c>
      <c r="X16" s="64" t="str">
        <f t="shared" ref="X16:X25" si="51">IF(I3="","",SUMPRODUCT(H2:J4,$M$16:$O$18))</f>
        <v/>
      </c>
      <c r="Y16" s="64" t="str">
        <f t="shared" ref="Y16:Y25" si="52">IF(J3="","",SUMPRODUCT(I2:K4,$M$16:$O$18))</f>
        <v/>
      </c>
      <c r="Z16" s="65" t="str">
        <f t="shared" ref="Z16:Z25" si="53">IF(K3="","",SUMPRODUCT(J2:L4,$M$16:$O$18))</f>
        <v/>
      </c>
      <c r="AB16" s="63">
        <f t="shared" ref="AB16:AB25" si="54">IF(B3="","",SUMPRODUCT(A2:C4,$M$23:$O$25))</f>
        <v>-19</v>
      </c>
      <c r="AC16" s="64">
        <f t="shared" ref="AC16:AC25" si="55">IF(C3="","",SUMPRODUCT(B2:D4,$M$23:$O$25))</f>
        <v>-34</v>
      </c>
      <c r="AD16" s="64">
        <f t="shared" ref="AD16:AD25" si="56">IF(D3="","",SUMPRODUCT(C2:E4,$M$23:$O$25))</f>
        <v>-24</v>
      </c>
      <c r="AE16" s="64">
        <f t="shared" ref="AE16:AE25" si="57">IF(E3="","",SUMPRODUCT(D2:F4,$M$23:$O$25))</f>
        <v>-15</v>
      </c>
      <c r="AF16" s="64">
        <f t="shared" ref="AF16:AF25" si="58">IF(F3="","",SUMPRODUCT(E2:G4,$M$23:$O$25))</f>
        <v>-11</v>
      </c>
      <c r="AG16" s="63" t="str">
        <f t="shared" ref="AG16:AG25" si="59">IF(G3="","",SUMPRODUCT(F2:H4,$M$23:$O$25))</f>
        <v/>
      </c>
      <c r="AH16" s="64" t="str">
        <f t="shared" ref="AH16:AH25" si="60">IF(H3="","",SUMPRODUCT(G2:I4,$M$23:$O$25))</f>
        <v/>
      </c>
      <c r="AI16" s="64" t="str">
        <f t="shared" ref="AI16:AI25" si="61">IF(I3="","",SUMPRODUCT(H2:J4,$M$23:$O$25))</f>
        <v/>
      </c>
      <c r="AJ16" s="64" t="str">
        <f t="shared" ref="AJ16:AJ25" si="62">IF(J3="","",SUMPRODUCT(I2:K4,$M$23:$O$25))</f>
        <v/>
      </c>
      <c r="AK16" s="65" t="str">
        <f t="shared" ref="AK16:AK25" si="63">IF(K3="","",SUMPRODUCT(J2:L4,$M$23:$O$25))</f>
        <v/>
      </c>
      <c r="AM16" s="63">
        <f t="shared" ref="AM16:AM25" si="64">IF(B3="","",ABS(Q16)+ABS(AB16))</f>
        <v>42</v>
      </c>
      <c r="AN16" s="64">
        <f t="shared" ref="AN16:AN25" si="65">IF(C3="","",ABS(R16)+ABS(AC16))</f>
        <v>38</v>
      </c>
      <c r="AO16" s="64">
        <f t="shared" ref="AO16:AO25" si="66">IF(D3="","",ABS(S16)+ABS(AD16))</f>
        <v>38</v>
      </c>
      <c r="AP16" s="64">
        <f t="shared" ref="AP16:AP25" si="67">IF(E3="","",ABS(T16)+ABS(AE16))</f>
        <v>22</v>
      </c>
      <c r="AQ16" s="64">
        <f t="shared" ref="AQ16:AQ25" si="68">IF(F3="","",ABS(U16)+ABS(AF16))</f>
        <v>20</v>
      </c>
      <c r="AR16" s="63" t="str">
        <f t="shared" ref="AR16:AR25" si="69">IF(G3="","",ABS(V16)+ABS(AG16))</f>
        <v/>
      </c>
      <c r="AS16" s="64" t="str">
        <f t="shared" ref="AS16:AS25" si="70">IF(H3="","",ABS(W16)+ABS(AH16))</f>
        <v/>
      </c>
      <c r="AT16" s="64" t="str">
        <f t="shared" ref="AT16:AT25" si="71">IF(I3="","",ABS(X16)+ABS(AI16))</f>
        <v/>
      </c>
      <c r="AU16" s="64" t="str">
        <f t="shared" ref="AU16:AU25" si="72">IF(J3="","",ABS(Y16)+ABS(AJ16))</f>
        <v/>
      </c>
      <c r="AV16" s="65" t="str">
        <f t="shared" ref="AV16:AV25" si="73">IF(K3="","",ABS(Z16)+ABS(AK16))</f>
        <v/>
      </c>
      <c r="AX16" s="63">
        <f t="shared" ref="AX16:AX25" si="74">IF(B3="","",IF(AM16&gt;=$I$14,1,0))</f>
        <v>0</v>
      </c>
      <c r="AY16" s="64">
        <f t="shared" ref="AY16:AY25" si="75">IF(C3="","",IF(AN16&gt;=$I$14,1,0))</f>
        <v>0</v>
      </c>
      <c r="AZ16" s="64">
        <f t="shared" ref="AZ16:AZ25" si="76">IF(D3="","",IF(AO16&gt;=$I$14,1,0))</f>
        <v>0</v>
      </c>
      <c r="BA16" s="64">
        <f t="shared" ref="BA16:BA25" si="77">IF(E3="","",IF(AP16&gt;=$I$14,1,0))</f>
        <v>0</v>
      </c>
      <c r="BB16" s="64">
        <f t="shared" ref="BB16:BB25" si="78">IF(F3="","",IF(AQ16&gt;=$I$14,1,0))</f>
        <v>0</v>
      </c>
      <c r="BC16" s="63" t="str">
        <f t="shared" ref="BC16:BC25" si="79">IF(G3="","",IF(AR16&gt;=$I$14,1,0))</f>
        <v/>
      </c>
      <c r="BD16" s="64" t="str">
        <f t="shared" ref="BD16:BD25" si="80">IF(H3="","",IF(AS16&gt;=$I$14,1,0))</f>
        <v/>
      </c>
      <c r="BE16" s="64" t="str">
        <f t="shared" ref="BE16:BE25" si="81">IF(I3="","",IF(AT16&gt;=$I$14,1,0))</f>
        <v/>
      </c>
      <c r="BF16" s="64" t="str">
        <f t="shared" ref="BF16:BF25" si="82">IF(J3="","",IF(AU16&gt;=$I$14,1,0))</f>
        <v/>
      </c>
      <c r="BG16" s="65" t="str">
        <f t="shared" ref="BG16:BG25" si="83">IF(K3="","",IF(AV16&gt;=$I$14,1,0))</f>
        <v/>
      </c>
    </row>
    <row r="17" spans="13:59" x14ac:dyDescent="0.35">
      <c r="M17" s="76">
        <v>-2</v>
      </c>
      <c r="N17" s="77">
        <v>0</v>
      </c>
      <c r="O17" s="78">
        <v>2</v>
      </c>
      <c r="Q17" s="66">
        <f t="shared" si="44"/>
        <v>37</v>
      </c>
      <c r="R17" s="67">
        <f t="shared" si="45"/>
        <v>0</v>
      </c>
      <c r="S17" s="67">
        <f t="shared" si="46"/>
        <v>-24</v>
      </c>
      <c r="T17" s="67">
        <f t="shared" si="47"/>
        <v>6</v>
      </c>
      <c r="U17" s="67">
        <f t="shared" si="48"/>
        <v>-13</v>
      </c>
      <c r="V17" s="66" t="str">
        <f t="shared" si="49"/>
        <v/>
      </c>
      <c r="W17" s="67" t="str">
        <f t="shared" si="50"/>
        <v/>
      </c>
      <c r="X17" s="67" t="str">
        <f t="shared" si="51"/>
        <v/>
      </c>
      <c r="Y17" s="67" t="str">
        <f t="shared" si="52"/>
        <v/>
      </c>
      <c r="Z17" s="68" t="str">
        <f t="shared" si="53"/>
        <v/>
      </c>
      <c r="AB17" s="66">
        <f t="shared" si="54"/>
        <v>-1</v>
      </c>
      <c r="AC17" s="67">
        <f t="shared" si="55"/>
        <v>-4</v>
      </c>
      <c r="AD17" s="67">
        <f t="shared" si="56"/>
        <v>-8</v>
      </c>
      <c r="AE17" s="67">
        <f t="shared" si="57"/>
        <v>-6</v>
      </c>
      <c r="AF17" s="67">
        <f t="shared" si="58"/>
        <v>-5</v>
      </c>
      <c r="AG17" s="66" t="str">
        <f t="shared" si="59"/>
        <v/>
      </c>
      <c r="AH17" s="67" t="str">
        <f t="shared" si="60"/>
        <v/>
      </c>
      <c r="AI17" s="67" t="str">
        <f t="shared" si="61"/>
        <v/>
      </c>
      <c r="AJ17" s="67" t="str">
        <f t="shared" si="62"/>
        <v/>
      </c>
      <c r="AK17" s="68" t="str">
        <f t="shared" si="63"/>
        <v/>
      </c>
      <c r="AM17" s="66">
        <f t="shared" si="64"/>
        <v>38</v>
      </c>
      <c r="AN17" s="67">
        <f t="shared" si="65"/>
        <v>4</v>
      </c>
      <c r="AO17" s="67">
        <f t="shared" si="66"/>
        <v>32</v>
      </c>
      <c r="AP17" s="67">
        <f t="shared" si="67"/>
        <v>12</v>
      </c>
      <c r="AQ17" s="67">
        <f t="shared" si="68"/>
        <v>18</v>
      </c>
      <c r="AR17" s="66" t="str">
        <f t="shared" si="69"/>
        <v/>
      </c>
      <c r="AS17" s="67" t="str">
        <f t="shared" si="70"/>
        <v/>
      </c>
      <c r="AT17" s="67" t="str">
        <f t="shared" si="71"/>
        <v/>
      </c>
      <c r="AU17" s="67" t="str">
        <f t="shared" si="72"/>
        <v/>
      </c>
      <c r="AV17" s="68" t="str">
        <f t="shared" si="73"/>
        <v/>
      </c>
      <c r="AX17" s="66">
        <f t="shared" si="74"/>
        <v>0</v>
      </c>
      <c r="AY17" s="67">
        <f t="shared" si="75"/>
        <v>0</v>
      </c>
      <c r="AZ17" s="67">
        <f t="shared" si="76"/>
        <v>0</v>
      </c>
      <c r="BA17" s="67">
        <f t="shared" si="77"/>
        <v>0</v>
      </c>
      <c r="BB17" s="67">
        <f t="shared" si="78"/>
        <v>0</v>
      </c>
      <c r="BC17" s="66" t="str">
        <f t="shared" si="79"/>
        <v/>
      </c>
      <c r="BD17" s="67" t="str">
        <f t="shared" si="80"/>
        <v/>
      </c>
      <c r="BE17" s="67" t="str">
        <f t="shared" si="81"/>
        <v/>
      </c>
      <c r="BF17" s="67" t="str">
        <f t="shared" si="82"/>
        <v/>
      </c>
      <c r="BG17" s="68" t="str">
        <f t="shared" si="83"/>
        <v/>
      </c>
    </row>
    <row r="18" spans="13:59" ht="15" thickBot="1" x14ac:dyDescent="0.4">
      <c r="M18" s="79">
        <v>-1</v>
      </c>
      <c r="N18" s="80">
        <v>0</v>
      </c>
      <c r="O18" s="81">
        <v>1</v>
      </c>
      <c r="Q18" s="66">
        <f t="shared" si="44"/>
        <v>22</v>
      </c>
      <c r="R18" s="67">
        <f t="shared" si="45"/>
        <v>-1</v>
      </c>
      <c r="S18" s="67">
        <f t="shared" si="46"/>
        <v>-11</v>
      </c>
      <c r="T18" s="67">
        <f t="shared" si="47"/>
        <v>5</v>
      </c>
      <c r="U18" s="67">
        <f t="shared" si="48"/>
        <v>-11</v>
      </c>
      <c r="V18" s="66" t="str">
        <f t="shared" si="49"/>
        <v/>
      </c>
      <c r="W18" s="67" t="str">
        <f t="shared" si="50"/>
        <v/>
      </c>
      <c r="X18" s="67" t="str">
        <f t="shared" si="51"/>
        <v/>
      </c>
      <c r="Y18" s="67" t="str">
        <f t="shared" si="52"/>
        <v/>
      </c>
      <c r="Z18" s="68" t="str">
        <f t="shared" si="53"/>
        <v/>
      </c>
      <c r="AB18" s="66">
        <f t="shared" si="54"/>
        <v>2</v>
      </c>
      <c r="AC18" s="67">
        <f t="shared" si="55"/>
        <v>21</v>
      </c>
      <c r="AD18" s="67">
        <f t="shared" si="56"/>
        <v>13</v>
      </c>
      <c r="AE18" s="67">
        <f t="shared" si="57"/>
        <v>-1</v>
      </c>
      <c r="AF18" s="67">
        <f t="shared" si="58"/>
        <v>-3</v>
      </c>
      <c r="AG18" s="66" t="str">
        <f t="shared" si="59"/>
        <v/>
      </c>
      <c r="AH18" s="67" t="str">
        <f t="shared" si="60"/>
        <v/>
      </c>
      <c r="AI18" s="67" t="str">
        <f t="shared" si="61"/>
        <v/>
      </c>
      <c r="AJ18" s="67" t="str">
        <f t="shared" si="62"/>
        <v/>
      </c>
      <c r="AK18" s="68" t="str">
        <f t="shared" si="63"/>
        <v/>
      </c>
      <c r="AM18" s="66">
        <f t="shared" si="64"/>
        <v>24</v>
      </c>
      <c r="AN18" s="67">
        <f t="shared" si="65"/>
        <v>22</v>
      </c>
      <c r="AO18" s="67">
        <f t="shared" si="66"/>
        <v>24</v>
      </c>
      <c r="AP18" s="67">
        <f t="shared" si="67"/>
        <v>6</v>
      </c>
      <c r="AQ18" s="67">
        <f t="shared" si="68"/>
        <v>14</v>
      </c>
      <c r="AR18" s="66" t="str">
        <f t="shared" si="69"/>
        <v/>
      </c>
      <c r="AS18" s="67" t="str">
        <f t="shared" si="70"/>
        <v/>
      </c>
      <c r="AT18" s="67" t="str">
        <f t="shared" si="71"/>
        <v/>
      </c>
      <c r="AU18" s="67" t="str">
        <f t="shared" si="72"/>
        <v/>
      </c>
      <c r="AV18" s="68" t="str">
        <f t="shared" si="73"/>
        <v/>
      </c>
      <c r="AX18" s="66">
        <f t="shared" si="74"/>
        <v>0</v>
      </c>
      <c r="AY18" s="67">
        <f t="shared" si="75"/>
        <v>0</v>
      </c>
      <c r="AZ18" s="67">
        <f t="shared" si="76"/>
        <v>0</v>
      </c>
      <c r="BA18" s="67">
        <f t="shared" si="77"/>
        <v>0</v>
      </c>
      <c r="BB18" s="67">
        <f t="shared" si="78"/>
        <v>0</v>
      </c>
      <c r="BC18" s="66" t="str">
        <f t="shared" si="79"/>
        <v/>
      </c>
      <c r="BD18" s="67" t="str">
        <f t="shared" si="80"/>
        <v/>
      </c>
      <c r="BE18" s="67" t="str">
        <f t="shared" si="81"/>
        <v/>
      </c>
      <c r="BF18" s="67" t="str">
        <f t="shared" si="82"/>
        <v/>
      </c>
      <c r="BG18" s="68" t="str">
        <f t="shared" si="83"/>
        <v/>
      </c>
    </row>
    <row r="19" spans="13:59" x14ac:dyDescent="0.35">
      <c r="M19"/>
      <c r="N19"/>
      <c r="O19"/>
      <c r="Q19" s="66">
        <f t="shared" si="44"/>
        <v>6</v>
      </c>
      <c r="R19" s="67">
        <f t="shared" si="45"/>
        <v>-6</v>
      </c>
      <c r="S19" s="67">
        <f t="shared" si="46"/>
        <v>9</v>
      </c>
      <c r="T19" s="67">
        <f t="shared" si="47"/>
        <v>7</v>
      </c>
      <c r="U19" s="67">
        <f t="shared" si="48"/>
        <v>-15</v>
      </c>
      <c r="V19" s="66" t="str">
        <f t="shared" si="49"/>
        <v/>
      </c>
      <c r="W19" s="67" t="str">
        <f t="shared" si="50"/>
        <v/>
      </c>
      <c r="X19" s="67" t="str">
        <f t="shared" si="51"/>
        <v/>
      </c>
      <c r="Y19" s="67" t="str">
        <f t="shared" si="52"/>
        <v/>
      </c>
      <c r="Z19" s="68" t="str">
        <f t="shared" si="53"/>
        <v/>
      </c>
      <c r="AB19" s="66">
        <f t="shared" si="54"/>
        <v>10</v>
      </c>
      <c r="AC19" s="67">
        <f t="shared" si="55"/>
        <v>12</v>
      </c>
      <c r="AD19" s="67">
        <f t="shared" si="56"/>
        <v>5</v>
      </c>
      <c r="AE19" s="67">
        <f t="shared" si="57"/>
        <v>-3</v>
      </c>
      <c r="AF19" s="67">
        <f t="shared" si="58"/>
        <v>1</v>
      </c>
      <c r="AG19" s="66" t="str">
        <f t="shared" si="59"/>
        <v/>
      </c>
      <c r="AH19" s="67" t="str">
        <f t="shared" si="60"/>
        <v/>
      </c>
      <c r="AI19" s="67" t="str">
        <f t="shared" si="61"/>
        <v/>
      </c>
      <c r="AJ19" s="67" t="str">
        <f t="shared" si="62"/>
        <v/>
      </c>
      <c r="AK19" s="68" t="str">
        <f t="shared" si="63"/>
        <v/>
      </c>
      <c r="AM19" s="66">
        <f t="shared" si="64"/>
        <v>16</v>
      </c>
      <c r="AN19" s="67">
        <f t="shared" si="65"/>
        <v>18</v>
      </c>
      <c r="AO19" s="67">
        <f t="shared" si="66"/>
        <v>14</v>
      </c>
      <c r="AP19" s="67">
        <f t="shared" si="67"/>
        <v>10</v>
      </c>
      <c r="AQ19" s="67">
        <f t="shared" si="68"/>
        <v>16</v>
      </c>
      <c r="AR19" s="66" t="str">
        <f t="shared" si="69"/>
        <v/>
      </c>
      <c r="AS19" s="67" t="str">
        <f t="shared" si="70"/>
        <v/>
      </c>
      <c r="AT19" s="67" t="str">
        <f t="shared" si="71"/>
        <v/>
      </c>
      <c r="AU19" s="67" t="str">
        <f t="shared" si="72"/>
        <v/>
      </c>
      <c r="AV19" s="68" t="str">
        <f t="shared" si="73"/>
        <v/>
      </c>
      <c r="AX19" s="66">
        <f t="shared" si="74"/>
        <v>0</v>
      </c>
      <c r="AY19" s="67">
        <f t="shared" si="75"/>
        <v>0</v>
      </c>
      <c r="AZ19" s="67">
        <f t="shared" si="76"/>
        <v>0</v>
      </c>
      <c r="BA19" s="67">
        <f t="shared" si="77"/>
        <v>0</v>
      </c>
      <c r="BB19" s="67">
        <f t="shared" si="78"/>
        <v>0</v>
      </c>
      <c r="BC19" s="66" t="str">
        <f t="shared" si="79"/>
        <v/>
      </c>
      <c r="BD19" s="67" t="str">
        <f t="shared" si="80"/>
        <v/>
      </c>
      <c r="BE19" s="67" t="str">
        <f t="shared" si="81"/>
        <v/>
      </c>
      <c r="BF19" s="67" t="str">
        <f t="shared" si="82"/>
        <v/>
      </c>
      <c r="BG19" s="68" t="str">
        <f t="shared" si="83"/>
        <v/>
      </c>
    </row>
    <row r="20" spans="13:59" ht="15" thickBot="1" x14ac:dyDescent="0.4">
      <c r="M20"/>
      <c r="N20"/>
      <c r="O20"/>
      <c r="Q20" s="69">
        <f t="shared" si="44"/>
        <v>3</v>
      </c>
      <c r="R20" s="70">
        <f t="shared" si="45"/>
        <v>-1</v>
      </c>
      <c r="S20" s="70">
        <f t="shared" si="46"/>
        <v>13</v>
      </c>
      <c r="T20" s="70">
        <f t="shared" si="47"/>
        <v>6</v>
      </c>
      <c r="U20" s="71">
        <f t="shared" si="48"/>
        <v>-16</v>
      </c>
      <c r="V20" s="69" t="str">
        <f t="shared" si="49"/>
        <v/>
      </c>
      <c r="W20" s="70" t="str">
        <f t="shared" si="50"/>
        <v/>
      </c>
      <c r="X20" s="70" t="str">
        <f t="shared" si="51"/>
        <v/>
      </c>
      <c r="Y20" s="70" t="str">
        <f t="shared" si="52"/>
        <v/>
      </c>
      <c r="Z20" s="71" t="str">
        <f t="shared" si="53"/>
        <v/>
      </c>
      <c r="AB20" s="69">
        <f t="shared" si="54"/>
        <v>17</v>
      </c>
      <c r="AC20" s="70">
        <f t="shared" si="55"/>
        <v>13</v>
      </c>
      <c r="AD20" s="70">
        <f t="shared" si="56"/>
        <v>11</v>
      </c>
      <c r="AE20" s="70">
        <f t="shared" si="57"/>
        <v>16</v>
      </c>
      <c r="AF20" s="71">
        <f t="shared" si="58"/>
        <v>14</v>
      </c>
      <c r="AG20" s="69" t="str">
        <f t="shared" si="59"/>
        <v/>
      </c>
      <c r="AH20" s="70" t="str">
        <f t="shared" si="60"/>
        <v/>
      </c>
      <c r="AI20" s="70" t="str">
        <f t="shared" si="61"/>
        <v/>
      </c>
      <c r="AJ20" s="70" t="str">
        <f t="shared" si="62"/>
        <v/>
      </c>
      <c r="AK20" s="71" t="str">
        <f t="shared" si="63"/>
        <v/>
      </c>
      <c r="AM20" s="69">
        <f t="shared" si="64"/>
        <v>20</v>
      </c>
      <c r="AN20" s="70">
        <f t="shared" si="65"/>
        <v>14</v>
      </c>
      <c r="AO20" s="70">
        <f t="shared" si="66"/>
        <v>24</v>
      </c>
      <c r="AP20" s="70">
        <f t="shared" si="67"/>
        <v>22</v>
      </c>
      <c r="AQ20" s="71">
        <f t="shared" si="68"/>
        <v>30</v>
      </c>
      <c r="AR20" s="69" t="str">
        <f t="shared" si="69"/>
        <v/>
      </c>
      <c r="AS20" s="70" t="str">
        <f t="shared" si="70"/>
        <v/>
      </c>
      <c r="AT20" s="70" t="str">
        <f t="shared" si="71"/>
        <v/>
      </c>
      <c r="AU20" s="70" t="str">
        <f t="shared" si="72"/>
        <v/>
      </c>
      <c r="AV20" s="71" t="str">
        <f t="shared" si="73"/>
        <v/>
      </c>
      <c r="AX20" s="69">
        <f t="shared" si="74"/>
        <v>0</v>
      </c>
      <c r="AY20" s="70">
        <f t="shared" si="75"/>
        <v>0</v>
      </c>
      <c r="AZ20" s="70">
        <f t="shared" si="76"/>
        <v>0</v>
      </c>
      <c r="BA20" s="70">
        <f t="shared" si="77"/>
        <v>0</v>
      </c>
      <c r="BB20" s="71">
        <f t="shared" si="78"/>
        <v>0</v>
      </c>
      <c r="BC20" s="69" t="str">
        <f t="shared" si="79"/>
        <v/>
      </c>
      <c r="BD20" s="70" t="str">
        <f t="shared" si="80"/>
        <v/>
      </c>
      <c r="BE20" s="70" t="str">
        <f t="shared" si="81"/>
        <v/>
      </c>
      <c r="BF20" s="70" t="str">
        <f t="shared" si="82"/>
        <v/>
      </c>
      <c r="BG20" s="71" t="str">
        <f t="shared" si="83"/>
        <v/>
      </c>
    </row>
    <row r="21" spans="13:59" x14ac:dyDescent="0.35">
      <c r="M21"/>
      <c r="N21"/>
      <c r="O21"/>
      <c r="Q21" s="63" t="str">
        <f t="shared" si="44"/>
        <v/>
      </c>
      <c r="R21" s="64" t="str">
        <f t="shared" si="45"/>
        <v/>
      </c>
      <c r="S21" s="64" t="str">
        <f t="shared" si="46"/>
        <v/>
      </c>
      <c r="T21" s="64" t="str">
        <f t="shared" si="47"/>
        <v/>
      </c>
      <c r="U21" s="65" t="str">
        <f t="shared" si="48"/>
        <v/>
      </c>
      <c r="V21" s="63" t="str">
        <f t="shared" si="49"/>
        <v/>
      </c>
      <c r="W21" s="64" t="str">
        <f t="shared" si="50"/>
        <v/>
      </c>
      <c r="X21" s="64" t="str">
        <f t="shared" si="51"/>
        <v/>
      </c>
      <c r="Y21" s="64" t="str">
        <f t="shared" si="52"/>
        <v/>
      </c>
      <c r="Z21" s="65" t="str">
        <f t="shared" si="53"/>
        <v/>
      </c>
      <c r="AB21" s="63" t="str">
        <f t="shared" si="54"/>
        <v/>
      </c>
      <c r="AC21" s="64" t="str">
        <f t="shared" si="55"/>
        <v/>
      </c>
      <c r="AD21" s="64" t="str">
        <f t="shared" si="56"/>
        <v/>
      </c>
      <c r="AE21" s="64" t="str">
        <f t="shared" si="57"/>
        <v/>
      </c>
      <c r="AF21" s="65" t="str">
        <f t="shared" si="58"/>
        <v/>
      </c>
      <c r="AG21" s="63" t="str">
        <f t="shared" si="59"/>
        <v/>
      </c>
      <c r="AH21" s="64" t="str">
        <f t="shared" si="60"/>
        <v/>
      </c>
      <c r="AI21" s="64" t="str">
        <f t="shared" si="61"/>
        <v/>
      </c>
      <c r="AJ21" s="64" t="str">
        <f t="shared" si="62"/>
        <v/>
      </c>
      <c r="AK21" s="65" t="str">
        <f t="shared" si="63"/>
        <v/>
      </c>
      <c r="AM21" s="63" t="str">
        <f t="shared" si="64"/>
        <v/>
      </c>
      <c r="AN21" s="64" t="str">
        <f t="shared" si="65"/>
        <v/>
      </c>
      <c r="AO21" s="64" t="str">
        <f t="shared" si="66"/>
        <v/>
      </c>
      <c r="AP21" s="64" t="str">
        <f t="shared" si="67"/>
        <v/>
      </c>
      <c r="AQ21" s="65" t="str">
        <f t="shared" si="68"/>
        <v/>
      </c>
      <c r="AR21" s="63" t="str">
        <f t="shared" si="69"/>
        <v/>
      </c>
      <c r="AS21" s="64" t="str">
        <f t="shared" si="70"/>
        <v/>
      </c>
      <c r="AT21" s="64" t="str">
        <f t="shared" si="71"/>
        <v/>
      </c>
      <c r="AU21" s="64" t="str">
        <f t="shared" si="72"/>
        <v/>
      </c>
      <c r="AV21" s="65" t="str">
        <f t="shared" si="73"/>
        <v/>
      </c>
      <c r="AX21" s="63" t="str">
        <f t="shared" si="74"/>
        <v/>
      </c>
      <c r="AY21" s="64" t="str">
        <f t="shared" si="75"/>
        <v/>
      </c>
      <c r="AZ21" s="64" t="str">
        <f t="shared" si="76"/>
        <v/>
      </c>
      <c r="BA21" s="64" t="str">
        <f t="shared" si="77"/>
        <v/>
      </c>
      <c r="BB21" s="65" t="str">
        <f t="shared" si="78"/>
        <v/>
      </c>
      <c r="BC21" s="63" t="str">
        <f t="shared" si="79"/>
        <v/>
      </c>
      <c r="BD21" s="64" t="str">
        <f t="shared" si="80"/>
        <v/>
      </c>
      <c r="BE21" s="64" t="str">
        <f t="shared" si="81"/>
        <v/>
      </c>
      <c r="BF21" s="64" t="str">
        <f t="shared" si="82"/>
        <v/>
      </c>
      <c r="BG21" s="65" t="str">
        <f t="shared" si="83"/>
        <v/>
      </c>
    </row>
    <row r="22" spans="13:59" ht="15" thickBot="1" x14ac:dyDescent="0.4">
      <c r="Q22" s="66" t="str">
        <f t="shared" si="44"/>
        <v/>
      </c>
      <c r="R22" s="67" t="str">
        <f t="shared" si="45"/>
        <v/>
      </c>
      <c r="S22" s="67" t="str">
        <f t="shared" si="46"/>
        <v/>
      </c>
      <c r="T22" s="67" t="str">
        <f t="shared" si="47"/>
        <v/>
      </c>
      <c r="U22" s="68" t="str">
        <f t="shared" si="48"/>
        <v/>
      </c>
      <c r="V22" s="66" t="str">
        <f t="shared" si="49"/>
        <v/>
      </c>
      <c r="W22" s="67" t="str">
        <f t="shared" si="50"/>
        <v/>
      </c>
      <c r="X22" s="67" t="str">
        <f t="shared" si="51"/>
        <v/>
      </c>
      <c r="Y22" s="67" t="str">
        <f t="shared" si="52"/>
        <v/>
      </c>
      <c r="Z22" s="68" t="str">
        <f t="shared" si="53"/>
        <v/>
      </c>
      <c r="AB22" s="66" t="str">
        <f t="shared" si="54"/>
        <v/>
      </c>
      <c r="AC22" s="67" t="str">
        <f t="shared" si="55"/>
        <v/>
      </c>
      <c r="AD22" s="67" t="str">
        <f t="shared" si="56"/>
        <v/>
      </c>
      <c r="AE22" s="67" t="str">
        <f t="shared" si="57"/>
        <v/>
      </c>
      <c r="AF22" s="68" t="str">
        <f t="shared" si="58"/>
        <v/>
      </c>
      <c r="AG22" s="66" t="str">
        <f t="shared" si="59"/>
        <v/>
      </c>
      <c r="AH22" s="67" t="str">
        <f t="shared" si="60"/>
        <v/>
      </c>
      <c r="AI22" s="67" t="str">
        <f t="shared" si="61"/>
        <v/>
      </c>
      <c r="AJ22" s="67" t="str">
        <f t="shared" si="62"/>
        <v/>
      </c>
      <c r="AK22" s="68" t="str">
        <f t="shared" si="63"/>
        <v/>
      </c>
      <c r="AM22" s="66" t="str">
        <f t="shared" si="64"/>
        <v/>
      </c>
      <c r="AN22" s="67" t="str">
        <f t="shared" si="65"/>
        <v/>
      </c>
      <c r="AO22" s="67" t="str">
        <f t="shared" si="66"/>
        <v/>
      </c>
      <c r="AP22" s="67" t="str">
        <f t="shared" si="67"/>
        <v/>
      </c>
      <c r="AQ22" s="68" t="str">
        <f t="shared" si="68"/>
        <v/>
      </c>
      <c r="AR22" s="66" t="str">
        <f t="shared" si="69"/>
        <v/>
      </c>
      <c r="AS22" s="67" t="str">
        <f t="shared" si="70"/>
        <v/>
      </c>
      <c r="AT22" s="67" t="str">
        <f t="shared" si="71"/>
        <v/>
      </c>
      <c r="AU22" s="67" t="str">
        <f t="shared" si="72"/>
        <v/>
      </c>
      <c r="AV22" s="68" t="str">
        <f t="shared" si="73"/>
        <v/>
      </c>
      <c r="AX22" s="66" t="str">
        <f t="shared" si="74"/>
        <v/>
      </c>
      <c r="AY22" s="67" t="str">
        <f t="shared" si="75"/>
        <v/>
      </c>
      <c r="AZ22" s="67" t="str">
        <f t="shared" si="76"/>
        <v/>
      </c>
      <c r="BA22" s="67" t="str">
        <f t="shared" si="77"/>
        <v/>
      </c>
      <c r="BB22" s="68" t="str">
        <f t="shared" si="78"/>
        <v/>
      </c>
      <c r="BC22" s="66" t="str">
        <f t="shared" si="79"/>
        <v/>
      </c>
      <c r="BD22" s="67" t="str">
        <f t="shared" si="80"/>
        <v/>
      </c>
      <c r="BE22" s="67" t="str">
        <f t="shared" si="81"/>
        <v/>
      </c>
      <c r="BF22" s="67" t="str">
        <f t="shared" si="82"/>
        <v/>
      </c>
      <c r="BG22" s="68" t="str">
        <f t="shared" si="83"/>
        <v/>
      </c>
    </row>
    <row r="23" spans="13:59" x14ac:dyDescent="0.35">
      <c r="M23" s="73">
        <v>1</v>
      </c>
      <c r="N23" s="74">
        <v>2</v>
      </c>
      <c r="O23" s="75">
        <v>1</v>
      </c>
      <c r="Q23" s="66" t="str">
        <f t="shared" si="44"/>
        <v/>
      </c>
      <c r="R23" s="67" t="str">
        <f t="shared" si="45"/>
        <v/>
      </c>
      <c r="S23" s="67" t="str">
        <f t="shared" si="46"/>
        <v/>
      </c>
      <c r="T23" s="67" t="str">
        <f t="shared" si="47"/>
        <v/>
      </c>
      <c r="U23" s="68" t="str">
        <f t="shared" si="48"/>
        <v/>
      </c>
      <c r="V23" s="66" t="str">
        <f t="shared" si="49"/>
        <v/>
      </c>
      <c r="W23" s="67" t="str">
        <f t="shared" si="50"/>
        <v/>
      </c>
      <c r="X23" s="67" t="str">
        <f t="shared" si="51"/>
        <v/>
      </c>
      <c r="Y23" s="67" t="str">
        <f t="shared" si="52"/>
        <v/>
      </c>
      <c r="Z23" s="68" t="str">
        <f t="shared" si="53"/>
        <v/>
      </c>
      <c r="AB23" s="66" t="str">
        <f t="shared" si="54"/>
        <v/>
      </c>
      <c r="AC23" s="67" t="str">
        <f t="shared" si="55"/>
        <v/>
      </c>
      <c r="AD23" s="67" t="str">
        <f t="shared" si="56"/>
        <v/>
      </c>
      <c r="AE23" s="67" t="str">
        <f t="shared" si="57"/>
        <v/>
      </c>
      <c r="AF23" s="68" t="str">
        <f t="shared" si="58"/>
        <v/>
      </c>
      <c r="AG23" s="66" t="str">
        <f t="shared" si="59"/>
        <v/>
      </c>
      <c r="AH23" s="67" t="str">
        <f t="shared" si="60"/>
        <v/>
      </c>
      <c r="AI23" s="67" t="str">
        <f t="shared" si="61"/>
        <v/>
      </c>
      <c r="AJ23" s="67" t="str">
        <f t="shared" si="62"/>
        <v/>
      </c>
      <c r="AK23" s="68" t="str">
        <f t="shared" si="63"/>
        <v/>
      </c>
      <c r="AM23" s="66" t="str">
        <f t="shared" si="64"/>
        <v/>
      </c>
      <c r="AN23" s="67" t="str">
        <f t="shared" si="65"/>
        <v/>
      </c>
      <c r="AO23" s="67" t="str">
        <f t="shared" si="66"/>
        <v/>
      </c>
      <c r="AP23" s="67" t="str">
        <f t="shared" si="67"/>
        <v/>
      </c>
      <c r="AQ23" s="68" t="str">
        <f t="shared" si="68"/>
        <v/>
      </c>
      <c r="AR23" s="66" t="str">
        <f t="shared" si="69"/>
        <v/>
      </c>
      <c r="AS23" s="67" t="str">
        <f t="shared" si="70"/>
        <v/>
      </c>
      <c r="AT23" s="67" t="str">
        <f t="shared" si="71"/>
        <v/>
      </c>
      <c r="AU23" s="67" t="str">
        <f t="shared" si="72"/>
        <v/>
      </c>
      <c r="AV23" s="68" t="str">
        <f t="shared" si="73"/>
        <v/>
      </c>
      <c r="AX23" s="66" t="str">
        <f t="shared" si="74"/>
        <v/>
      </c>
      <c r="AY23" s="67" t="str">
        <f t="shared" si="75"/>
        <v/>
      </c>
      <c r="AZ23" s="67" t="str">
        <f t="shared" si="76"/>
        <v/>
      </c>
      <c r="BA23" s="67" t="str">
        <f t="shared" si="77"/>
        <v/>
      </c>
      <c r="BB23" s="68" t="str">
        <f t="shared" si="78"/>
        <v/>
      </c>
      <c r="BC23" s="66" t="str">
        <f t="shared" si="79"/>
        <v/>
      </c>
      <c r="BD23" s="67" t="str">
        <f t="shared" si="80"/>
        <v/>
      </c>
      <c r="BE23" s="67" t="str">
        <f t="shared" si="81"/>
        <v/>
      </c>
      <c r="BF23" s="67" t="str">
        <f t="shared" si="82"/>
        <v/>
      </c>
      <c r="BG23" s="68" t="str">
        <f t="shared" si="83"/>
        <v/>
      </c>
    </row>
    <row r="24" spans="13:59" x14ac:dyDescent="0.35">
      <c r="M24" s="76">
        <v>0</v>
      </c>
      <c r="N24" s="77">
        <v>0</v>
      </c>
      <c r="O24" s="78">
        <v>0</v>
      </c>
      <c r="Q24" s="66" t="str">
        <f t="shared" si="44"/>
        <v/>
      </c>
      <c r="R24" s="67" t="str">
        <f t="shared" si="45"/>
        <v/>
      </c>
      <c r="S24" s="67" t="str">
        <f t="shared" si="46"/>
        <v/>
      </c>
      <c r="T24" s="67" t="str">
        <f t="shared" si="47"/>
        <v/>
      </c>
      <c r="U24" s="68" t="str">
        <f t="shared" si="48"/>
        <v/>
      </c>
      <c r="V24" s="66" t="str">
        <f t="shared" si="49"/>
        <v/>
      </c>
      <c r="W24" s="67" t="str">
        <f t="shared" si="50"/>
        <v/>
      </c>
      <c r="X24" s="67" t="str">
        <f t="shared" si="51"/>
        <v/>
      </c>
      <c r="Y24" s="67" t="str">
        <f t="shared" si="52"/>
        <v/>
      </c>
      <c r="Z24" s="68" t="str">
        <f t="shared" si="53"/>
        <v/>
      </c>
      <c r="AB24" s="66" t="str">
        <f t="shared" si="54"/>
        <v/>
      </c>
      <c r="AC24" s="67" t="str">
        <f t="shared" si="55"/>
        <v/>
      </c>
      <c r="AD24" s="67" t="str">
        <f t="shared" si="56"/>
        <v/>
      </c>
      <c r="AE24" s="67" t="str">
        <f t="shared" si="57"/>
        <v/>
      </c>
      <c r="AF24" s="68" t="str">
        <f t="shared" si="58"/>
        <v/>
      </c>
      <c r="AG24" s="66" t="str">
        <f t="shared" si="59"/>
        <v/>
      </c>
      <c r="AH24" s="67" t="str">
        <f t="shared" si="60"/>
        <v/>
      </c>
      <c r="AI24" s="67" t="str">
        <f t="shared" si="61"/>
        <v/>
      </c>
      <c r="AJ24" s="67" t="str">
        <f t="shared" si="62"/>
        <v/>
      </c>
      <c r="AK24" s="68" t="str">
        <f t="shared" si="63"/>
        <v/>
      </c>
      <c r="AM24" s="66" t="str">
        <f t="shared" si="64"/>
        <v/>
      </c>
      <c r="AN24" s="67" t="str">
        <f t="shared" si="65"/>
        <v/>
      </c>
      <c r="AO24" s="67" t="str">
        <f t="shared" si="66"/>
        <v/>
      </c>
      <c r="AP24" s="67" t="str">
        <f t="shared" si="67"/>
        <v/>
      </c>
      <c r="AQ24" s="68" t="str">
        <f t="shared" si="68"/>
        <v/>
      </c>
      <c r="AR24" s="66" t="str">
        <f t="shared" si="69"/>
        <v/>
      </c>
      <c r="AS24" s="67" t="str">
        <f t="shared" si="70"/>
        <v/>
      </c>
      <c r="AT24" s="67" t="str">
        <f t="shared" si="71"/>
        <v/>
      </c>
      <c r="AU24" s="67" t="str">
        <f t="shared" si="72"/>
        <v/>
      </c>
      <c r="AV24" s="68" t="str">
        <f t="shared" si="73"/>
        <v/>
      </c>
      <c r="AX24" s="66" t="str">
        <f t="shared" si="74"/>
        <v/>
      </c>
      <c r="AY24" s="67" t="str">
        <f t="shared" si="75"/>
        <v/>
      </c>
      <c r="AZ24" s="67" t="str">
        <f t="shared" si="76"/>
        <v/>
      </c>
      <c r="BA24" s="67" t="str">
        <f t="shared" si="77"/>
        <v/>
      </c>
      <c r="BB24" s="68" t="str">
        <f t="shared" si="78"/>
        <v/>
      </c>
      <c r="BC24" s="66" t="str">
        <f t="shared" si="79"/>
        <v/>
      </c>
      <c r="BD24" s="67" t="str">
        <f t="shared" si="80"/>
        <v/>
      </c>
      <c r="BE24" s="67" t="str">
        <f t="shared" si="81"/>
        <v/>
      </c>
      <c r="BF24" s="67" t="str">
        <f t="shared" si="82"/>
        <v/>
      </c>
      <c r="BG24" s="68" t="str">
        <f t="shared" si="83"/>
        <v/>
      </c>
    </row>
    <row r="25" spans="13:59" ht="15" thickBot="1" x14ac:dyDescent="0.4">
      <c r="M25" s="79">
        <v>-1</v>
      </c>
      <c r="N25" s="80">
        <v>-2</v>
      </c>
      <c r="O25" s="81">
        <v>-1</v>
      </c>
      <c r="Q25" s="69" t="str">
        <f t="shared" si="44"/>
        <v/>
      </c>
      <c r="R25" s="70" t="str">
        <f t="shared" si="45"/>
        <v/>
      </c>
      <c r="S25" s="70" t="str">
        <f t="shared" si="46"/>
        <v/>
      </c>
      <c r="T25" s="70" t="str">
        <f t="shared" si="47"/>
        <v/>
      </c>
      <c r="U25" s="71" t="str">
        <f t="shared" si="48"/>
        <v/>
      </c>
      <c r="V25" s="69" t="str">
        <f t="shared" si="49"/>
        <v/>
      </c>
      <c r="W25" s="70" t="str">
        <f t="shared" si="50"/>
        <v/>
      </c>
      <c r="X25" s="70" t="str">
        <f t="shared" si="51"/>
        <v/>
      </c>
      <c r="Y25" s="70" t="str">
        <f t="shared" si="52"/>
        <v/>
      </c>
      <c r="Z25" s="71" t="str">
        <f t="shared" si="53"/>
        <v/>
      </c>
      <c r="AB25" s="69" t="str">
        <f t="shared" si="54"/>
        <v/>
      </c>
      <c r="AC25" s="70" t="str">
        <f t="shared" si="55"/>
        <v/>
      </c>
      <c r="AD25" s="70" t="str">
        <f t="shared" si="56"/>
        <v/>
      </c>
      <c r="AE25" s="70" t="str">
        <f t="shared" si="57"/>
        <v/>
      </c>
      <c r="AF25" s="71" t="str">
        <f t="shared" si="58"/>
        <v/>
      </c>
      <c r="AG25" s="69" t="str">
        <f t="shared" si="59"/>
        <v/>
      </c>
      <c r="AH25" s="70" t="str">
        <f t="shared" si="60"/>
        <v/>
      </c>
      <c r="AI25" s="70" t="str">
        <f t="shared" si="61"/>
        <v/>
      </c>
      <c r="AJ25" s="70" t="str">
        <f t="shared" si="62"/>
        <v/>
      </c>
      <c r="AK25" s="71" t="str">
        <f t="shared" si="63"/>
        <v/>
      </c>
      <c r="AM25" s="69" t="str">
        <f t="shared" si="64"/>
        <v/>
      </c>
      <c r="AN25" s="70" t="str">
        <f t="shared" si="65"/>
        <v/>
      </c>
      <c r="AO25" s="70" t="str">
        <f t="shared" si="66"/>
        <v/>
      </c>
      <c r="AP25" s="70" t="str">
        <f t="shared" si="67"/>
        <v/>
      </c>
      <c r="AQ25" s="71" t="str">
        <f t="shared" si="68"/>
        <v/>
      </c>
      <c r="AR25" s="69" t="str">
        <f t="shared" si="69"/>
        <v/>
      </c>
      <c r="AS25" s="70" t="str">
        <f t="shared" si="70"/>
        <v/>
      </c>
      <c r="AT25" s="70" t="str">
        <f t="shared" si="71"/>
        <v/>
      </c>
      <c r="AU25" s="70" t="str">
        <f t="shared" si="72"/>
        <v/>
      </c>
      <c r="AV25" s="71" t="str">
        <f t="shared" si="73"/>
        <v/>
      </c>
      <c r="AX25" s="69" t="str">
        <f t="shared" si="74"/>
        <v/>
      </c>
      <c r="AY25" s="70" t="str">
        <f t="shared" si="75"/>
        <v/>
      </c>
      <c r="AZ25" s="70" t="str">
        <f t="shared" si="76"/>
        <v/>
      </c>
      <c r="BA25" s="70" t="str">
        <f t="shared" si="77"/>
        <v/>
      </c>
      <c r="BB25" s="71" t="str">
        <f t="shared" si="78"/>
        <v/>
      </c>
      <c r="BC25" s="69" t="str">
        <f t="shared" si="79"/>
        <v/>
      </c>
      <c r="BD25" s="70" t="str">
        <f t="shared" si="80"/>
        <v/>
      </c>
      <c r="BE25" s="70" t="str">
        <f t="shared" si="81"/>
        <v/>
      </c>
      <c r="BF25" s="70" t="str">
        <f t="shared" si="82"/>
        <v/>
      </c>
      <c r="BG25" s="71" t="str">
        <f t="shared" si="83"/>
        <v/>
      </c>
    </row>
    <row r="26" spans="13:59" ht="17" thickBot="1" x14ac:dyDescent="0.4">
      <c r="M26" s="155" t="s">
        <v>31</v>
      </c>
      <c r="N26" s="156"/>
      <c r="O26" s="157"/>
    </row>
  </sheetData>
  <mergeCells count="15">
    <mergeCell ref="B14:H14"/>
    <mergeCell ref="I14:K14"/>
    <mergeCell ref="M2:O2"/>
    <mergeCell ref="M13:O13"/>
    <mergeCell ref="B1:K1"/>
    <mergeCell ref="Q2:Z2"/>
    <mergeCell ref="M15:O15"/>
    <mergeCell ref="M26:O26"/>
    <mergeCell ref="AX2:BG2"/>
    <mergeCell ref="AX15:BG15"/>
    <mergeCell ref="AM15:AV15"/>
    <mergeCell ref="AB15:AK15"/>
    <mergeCell ref="Q15:Z15"/>
    <mergeCell ref="AB2:AK2"/>
    <mergeCell ref="AM2:AV2"/>
  </mergeCells>
  <dataValidations count="1">
    <dataValidation type="whole" allowBlank="1" showInputMessage="1" showErrorMessage="1" sqref="I14:K14" xr:uid="{361A06AE-B4F2-40AF-BCEC-7BAB014465F7}">
      <formula1>0</formula1>
      <formula2>255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E290-E4D5-431B-BBFF-E834441CAFEE}">
  <sheetPr>
    <tabColor rgb="FFD6F5D6"/>
  </sheetPr>
  <dimension ref="B1:P10"/>
  <sheetViews>
    <sheetView zoomScale="172" workbookViewId="0">
      <selection activeCell="S6" sqref="S6"/>
    </sheetView>
  </sheetViews>
  <sheetFormatPr defaultRowHeight="14.5" x14ac:dyDescent="0.35"/>
  <cols>
    <col min="1" max="1" width="8.7265625" style="1"/>
    <col min="2" max="4" width="2.6328125" style="1" customWidth="1"/>
    <col min="5" max="5" width="8.7265625" style="1"/>
    <col min="6" max="8" width="2.6328125" style="1" customWidth="1"/>
    <col min="9" max="9" width="8.7265625" style="1"/>
    <col min="10" max="12" width="2.6328125" style="1" customWidth="1"/>
    <col min="13" max="13" width="8.7265625" style="1"/>
    <col min="14" max="16" width="2.6328125" style="1" customWidth="1"/>
    <col min="17" max="16384" width="8.7265625" style="1"/>
  </cols>
  <sheetData>
    <row r="1" spans="2:16" ht="15" thickBot="1" x14ac:dyDescent="0.4">
      <c r="B1" s="4"/>
      <c r="C1" s="4"/>
      <c r="D1" s="4"/>
      <c r="F1" s="4"/>
      <c r="G1" s="4"/>
      <c r="H1" s="4"/>
      <c r="J1" s="4"/>
      <c r="K1" s="4"/>
      <c r="L1" s="4"/>
      <c r="N1" s="4"/>
      <c r="O1" s="4"/>
      <c r="P1" s="4"/>
    </row>
    <row r="2" spans="2:16" ht="17" thickBot="1" x14ac:dyDescent="0.4">
      <c r="B2" s="162" t="s">
        <v>20</v>
      </c>
      <c r="C2" s="163"/>
      <c r="D2" s="164"/>
      <c r="F2" s="162" t="s">
        <v>21</v>
      </c>
      <c r="G2" s="163"/>
      <c r="H2" s="164"/>
      <c r="J2" s="162" t="s">
        <v>22</v>
      </c>
      <c r="K2" s="163"/>
      <c r="L2" s="164"/>
      <c r="N2" s="162" t="s">
        <v>23</v>
      </c>
      <c r="O2" s="163"/>
      <c r="P2" s="164"/>
    </row>
    <row r="3" spans="2:16" x14ac:dyDescent="0.35">
      <c r="B3" s="54">
        <v>0</v>
      </c>
      <c r="C3" s="55">
        <v>1</v>
      </c>
      <c r="D3" s="56">
        <v>2</v>
      </c>
      <c r="F3" s="63">
        <f>B4</f>
        <v>3</v>
      </c>
      <c r="G3" s="64">
        <f>B3</f>
        <v>0</v>
      </c>
      <c r="H3" s="65">
        <f>C3</f>
        <v>1</v>
      </c>
      <c r="J3" s="63">
        <f>F4</f>
        <v>6</v>
      </c>
      <c r="K3" s="64">
        <f>F3</f>
        <v>3</v>
      </c>
      <c r="L3" s="65">
        <f>G3</f>
        <v>0</v>
      </c>
      <c r="N3" s="63">
        <f>J4</f>
        <v>7</v>
      </c>
      <c r="O3" s="64">
        <f>J3</f>
        <v>6</v>
      </c>
      <c r="P3" s="65">
        <f>K3</f>
        <v>3</v>
      </c>
    </row>
    <row r="4" spans="2:16" x14ac:dyDescent="0.35">
      <c r="B4" s="57">
        <v>3</v>
      </c>
      <c r="C4" s="58">
        <v>4</v>
      </c>
      <c r="D4" s="59">
        <v>5</v>
      </c>
      <c r="F4" s="66">
        <f>B5</f>
        <v>6</v>
      </c>
      <c r="G4" s="67">
        <f>C4</f>
        <v>4</v>
      </c>
      <c r="H4" s="68">
        <f>D3</f>
        <v>2</v>
      </c>
      <c r="J4" s="66">
        <f>F5</f>
        <v>7</v>
      </c>
      <c r="K4" s="67">
        <f>G4</f>
        <v>4</v>
      </c>
      <c r="L4" s="68">
        <f>H3</f>
        <v>1</v>
      </c>
      <c r="N4" s="66">
        <f>J5</f>
        <v>8</v>
      </c>
      <c r="O4" s="67">
        <f>K4</f>
        <v>4</v>
      </c>
      <c r="P4" s="68">
        <f>L3</f>
        <v>0</v>
      </c>
    </row>
    <row r="5" spans="2:16" ht="15" thickBot="1" x14ac:dyDescent="0.4">
      <c r="B5" s="60">
        <v>6</v>
      </c>
      <c r="C5" s="61">
        <v>7</v>
      </c>
      <c r="D5" s="62">
        <v>8</v>
      </c>
      <c r="F5" s="69">
        <f>C5</f>
        <v>7</v>
      </c>
      <c r="G5" s="70">
        <f>D5</f>
        <v>8</v>
      </c>
      <c r="H5" s="71">
        <f>D4</f>
        <v>5</v>
      </c>
      <c r="J5" s="69">
        <f>G5</f>
        <v>8</v>
      </c>
      <c r="K5" s="70">
        <f>H5</f>
        <v>5</v>
      </c>
      <c r="L5" s="71">
        <f>H4</f>
        <v>2</v>
      </c>
      <c r="N5" s="69">
        <f>K5</f>
        <v>5</v>
      </c>
      <c r="O5" s="70">
        <f>L5</f>
        <v>2</v>
      </c>
      <c r="P5" s="71">
        <f>L4</f>
        <v>1</v>
      </c>
    </row>
    <row r="6" spans="2:16" ht="15" thickBot="1" x14ac:dyDescent="0.4"/>
    <row r="7" spans="2:16" ht="17" thickBot="1" x14ac:dyDescent="0.4">
      <c r="B7" s="162" t="s">
        <v>27</v>
      </c>
      <c r="C7" s="163"/>
      <c r="D7" s="164"/>
      <c r="F7" s="162" t="s">
        <v>26</v>
      </c>
      <c r="G7" s="163"/>
      <c r="H7" s="164"/>
      <c r="J7" s="162" t="s">
        <v>25</v>
      </c>
      <c r="K7" s="163"/>
      <c r="L7" s="164"/>
      <c r="N7" s="162" t="s">
        <v>24</v>
      </c>
      <c r="O7" s="163"/>
      <c r="P7" s="164"/>
    </row>
    <row r="8" spans="2:16" x14ac:dyDescent="0.35">
      <c r="B8" s="63">
        <f>F9</f>
        <v>1</v>
      </c>
      <c r="C8" s="64">
        <f>F8</f>
        <v>2</v>
      </c>
      <c r="D8" s="65">
        <f>G8</f>
        <v>5</v>
      </c>
      <c r="F8" s="63">
        <f>J9</f>
        <v>2</v>
      </c>
      <c r="G8" s="64">
        <f>J8</f>
        <v>5</v>
      </c>
      <c r="H8" s="65">
        <f>K8</f>
        <v>8</v>
      </c>
      <c r="J8" s="63">
        <f>N9</f>
        <v>5</v>
      </c>
      <c r="K8" s="64">
        <f>N8</f>
        <v>8</v>
      </c>
      <c r="L8" s="65">
        <f>O8</f>
        <v>7</v>
      </c>
      <c r="N8" s="63">
        <f>N4</f>
        <v>8</v>
      </c>
      <c r="O8" s="64">
        <f>N3</f>
        <v>7</v>
      </c>
      <c r="P8" s="65">
        <f>O3</f>
        <v>6</v>
      </c>
    </row>
    <row r="9" spans="2:16" x14ac:dyDescent="0.35">
      <c r="B9" s="66">
        <f>F10</f>
        <v>0</v>
      </c>
      <c r="C9" s="67">
        <f>G9</f>
        <v>4</v>
      </c>
      <c r="D9" s="68">
        <f>H8</f>
        <v>8</v>
      </c>
      <c r="F9" s="66">
        <f>J10</f>
        <v>1</v>
      </c>
      <c r="G9" s="67">
        <f>K9</f>
        <v>4</v>
      </c>
      <c r="H9" s="68">
        <f>L8</f>
        <v>7</v>
      </c>
      <c r="J9" s="66">
        <f>N10</f>
        <v>2</v>
      </c>
      <c r="K9" s="67">
        <f>O9</f>
        <v>4</v>
      </c>
      <c r="L9" s="68">
        <f>P8</f>
        <v>6</v>
      </c>
      <c r="N9" s="66">
        <f>N5</f>
        <v>5</v>
      </c>
      <c r="O9" s="67">
        <f>O4</f>
        <v>4</v>
      </c>
      <c r="P9" s="68">
        <f>P3</f>
        <v>3</v>
      </c>
    </row>
    <row r="10" spans="2:16" ht="15" thickBot="1" x14ac:dyDescent="0.4">
      <c r="B10" s="69">
        <f>G10</f>
        <v>3</v>
      </c>
      <c r="C10" s="70">
        <f>H10</f>
        <v>6</v>
      </c>
      <c r="D10" s="71">
        <f>H9</f>
        <v>7</v>
      </c>
      <c r="F10" s="69">
        <f>K10</f>
        <v>0</v>
      </c>
      <c r="G10" s="70">
        <f>L10</f>
        <v>3</v>
      </c>
      <c r="H10" s="71">
        <f>L9</f>
        <v>6</v>
      </c>
      <c r="J10" s="69">
        <f>O10</f>
        <v>1</v>
      </c>
      <c r="K10" s="70">
        <f>P10</f>
        <v>0</v>
      </c>
      <c r="L10" s="71">
        <f>P9</f>
        <v>3</v>
      </c>
      <c r="N10" s="69">
        <f>O5</f>
        <v>2</v>
      </c>
      <c r="O10" s="70">
        <f>P5</f>
        <v>1</v>
      </c>
      <c r="P10" s="71">
        <f>P4</f>
        <v>0</v>
      </c>
    </row>
  </sheetData>
  <mergeCells count="8">
    <mergeCell ref="N2:P2"/>
    <mergeCell ref="N7:P7"/>
    <mergeCell ref="B2:D2"/>
    <mergeCell ref="B7:D7"/>
    <mergeCell ref="F2:H2"/>
    <mergeCell ref="F7:H7"/>
    <mergeCell ref="J2:L2"/>
    <mergeCell ref="J7:L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B805-2BC4-49E4-8C70-9083C4F6AA8C}">
  <sheetPr>
    <tabColor rgb="FFD6F5D6"/>
  </sheetPr>
  <dimension ref="B1:AK36"/>
  <sheetViews>
    <sheetView topLeftCell="A2" zoomScale="117" workbookViewId="0">
      <selection activeCell="P11" sqref="P11"/>
    </sheetView>
  </sheetViews>
  <sheetFormatPr defaultRowHeight="14.5" x14ac:dyDescent="0.35"/>
  <cols>
    <col min="1" max="1" width="8.7265625" style="1"/>
    <col min="2" max="11" width="2.6328125" style="1" customWidth="1"/>
    <col min="12" max="12" width="8.7265625" style="1"/>
    <col min="13" max="15" width="2.6328125" style="1" customWidth="1"/>
    <col min="16" max="16" width="8.7265625" style="1"/>
    <col min="17" max="22" width="3.7265625" style="1" bestFit="1" customWidth="1"/>
    <col min="23" max="23" width="3.6328125" style="1" bestFit="1" customWidth="1"/>
    <col min="24" max="26" width="2.6328125" style="1" customWidth="1"/>
    <col min="27" max="27" width="8.7265625" style="1"/>
    <col min="28" max="34" width="3.6328125" style="1" bestFit="1" customWidth="1"/>
    <col min="35" max="37" width="2.6328125" style="1" customWidth="1"/>
    <col min="38" max="16384" width="8.7265625" style="1"/>
  </cols>
  <sheetData>
    <row r="1" spans="2:37" ht="15" thickBot="1" x14ac:dyDescent="0.4">
      <c r="B1" s="155" t="s">
        <v>10</v>
      </c>
      <c r="C1" s="156"/>
      <c r="D1" s="156"/>
      <c r="E1" s="156"/>
      <c r="F1" s="156"/>
      <c r="G1" s="156"/>
      <c r="H1" s="156"/>
      <c r="I1" s="156"/>
      <c r="J1" s="156"/>
      <c r="K1" s="157"/>
      <c r="M1" s="4"/>
      <c r="N1" s="4"/>
      <c r="O1" s="4"/>
    </row>
    <row r="2" spans="2:37" ht="17" thickBot="1" x14ac:dyDescent="0.4">
      <c r="M2" s="155" t="s">
        <v>63</v>
      </c>
      <c r="N2" s="156"/>
      <c r="O2" s="157"/>
      <c r="Q2" s="155" t="s">
        <v>64</v>
      </c>
      <c r="R2" s="156"/>
      <c r="S2" s="156"/>
      <c r="T2" s="156"/>
      <c r="U2" s="156"/>
      <c r="V2" s="156"/>
      <c r="W2" s="156"/>
      <c r="X2" s="156"/>
      <c r="Y2" s="156"/>
      <c r="Z2" s="157"/>
      <c r="AB2" s="155" t="s">
        <v>17</v>
      </c>
      <c r="AC2" s="156"/>
      <c r="AD2" s="156"/>
      <c r="AE2" s="156"/>
      <c r="AF2" s="156"/>
      <c r="AG2" s="156"/>
      <c r="AH2" s="156"/>
      <c r="AI2" s="156"/>
      <c r="AJ2" s="156"/>
      <c r="AK2" s="157"/>
    </row>
    <row r="3" spans="2:37" x14ac:dyDescent="0.35">
      <c r="B3" s="54">
        <v>6</v>
      </c>
      <c r="C3" s="55">
        <v>5</v>
      </c>
      <c r="D3" s="55">
        <v>4</v>
      </c>
      <c r="E3" s="55">
        <v>3</v>
      </c>
      <c r="F3" s="55">
        <v>2</v>
      </c>
      <c r="G3" s="54">
        <v>1</v>
      </c>
      <c r="H3" s="55">
        <v>0</v>
      </c>
      <c r="I3" s="55"/>
      <c r="J3" s="55"/>
      <c r="K3" s="56"/>
      <c r="M3" s="73">
        <v>0</v>
      </c>
      <c r="N3" s="74">
        <v>-1</v>
      </c>
      <c r="O3" s="75">
        <v>0</v>
      </c>
      <c r="Q3" s="63">
        <f>IF(B3="","",SUMPRODUCT(A2:C4,$M$3:$O$5))</f>
        <v>19</v>
      </c>
      <c r="R3" s="64">
        <f t="shared" ref="R3:Z12" si="0">IF(C3="","",SUMPRODUCT(B2:D4,$M$3:$O$5))</f>
        <v>4</v>
      </c>
      <c r="S3" s="64">
        <f t="shared" si="0"/>
        <v>3</v>
      </c>
      <c r="T3" s="64">
        <f t="shared" si="0"/>
        <v>2</v>
      </c>
      <c r="U3" s="64">
        <f t="shared" si="0"/>
        <v>1</v>
      </c>
      <c r="V3" s="63">
        <f t="shared" si="0"/>
        <v>0</v>
      </c>
      <c r="W3" s="64">
        <f t="shared" si="0"/>
        <v>-2</v>
      </c>
      <c r="X3" s="64" t="str">
        <f t="shared" si="0"/>
        <v/>
      </c>
      <c r="Y3" s="64" t="str">
        <f t="shared" si="0"/>
        <v/>
      </c>
      <c r="Z3" s="65" t="str">
        <f t="shared" si="0"/>
        <v/>
      </c>
      <c r="AB3" s="63">
        <f>IF(B3="","",IF(Q3&gt;=$I$14,1,0))</f>
        <v>1</v>
      </c>
      <c r="AC3" s="64">
        <f t="shared" ref="AC3:AK3" si="1">IF(C3="","",IF(R3&gt;=$I$14,1,0))</f>
        <v>0</v>
      </c>
      <c r="AD3" s="64">
        <f t="shared" si="1"/>
        <v>0</v>
      </c>
      <c r="AE3" s="64">
        <f t="shared" si="1"/>
        <v>0</v>
      </c>
      <c r="AF3" s="64">
        <f t="shared" si="1"/>
        <v>0</v>
      </c>
      <c r="AG3" s="63">
        <f t="shared" si="1"/>
        <v>0</v>
      </c>
      <c r="AH3" s="64">
        <f t="shared" si="1"/>
        <v>0</v>
      </c>
      <c r="AI3" s="64" t="str">
        <f t="shared" si="1"/>
        <v/>
      </c>
      <c r="AJ3" s="64" t="str">
        <f t="shared" si="1"/>
        <v/>
      </c>
      <c r="AK3" s="65" t="str">
        <f t="shared" si="1"/>
        <v/>
      </c>
    </row>
    <row r="4" spans="2:37" x14ac:dyDescent="0.35">
      <c r="B4" s="57">
        <v>0</v>
      </c>
      <c r="C4" s="58">
        <v>6</v>
      </c>
      <c r="D4" s="58">
        <v>5</v>
      </c>
      <c r="E4" s="58">
        <v>4</v>
      </c>
      <c r="F4" s="58">
        <v>3</v>
      </c>
      <c r="G4" s="57">
        <v>2</v>
      </c>
      <c r="H4" s="58">
        <v>1</v>
      </c>
      <c r="I4" s="58"/>
      <c r="J4" s="58"/>
      <c r="K4" s="59"/>
      <c r="M4" s="76">
        <v>-1</v>
      </c>
      <c r="N4" s="77">
        <v>4</v>
      </c>
      <c r="O4" s="78">
        <v>-1</v>
      </c>
      <c r="Q4" s="66">
        <f t="shared" ref="Q4:Q12" si="2">IF(B4="","",SUMPRODUCT(A3:C5,$M$3:$O$5))</f>
        <v>-12</v>
      </c>
      <c r="R4" s="67">
        <f t="shared" si="0"/>
        <v>14</v>
      </c>
      <c r="S4" s="67">
        <f t="shared" si="0"/>
        <v>0</v>
      </c>
      <c r="T4" s="67">
        <f t="shared" si="0"/>
        <v>0</v>
      </c>
      <c r="U4" s="67">
        <f t="shared" si="0"/>
        <v>0</v>
      </c>
      <c r="V4" s="66">
        <f t="shared" si="0"/>
        <v>0</v>
      </c>
      <c r="W4" s="67">
        <f t="shared" si="0"/>
        <v>0</v>
      </c>
      <c r="X4" s="67" t="str">
        <f t="shared" si="0"/>
        <v/>
      </c>
      <c r="Y4" s="67" t="str">
        <f t="shared" si="0"/>
        <v/>
      </c>
      <c r="Z4" s="68" t="str">
        <f t="shared" si="0"/>
        <v/>
      </c>
      <c r="AB4" s="66">
        <f t="shared" ref="AB4:AB12" si="3">IF(B4="","",IF(Q4&gt;=$I$14,1,0))</f>
        <v>0</v>
      </c>
      <c r="AC4" s="67">
        <f t="shared" ref="AC4:AC12" si="4">IF(C4="","",IF(R4&gt;=$I$14,1,0))</f>
        <v>1</v>
      </c>
      <c r="AD4" s="67">
        <f t="shared" ref="AD4:AD12" si="5">IF(D4="","",IF(S4&gt;=$I$14,1,0))</f>
        <v>0</v>
      </c>
      <c r="AE4" s="67">
        <f t="shared" ref="AE4:AE12" si="6">IF(E4="","",IF(T4&gt;=$I$14,1,0))</f>
        <v>0</v>
      </c>
      <c r="AF4" s="67">
        <f t="shared" ref="AF4:AF12" si="7">IF(F4="","",IF(U4&gt;=$I$14,1,0))</f>
        <v>0</v>
      </c>
      <c r="AG4" s="66">
        <f t="shared" ref="AG4:AG12" si="8">IF(G4="","",IF(V4&gt;=$I$14,1,0))</f>
        <v>0</v>
      </c>
      <c r="AH4" s="67">
        <f t="shared" ref="AH4:AH12" si="9">IF(H4="","",IF(W4&gt;=$I$14,1,0))</f>
        <v>0</v>
      </c>
      <c r="AI4" s="67" t="str">
        <f t="shared" ref="AI4:AI12" si="10">IF(I4="","",IF(X4&gt;=$I$14,1,0))</f>
        <v/>
      </c>
      <c r="AJ4" s="67" t="str">
        <f t="shared" ref="AJ4:AJ12" si="11">IF(J4="","",IF(Y4&gt;=$I$14,1,0))</f>
        <v/>
      </c>
      <c r="AK4" s="68" t="str">
        <f t="shared" ref="AK4:AK12" si="12">IF(K4="","",IF(Z4&gt;=$I$14,1,0))</f>
        <v/>
      </c>
    </row>
    <row r="5" spans="2:37" ht="15" thickBot="1" x14ac:dyDescent="0.4">
      <c r="B5" s="57">
        <v>0</v>
      </c>
      <c r="C5" s="58">
        <v>0</v>
      </c>
      <c r="D5" s="58">
        <v>6</v>
      </c>
      <c r="E5" s="58">
        <v>5</v>
      </c>
      <c r="F5" s="58">
        <v>4</v>
      </c>
      <c r="G5" s="57">
        <v>3</v>
      </c>
      <c r="H5" s="58">
        <v>2</v>
      </c>
      <c r="I5" s="58"/>
      <c r="J5" s="58"/>
      <c r="K5" s="59"/>
      <c r="M5" s="79">
        <v>0</v>
      </c>
      <c r="N5" s="80">
        <v>-1</v>
      </c>
      <c r="O5" s="81">
        <v>0</v>
      </c>
      <c r="Q5" s="66">
        <f t="shared" si="2"/>
        <v>0</v>
      </c>
      <c r="R5" s="67">
        <f t="shared" si="0"/>
        <v>-12</v>
      </c>
      <c r="S5" s="67">
        <f t="shared" si="0"/>
        <v>14</v>
      </c>
      <c r="T5" s="67">
        <f t="shared" si="0"/>
        <v>0</v>
      </c>
      <c r="U5" s="67">
        <f t="shared" si="0"/>
        <v>0</v>
      </c>
      <c r="V5" s="66">
        <f t="shared" si="0"/>
        <v>0</v>
      </c>
      <c r="W5" s="67">
        <f t="shared" si="0"/>
        <v>1</v>
      </c>
      <c r="X5" s="67" t="str">
        <f t="shared" si="0"/>
        <v/>
      </c>
      <c r="Y5" s="67" t="str">
        <f t="shared" si="0"/>
        <v/>
      </c>
      <c r="Z5" s="68" t="str">
        <f t="shared" si="0"/>
        <v/>
      </c>
      <c r="AB5" s="66">
        <f t="shared" si="3"/>
        <v>0</v>
      </c>
      <c r="AC5" s="67">
        <f t="shared" si="4"/>
        <v>0</v>
      </c>
      <c r="AD5" s="67">
        <f t="shared" si="5"/>
        <v>1</v>
      </c>
      <c r="AE5" s="67">
        <f t="shared" si="6"/>
        <v>0</v>
      </c>
      <c r="AF5" s="67">
        <f t="shared" si="7"/>
        <v>0</v>
      </c>
      <c r="AG5" s="66">
        <f t="shared" si="8"/>
        <v>0</v>
      </c>
      <c r="AH5" s="67">
        <f t="shared" si="9"/>
        <v>0</v>
      </c>
      <c r="AI5" s="67" t="str">
        <f t="shared" si="10"/>
        <v/>
      </c>
      <c r="AJ5" s="67" t="str">
        <f t="shared" si="11"/>
        <v/>
      </c>
      <c r="AK5" s="68" t="str">
        <f t="shared" si="12"/>
        <v/>
      </c>
    </row>
    <row r="6" spans="2:37" x14ac:dyDescent="0.35">
      <c r="B6" s="57">
        <v>0</v>
      </c>
      <c r="C6" s="58">
        <v>0</v>
      </c>
      <c r="D6" s="58">
        <v>0</v>
      </c>
      <c r="E6" s="58">
        <v>6</v>
      </c>
      <c r="F6" s="58">
        <v>5</v>
      </c>
      <c r="G6" s="57">
        <v>4</v>
      </c>
      <c r="H6" s="58">
        <v>3</v>
      </c>
      <c r="I6" s="58"/>
      <c r="J6" s="58"/>
      <c r="K6" s="59"/>
      <c r="Q6" s="66">
        <f t="shared" si="2"/>
        <v>0</v>
      </c>
      <c r="R6" s="67">
        <f t="shared" si="0"/>
        <v>0</v>
      </c>
      <c r="S6" s="67">
        <f t="shared" si="0"/>
        <v>-12</v>
      </c>
      <c r="T6" s="67">
        <f t="shared" si="0"/>
        <v>14</v>
      </c>
      <c r="U6" s="67">
        <f t="shared" si="0"/>
        <v>0</v>
      </c>
      <c r="V6" s="66">
        <f t="shared" si="0"/>
        <v>0</v>
      </c>
      <c r="W6" s="67">
        <f t="shared" si="0"/>
        <v>2</v>
      </c>
      <c r="X6" s="67" t="str">
        <f t="shared" si="0"/>
        <v/>
      </c>
      <c r="Y6" s="67" t="str">
        <f t="shared" si="0"/>
        <v/>
      </c>
      <c r="Z6" s="68" t="str">
        <f t="shared" si="0"/>
        <v/>
      </c>
      <c r="AB6" s="66">
        <f t="shared" si="3"/>
        <v>0</v>
      </c>
      <c r="AC6" s="67">
        <f t="shared" si="4"/>
        <v>0</v>
      </c>
      <c r="AD6" s="67">
        <f t="shared" si="5"/>
        <v>0</v>
      </c>
      <c r="AE6" s="67">
        <f t="shared" si="6"/>
        <v>1</v>
      </c>
      <c r="AF6" s="67">
        <f t="shared" si="7"/>
        <v>0</v>
      </c>
      <c r="AG6" s="66">
        <f t="shared" si="8"/>
        <v>0</v>
      </c>
      <c r="AH6" s="67">
        <f t="shared" si="9"/>
        <v>0</v>
      </c>
      <c r="AI6" s="67" t="str">
        <f t="shared" si="10"/>
        <v/>
      </c>
      <c r="AJ6" s="67" t="str">
        <f t="shared" si="11"/>
        <v/>
      </c>
      <c r="AK6" s="68" t="str">
        <f t="shared" si="12"/>
        <v/>
      </c>
    </row>
    <row r="7" spans="2:37" ht="15" thickBot="1" x14ac:dyDescent="0.4">
      <c r="B7" s="60">
        <v>0</v>
      </c>
      <c r="C7" s="61">
        <v>0</v>
      </c>
      <c r="D7" s="61">
        <v>0</v>
      </c>
      <c r="E7" s="61">
        <v>0</v>
      </c>
      <c r="F7" s="62">
        <v>6</v>
      </c>
      <c r="G7" s="60">
        <v>5</v>
      </c>
      <c r="H7" s="61">
        <v>4</v>
      </c>
      <c r="I7" s="61"/>
      <c r="J7" s="61"/>
      <c r="K7" s="62"/>
      <c r="Q7" s="69">
        <f t="shared" si="2"/>
        <v>0</v>
      </c>
      <c r="R7" s="70">
        <f t="shared" si="0"/>
        <v>0</v>
      </c>
      <c r="S7" s="70">
        <f t="shared" si="0"/>
        <v>0</v>
      </c>
      <c r="T7" s="70">
        <f t="shared" si="0"/>
        <v>-12</v>
      </c>
      <c r="U7" s="71">
        <f t="shared" si="0"/>
        <v>14</v>
      </c>
      <c r="V7" s="69">
        <f t="shared" si="0"/>
        <v>0</v>
      </c>
      <c r="W7" s="70">
        <f t="shared" si="0"/>
        <v>3</v>
      </c>
      <c r="X7" s="70" t="str">
        <f t="shared" si="0"/>
        <v/>
      </c>
      <c r="Y7" s="70" t="str">
        <f t="shared" si="0"/>
        <v/>
      </c>
      <c r="Z7" s="71" t="str">
        <f t="shared" si="0"/>
        <v/>
      </c>
      <c r="AB7" s="69">
        <f t="shared" si="3"/>
        <v>0</v>
      </c>
      <c r="AC7" s="70">
        <f t="shared" si="4"/>
        <v>0</v>
      </c>
      <c r="AD7" s="70">
        <f t="shared" si="5"/>
        <v>0</v>
      </c>
      <c r="AE7" s="70">
        <f t="shared" si="6"/>
        <v>0</v>
      </c>
      <c r="AF7" s="71">
        <f t="shared" si="7"/>
        <v>1</v>
      </c>
      <c r="AG7" s="69">
        <f t="shared" si="8"/>
        <v>0</v>
      </c>
      <c r="AH7" s="70">
        <f t="shared" si="9"/>
        <v>0</v>
      </c>
      <c r="AI7" s="70" t="str">
        <f t="shared" si="10"/>
        <v/>
      </c>
      <c r="AJ7" s="70" t="str">
        <f t="shared" si="11"/>
        <v/>
      </c>
      <c r="AK7" s="71" t="str">
        <f t="shared" si="12"/>
        <v/>
      </c>
    </row>
    <row r="8" spans="2:37" x14ac:dyDescent="0.35">
      <c r="B8" s="54">
        <v>0</v>
      </c>
      <c r="C8" s="55">
        <v>0</v>
      </c>
      <c r="D8" s="55">
        <v>0</v>
      </c>
      <c r="E8" s="55">
        <v>0</v>
      </c>
      <c r="F8" s="56">
        <v>0</v>
      </c>
      <c r="G8" s="54">
        <v>6</v>
      </c>
      <c r="H8" s="55">
        <v>5</v>
      </c>
      <c r="I8" s="55"/>
      <c r="J8" s="55"/>
      <c r="K8" s="56"/>
      <c r="Q8" s="63">
        <f t="shared" si="2"/>
        <v>0</v>
      </c>
      <c r="R8" s="64">
        <f t="shared" si="0"/>
        <v>0</v>
      </c>
      <c r="S8" s="64">
        <f t="shared" si="0"/>
        <v>0</v>
      </c>
      <c r="T8" s="64">
        <f t="shared" si="0"/>
        <v>0</v>
      </c>
      <c r="U8" s="65">
        <f t="shared" si="0"/>
        <v>-12</v>
      </c>
      <c r="V8" s="63">
        <f t="shared" si="0"/>
        <v>14</v>
      </c>
      <c r="W8" s="64">
        <f t="shared" si="0"/>
        <v>4</v>
      </c>
      <c r="X8" s="64" t="str">
        <f t="shared" si="0"/>
        <v/>
      </c>
      <c r="Y8" s="64" t="str">
        <f t="shared" si="0"/>
        <v/>
      </c>
      <c r="Z8" s="65" t="str">
        <f t="shared" si="0"/>
        <v/>
      </c>
      <c r="AB8" s="63">
        <f t="shared" si="3"/>
        <v>0</v>
      </c>
      <c r="AC8" s="64">
        <f t="shared" si="4"/>
        <v>0</v>
      </c>
      <c r="AD8" s="64">
        <f t="shared" si="5"/>
        <v>0</v>
      </c>
      <c r="AE8" s="64">
        <f t="shared" si="6"/>
        <v>0</v>
      </c>
      <c r="AF8" s="65">
        <f t="shared" si="7"/>
        <v>0</v>
      </c>
      <c r="AG8" s="63">
        <f t="shared" si="8"/>
        <v>1</v>
      </c>
      <c r="AH8" s="64">
        <f t="shared" si="9"/>
        <v>0</v>
      </c>
      <c r="AI8" s="64" t="str">
        <f t="shared" si="10"/>
        <v/>
      </c>
      <c r="AJ8" s="64" t="str">
        <f t="shared" si="11"/>
        <v/>
      </c>
      <c r="AK8" s="65" t="str">
        <f t="shared" si="12"/>
        <v/>
      </c>
    </row>
    <row r="9" spans="2:37" x14ac:dyDescent="0.35">
      <c r="B9" s="57">
        <v>0</v>
      </c>
      <c r="C9" s="58">
        <v>0</v>
      </c>
      <c r="D9" s="58">
        <v>0</v>
      </c>
      <c r="E9" s="58">
        <v>0</v>
      </c>
      <c r="F9" s="59">
        <v>0</v>
      </c>
      <c r="G9" s="57">
        <v>0</v>
      </c>
      <c r="H9" s="58">
        <v>6</v>
      </c>
      <c r="I9" s="58"/>
      <c r="J9" s="58"/>
      <c r="K9" s="59"/>
      <c r="Q9" s="66">
        <f t="shared" si="2"/>
        <v>0</v>
      </c>
      <c r="R9" s="67">
        <f t="shared" si="0"/>
        <v>0</v>
      </c>
      <c r="S9" s="67">
        <f t="shared" si="0"/>
        <v>0</v>
      </c>
      <c r="T9" s="67">
        <f t="shared" si="0"/>
        <v>0</v>
      </c>
      <c r="U9" s="68">
        <f t="shared" si="0"/>
        <v>0</v>
      </c>
      <c r="V9" s="66">
        <f t="shared" si="0"/>
        <v>-12</v>
      </c>
      <c r="W9" s="67">
        <f t="shared" si="0"/>
        <v>19</v>
      </c>
      <c r="X9" s="67" t="str">
        <f t="shared" si="0"/>
        <v/>
      </c>
      <c r="Y9" s="67" t="str">
        <f t="shared" si="0"/>
        <v/>
      </c>
      <c r="Z9" s="68" t="str">
        <f t="shared" si="0"/>
        <v/>
      </c>
      <c r="AB9" s="66">
        <f t="shared" si="3"/>
        <v>0</v>
      </c>
      <c r="AC9" s="67">
        <f t="shared" si="4"/>
        <v>0</v>
      </c>
      <c r="AD9" s="67">
        <f t="shared" si="5"/>
        <v>0</v>
      </c>
      <c r="AE9" s="67">
        <f t="shared" si="6"/>
        <v>0</v>
      </c>
      <c r="AF9" s="68">
        <f t="shared" si="7"/>
        <v>0</v>
      </c>
      <c r="AG9" s="66">
        <f t="shared" si="8"/>
        <v>0</v>
      </c>
      <c r="AH9" s="67">
        <f t="shared" si="9"/>
        <v>1</v>
      </c>
      <c r="AI9" s="67" t="str">
        <f t="shared" si="10"/>
        <v/>
      </c>
      <c r="AJ9" s="67" t="str">
        <f t="shared" si="11"/>
        <v/>
      </c>
      <c r="AK9" s="68" t="str">
        <f t="shared" si="12"/>
        <v/>
      </c>
    </row>
    <row r="10" spans="2:37" x14ac:dyDescent="0.35">
      <c r="B10" s="57"/>
      <c r="C10" s="58"/>
      <c r="D10" s="58"/>
      <c r="E10" s="58"/>
      <c r="F10" s="59"/>
      <c r="G10" s="57"/>
      <c r="H10" s="58"/>
      <c r="I10" s="58"/>
      <c r="J10" s="58"/>
      <c r="K10" s="59"/>
      <c r="Q10" s="66" t="str">
        <f t="shared" si="2"/>
        <v/>
      </c>
      <c r="R10" s="67" t="str">
        <f t="shared" si="0"/>
        <v/>
      </c>
      <c r="S10" s="67" t="str">
        <f t="shared" si="0"/>
        <v/>
      </c>
      <c r="T10" s="67" t="str">
        <f t="shared" si="0"/>
        <v/>
      </c>
      <c r="U10" s="68" t="str">
        <f t="shared" si="0"/>
        <v/>
      </c>
      <c r="V10" s="66" t="str">
        <f t="shared" si="0"/>
        <v/>
      </c>
      <c r="W10" s="67" t="str">
        <f t="shared" si="0"/>
        <v/>
      </c>
      <c r="X10" s="67" t="str">
        <f t="shared" si="0"/>
        <v/>
      </c>
      <c r="Y10" s="67" t="str">
        <f t="shared" si="0"/>
        <v/>
      </c>
      <c r="Z10" s="68" t="str">
        <f t="shared" si="0"/>
        <v/>
      </c>
      <c r="AB10" s="66" t="str">
        <f t="shared" si="3"/>
        <v/>
      </c>
      <c r="AC10" s="67" t="str">
        <f t="shared" si="4"/>
        <v/>
      </c>
      <c r="AD10" s="67" t="str">
        <f t="shared" si="5"/>
        <v/>
      </c>
      <c r="AE10" s="67" t="str">
        <f t="shared" si="6"/>
        <v/>
      </c>
      <c r="AF10" s="68" t="str">
        <f t="shared" si="7"/>
        <v/>
      </c>
      <c r="AG10" s="66" t="str">
        <f t="shared" si="8"/>
        <v/>
      </c>
      <c r="AH10" s="67" t="str">
        <f t="shared" si="9"/>
        <v/>
      </c>
      <c r="AI10" s="67" t="str">
        <f t="shared" si="10"/>
        <v/>
      </c>
      <c r="AJ10" s="67" t="str">
        <f t="shared" si="11"/>
        <v/>
      </c>
      <c r="AK10" s="68" t="str">
        <f t="shared" si="12"/>
        <v/>
      </c>
    </row>
    <row r="11" spans="2:37" x14ac:dyDescent="0.35">
      <c r="B11" s="57"/>
      <c r="C11" s="58"/>
      <c r="D11" s="58"/>
      <c r="E11" s="58"/>
      <c r="F11" s="59"/>
      <c r="G11" s="57"/>
      <c r="H11" s="58"/>
      <c r="I11" s="58"/>
      <c r="J11" s="58"/>
      <c r="K11" s="59"/>
      <c r="Q11" s="66" t="str">
        <f t="shared" si="2"/>
        <v/>
      </c>
      <c r="R11" s="67" t="str">
        <f t="shared" si="0"/>
        <v/>
      </c>
      <c r="S11" s="67" t="str">
        <f t="shared" si="0"/>
        <v/>
      </c>
      <c r="T11" s="67" t="str">
        <f t="shared" si="0"/>
        <v/>
      </c>
      <c r="U11" s="68" t="str">
        <f t="shared" si="0"/>
        <v/>
      </c>
      <c r="V11" s="66" t="str">
        <f t="shared" si="0"/>
        <v/>
      </c>
      <c r="W11" s="67" t="str">
        <f t="shared" si="0"/>
        <v/>
      </c>
      <c r="X11" s="67" t="str">
        <f t="shared" si="0"/>
        <v/>
      </c>
      <c r="Y11" s="67" t="str">
        <f t="shared" si="0"/>
        <v/>
      </c>
      <c r="Z11" s="68" t="str">
        <f t="shared" si="0"/>
        <v/>
      </c>
      <c r="AB11" s="66" t="str">
        <f t="shared" si="3"/>
        <v/>
      </c>
      <c r="AC11" s="67" t="str">
        <f t="shared" si="4"/>
        <v/>
      </c>
      <c r="AD11" s="67" t="str">
        <f t="shared" si="5"/>
        <v/>
      </c>
      <c r="AE11" s="67" t="str">
        <f t="shared" si="6"/>
        <v/>
      </c>
      <c r="AF11" s="68" t="str">
        <f t="shared" si="7"/>
        <v/>
      </c>
      <c r="AG11" s="66" t="str">
        <f t="shared" si="8"/>
        <v/>
      </c>
      <c r="AH11" s="67" t="str">
        <f t="shared" si="9"/>
        <v/>
      </c>
      <c r="AI11" s="67" t="str">
        <f t="shared" si="10"/>
        <v/>
      </c>
      <c r="AJ11" s="67" t="str">
        <f t="shared" si="11"/>
        <v/>
      </c>
      <c r="AK11" s="68" t="str">
        <f t="shared" si="12"/>
        <v/>
      </c>
    </row>
    <row r="12" spans="2:37" ht="15" thickBot="1" x14ac:dyDescent="0.4">
      <c r="B12" s="60"/>
      <c r="C12" s="61"/>
      <c r="D12" s="61"/>
      <c r="E12" s="61"/>
      <c r="F12" s="62"/>
      <c r="G12" s="60"/>
      <c r="H12" s="61"/>
      <c r="I12" s="61"/>
      <c r="J12" s="61"/>
      <c r="K12" s="62"/>
      <c r="Q12" s="69" t="str">
        <f t="shared" si="2"/>
        <v/>
      </c>
      <c r="R12" s="70" t="str">
        <f t="shared" si="0"/>
        <v/>
      </c>
      <c r="S12" s="70" t="str">
        <f t="shared" si="0"/>
        <v/>
      </c>
      <c r="T12" s="70" t="str">
        <f t="shared" si="0"/>
        <v/>
      </c>
      <c r="U12" s="71" t="str">
        <f t="shared" si="0"/>
        <v/>
      </c>
      <c r="V12" s="69" t="str">
        <f t="shared" si="0"/>
        <v/>
      </c>
      <c r="W12" s="70" t="str">
        <f t="shared" si="0"/>
        <v/>
      </c>
      <c r="X12" s="70" t="str">
        <f t="shared" si="0"/>
        <v/>
      </c>
      <c r="Y12" s="70" t="str">
        <f t="shared" si="0"/>
        <v/>
      </c>
      <c r="Z12" s="71" t="str">
        <f t="shared" si="0"/>
        <v/>
      </c>
      <c r="AB12" s="69" t="str">
        <f t="shared" si="3"/>
        <v/>
      </c>
      <c r="AC12" s="70" t="str">
        <f t="shared" si="4"/>
        <v/>
      </c>
      <c r="AD12" s="70" t="str">
        <f t="shared" si="5"/>
        <v/>
      </c>
      <c r="AE12" s="70" t="str">
        <f t="shared" si="6"/>
        <v/>
      </c>
      <c r="AF12" s="71" t="str">
        <f t="shared" si="7"/>
        <v/>
      </c>
      <c r="AG12" s="69" t="str">
        <f t="shared" si="8"/>
        <v/>
      </c>
      <c r="AH12" s="70" t="str">
        <f t="shared" si="9"/>
        <v/>
      </c>
      <c r="AI12" s="70" t="str">
        <f t="shared" si="10"/>
        <v/>
      </c>
      <c r="AJ12" s="70" t="str">
        <f t="shared" si="11"/>
        <v/>
      </c>
      <c r="AK12" s="71" t="str">
        <f t="shared" si="12"/>
        <v/>
      </c>
    </row>
    <row r="13" spans="2:37" ht="15" thickBot="1" x14ac:dyDescent="0.4"/>
    <row r="14" spans="2:37" ht="17" thickBot="1" x14ac:dyDescent="0.4">
      <c r="B14" s="158" t="s">
        <v>13</v>
      </c>
      <c r="C14" s="159"/>
      <c r="D14" s="159"/>
      <c r="E14" s="159"/>
      <c r="F14" s="159"/>
      <c r="G14" s="159"/>
      <c r="H14" s="159"/>
      <c r="I14" s="160">
        <v>14</v>
      </c>
      <c r="J14" s="160"/>
      <c r="K14" s="161"/>
      <c r="M14" s="155" t="s">
        <v>55</v>
      </c>
      <c r="N14" s="156"/>
      <c r="O14" s="157"/>
      <c r="Q14" s="155" t="s">
        <v>56</v>
      </c>
      <c r="R14" s="156"/>
      <c r="S14" s="156"/>
      <c r="T14" s="156"/>
      <c r="U14" s="156"/>
      <c r="V14" s="156"/>
      <c r="W14" s="156"/>
      <c r="X14" s="156"/>
      <c r="Y14" s="156"/>
      <c r="Z14" s="157"/>
      <c r="AB14" s="155" t="s">
        <v>17</v>
      </c>
      <c r="AC14" s="156"/>
      <c r="AD14" s="156"/>
      <c r="AE14" s="156"/>
      <c r="AF14" s="156"/>
      <c r="AG14" s="156"/>
      <c r="AH14" s="156"/>
      <c r="AI14" s="156"/>
      <c r="AJ14" s="156"/>
      <c r="AK14" s="157"/>
    </row>
    <row r="15" spans="2:37" x14ac:dyDescent="0.35">
      <c r="M15" s="73">
        <v>1</v>
      </c>
      <c r="N15" s="74">
        <v>-2</v>
      </c>
      <c r="O15" s="75">
        <v>1</v>
      </c>
      <c r="Q15" s="63">
        <f t="shared" ref="Q15:Q24" si="13">IF(B3="","",SUMPRODUCT(A2:C4,$M$15:$O$17))</f>
        <v>20</v>
      </c>
      <c r="R15" s="64">
        <f t="shared" ref="R15:R24" si="14">IF(C3="","",SUMPRODUCT(B2:D4,$M$15:$O$17))</f>
        <v>-7</v>
      </c>
      <c r="S15" s="64">
        <f t="shared" ref="S15:S24" si="15">IF(D3="","",SUMPRODUCT(C2:E4,$M$15:$O$17))</f>
        <v>0</v>
      </c>
      <c r="T15" s="64">
        <f t="shared" ref="T15:T24" si="16">IF(E3="","",SUMPRODUCT(D2:F4,$M$15:$O$17))</f>
        <v>0</v>
      </c>
      <c r="U15" s="64">
        <f t="shared" ref="U15:U24" si="17">IF(F3="","",SUMPRODUCT(E2:G4,$M$15:$O$17))</f>
        <v>0</v>
      </c>
      <c r="V15" s="63">
        <f t="shared" ref="V15:V24" si="18">IF(G3="","",SUMPRODUCT(F2:H4,$M$15:$O$17))</f>
        <v>0</v>
      </c>
      <c r="W15" s="64">
        <f t="shared" ref="W15:W24" si="19">IF(H3="","",SUMPRODUCT(G2:I4,$M$15:$O$17))</f>
        <v>-2</v>
      </c>
      <c r="X15" s="64" t="str">
        <f t="shared" ref="X15:X24" si="20">IF(I3="","",SUMPRODUCT(H2:J4,$M$15:$O$17))</f>
        <v/>
      </c>
      <c r="Y15" s="64" t="str">
        <f t="shared" ref="Y15:Y24" si="21">IF(J3="","",SUMPRODUCT(I2:K4,$M$15:$O$17))</f>
        <v/>
      </c>
      <c r="Z15" s="65" t="str">
        <f t="shared" ref="Z15:Z24" si="22">IF(K3="","",SUMPRODUCT(J2:L4,$M$15:$O$17))</f>
        <v/>
      </c>
      <c r="AB15" s="63">
        <f>IF(B3="","",IF(Q15&gt;=$I$14,1,0))</f>
        <v>1</v>
      </c>
      <c r="AC15" s="64">
        <f t="shared" ref="AC15:AK15" si="23">IF(C3="","",IF(R15&gt;=$I$14,1,0))</f>
        <v>0</v>
      </c>
      <c r="AD15" s="64">
        <f t="shared" si="23"/>
        <v>0</v>
      </c>
      <c r="AE15" s="64">
        <f t="shared" si="23"/>
        <v>0</v>
      </c>
      <c r="AF15" s="64">
        <f t="shared" si="23"/>
        <v>0</v>
      </c>
      <c r="AG15" s="63">
        <f t="shared" si="23"/>
        <v>0</v>
      </c>
      <c r="AH15" s="64">
        <f t="shared" si="23"/>
        <v>0</v>
      </c>
      <c r="AI15" s="64" t="str">
        <f t="shared" si="23"/>
        <v/>
      </c>
      <c r="AJ15" s="64" t="str">
        <f t="shared" si="23"/>
        <v/>
      </c>
      <c r="AK15" s="65" t="str">
        <f t="shared" si="23"/>
        <v/>
      </c>
    </row>
    <row r="16" spans="2:37" x14ac:dyDescent="0.35">
      <c r="M16" s="76">
        <v>-2</v>
      </c>
      <c r="N16" s="77">
        <v>4</v>
      </c>
      <c r="O16" s="78">
        <v>-2</v>
      </c>
      <c r="Q16" s="66">
        <f t="shared" si="13"/>
        <v>-19</v>
      </c>
      <c r="R16" s="67">
        <f t="shared" si="14"/>
        <v>20</v>
      </c>
      <c r="S16" s="67">
        <f t="shared" si="15"/>
        <v>-7</v>
      </c>
      <c r="T16" s="67">
        <f t="shared" si="16"/>
        <v>0</v>
      </c>
      <c r="U16" s="67">
        <f t="shared" si="17"/>
        <v>0</v>
      </c>
      <c r="V16" s="66">
        <f t="shared" si="18"/>
        <v>0</v>
      </c>
      <c r="W16" s="67">
        <f t="shared" si="19"/>
        <v>0</v>
      </c>
      <c r="X16" s="67" t="str">
        <f t="shared" si="20"/>
        <v/>
      </c>
      <c r="Y16" s="67" t="str">
        <f t="shared" si="21"/>
        <v/>
      </c>
      <c r="Z16" s="68" t="str">
        <f t="shared" si="22"/>
        <v/>
      </c>
      <c r="AB16" s="66">
        <f t="shared" ref="AB16:AB24" si="24">IF(B4="","",IF(Q16&gt;=$I$14,1,0))</f>
        <v>0</v>
      </c>
      <c r="AC16" s="67">
        <f t="shared" ref="AC16:AC24" si="25">IF(C4="","",IF(R16&gt;=$I$14,1,0))</f>
        <v>1</v>
      </c>
      <c r="AD16" s="67">
        <f t="shared" ref="AD16:AD24" si="26">IF(D4="","",IF(S16&gt;=$I$14,1,0))</f>
        <v>0</v>
      </c>
      <c r="AE16" s="67">
        <f t="shared" ref="AE16:AE24" si="27">IF(E4="","",IF(T16&gt;=$I$14,1,0))</f>
        <v>0</v>
      </c>
      <c r="AF16" s="67">
        <f t="shared" ref="AF16:AF24" si="28">IF(F4="","",IF(U16&gt;=$I$14,1,0))</f>
        <v>0</v>
      </c>
      <c r="AG16" s="66">
        <f t="shared" ref="AG16:AG24" si="29">IF(G4="","",IF(V16&gt;=$I$14,1,0))</f>
        <v>0</v>
      </c>
      <c r="AH16" s="67">
        <f t="shared" ref="AH16:AH24" si="30">IF(H4="","",IF(W16&gt;=$I$14,1,0))</f>
        <v>0</v>
      </c>
      <c r="AI16" s="67" t="str">
        <f t="shared" ref="AI16:AI24" si="31">IF(I4="","",IF(X16&gt;=$I$14,1,0))</f>
        <v/>
      </c>
      <c r="AJ16" s="67" t="str">
        <f t="shared" ref="AJ16:AJ24" si="32">IF(J4="","",IF(Y16&gt;=$I$14,1,0))</f>
        <v/>
      </c>
      <c r="AK16" s="68" t="str">
        <f t="shared" ref="AK16:AK24" si="33">IF(K4="","",IF(Z16&gt;=$I$14,1,0))</f>
        <v/>
      </c>
    </row>
    <row r="17" spans="13:37" ht="15" thickBot="1" x14ac:dyDescent="0.4">
      <c r="M17" s="79">
        <v>1</v>
      </c>
      <c r="N17" s="80">
        <v>-2</v>
      </c>
      <c r="O17" s="81">
        <v>1</v>
      </c>
      <c r="Q17" s="66">
        <f t="shared" si="13"/>
        <v>6</v>
      </c>
      <c r="R17" s="67">
        <f t="shared" si="14"/>
        <v>-19</v>
      </c>
      <c r="S17" s="67">
        <f t="shared" si="15"/>
        <v>20</v>
      </c>
      <c r="T17" s="67">
        <f t="shared" si="16"/>
        <v>-7</v>
      </c>
      <c r="U17" s="67">
        <f t="shared" si="17"/>
        <v>0</v>
      </c>
      <c r="V17" s="66">
        <f t="shared" si="18"/>
        <v>0</v>
      </c>
      <c r="W17" s="67">
        <f t="shared" si="19"/>
        <v>0</v>
      </c>
      <c r="X17" s="67" t="str">
        <f t="shared" si="20"/>
        <v/>
      </c>
      <c r="Y17" s="67" t="str">
        <f t="shared" si="21"/>
        <v/>
      </c>
      <c r="Z17" s="68" t="str">
        <f t="shared" si="22"/>
        <v/>
      </c>
      <c r="AB17" s="66">
        <f t="shared" si="24"/>
        <v>0</v>
      </c>
      <c r="AC17" s="67">
        <f t="shared" si="25"/>
        <v>0</v>
      </c>
      <c r="AD17" s="67">
        <f t="shared" si="26"/>
        <v>1</v>
      </c>
      <c r="AE17" s="67">
        <f t="shared" si="27"/>
        <v>0</v>
      </c>
      <c r="AF17" s="67">
        <f t="shared" si="28"/>
        <v>0</v>
      </c>
      <c r="AG17" s="66">
        <f t="shared" si="29"/>
        <v>0</v>
      </c>
      <c r="AH17" s="67">
        <f t="shared" si="30"/>
        <v>0</v>
      </c>
      <c r="AI17" s="67" t="str">
        <f t="shared" si="31"/>
        <v/>
      </c>
      <c r="AJ17" s="67" t="str">
        <f t="shared" si="32"/>
        <v/>
      </c>
      <c r="AK17" s="68" t="str">
        <f t="shared" si="33"/>
        <v/>
      </c>
    </row>
    <row r="18" spans="13:37" x14ac:dyDescent="0.35">
      <c r="Q18" s="66">
        <f t="shared" si="13"/>
        <v>0</v>
      </c>
      <c r="R18" s="67">
        <f t="shared" si="14"/>
        <v>6</v>
      </c>
      <c r="S18" s="67">
        <f t="shared" si="15"/>
        <v>-19</v>
      </c>
      <c r="T18" s="67">
        <f t="shared" si="16"/>
        <v>20</v>
      </c>
      <c r="U18" s="67">
        <f t="shared" si="17"/>
        <v>-7</v>
      </c>
      <c r="V18" s="66">
        <f t="shared" si="18"/>
        <v>0</v>
      </c>
      <c r="W18" s="67">
        <f t="shared" si="19"/>
        <v>0</v>
      </c>
      <c r="X18" s="67" t="str">
        <f t="shared" si="20"/>
        <v/>
      </c>
      <c r="Y18" s="67" t="str">
        <f t="shared" si="21"/>
        <v/>
      </c>
      <c r="Z18" s="68" t="str">
        <f t="shared" si="22"/>
        <v/>
      </c>
      <c r="AB18" s="66">
        <f t="shared" si="24"/>
        <v>0</v>
      </c>
      <c r="AC18" s="67">
        <f t="shared" si="25"/>
        <v>0</v>
      </c>
      <c r="AD18" s="67">
        <f t="shared" si="26"/>
        <v>0</v>
      </c>
      <c r="AE18" s="67">
        <f t="shared" si="27"/>
        <v>1</v>
      </c>
      <c r="AF18" s="67">
        <f t="shared" si="28"/>
        <v>0</v>
      </c>
      <c r="AG18" s="66">
        <f t="shared" si="29"/>
        <v>0</v>
      </c>
      <c r="AH18" s="67">
        <f t="shared" si="30"/>
        <v>0</v>
      </c>
      <c r="AI18" s="67" t="str">
        <f t="shared" si="31"/>
        <v/>
      </c>
      <c r="AJ18" s="67" t="str">
        <f t="shared" si="32"/>
        <v/>
      </c>
      <c r="AK18" s="68" t="str">
        <f t="shared" si="33"/>
        <v/>
      </c>
    </row>
    <row r="19" spans="13:37" ht="15" thickBot="1" x14ac:dyDescent="0.4">
      <c r="Q19" s="69">
        <f t="shared" si="13"/>
        <v>0</v>
      </c>
      <c r="R19" s="70">
        <f t="shared" si="14"/>
        <v>0</v>
      </c>
      <c r="S19" s="70">
        <f t="shared" si="15"/>
        <v>6</v>
      </c>
      <c r="T19" s="70">
        <f t="shared" si="16"/>
        <v>-19</v>
      </c>
      <c r="U19" s="71">
        <f t="shared" si="17"/>
        <v>20</v>
      </c>
      <c r="V19" s="69">
        <f t="shared" si="18"/>
        <v>-7</v>
      </c>
      <c r="W19" s="70">
        <f t="shared" si="19"/>
        <v>0</v>
      </c>
      <c r="X19" s="70" t="str">
        <f t="shared" si="20"/>
        <v/>
      </c>
      <c r="Y19" s="70" t="str">
        <f t="shared" si="21"/>
        <v/>
      </c>
      <c r="Z19" s="71" t="str">
        <f t="shared" si="22"/>
        <v/>
      </c>
      <c r="AB19" s="69">
        <f t="shared" si="24"/>
        <v>0</v>
      </c>
      <c r="AC19" s="70">
        <f t="shared" si="25"/>
        <v>0</v>
      </c>
      <c r="AD19" s="70">
        <f t="shared" si="26"/>
        <v>0</v>
      </c>
      <c r="AE19" s="70">
        <f t="shared" si="27"/>
        <v>0</v>
      </c>
      <c r="AF19" s="71">
        <f t="shared" si="28"/>
        <v>1</v>
      </c>
      <c r="AG19" s="69">
        <f t="shared" si="29"/>
        <v>0</v>
      </c>
      <c r="AH19" s="70">
        <f t="shared" si="30"/>
        <v>0</v>
      </c>
      <c r="AI19" s="70" t="str">
        <f t="shared" si="31"/>
        <v/>
      </c>
      <c r="AJ19" s="70" t="str">
        <f t="shared" si="32"/>
        <v/>
      </c>
      <c r="AK19" s="71" t="str">
        <f t="shared" si="33"/>
        <v/>
      </c>
    </row>
    <row r="20" spans="13:37" x14ac:dyDescent="0.35">
      <c r="Q20" s="63">
        <f t="shared" si="13"/>
        <v>0</v>
      </c>
      <c r="R20" s="64">
        <f t="shared" si="14"/>
        <v>0</v>
      </c>
      <c r="S20" s="64">
        <f t="shared" si="15"/>
        <v>0</v>
      </c>
      <c r="T20" s="64">
        <f t="shared" si="16"/>
        <v>6</v>
      </c>
      <c r="U20" s="65">
        <f t="shared" si="17"/>
        <v>-19</v>
      </c>
      <c r="V20" s="63">
        <f t="shared" si="18"/>
        <v>20</v>
      </c>
      <c r="W20" s="64">
        <f t="shared" si="19"/>
        <v>-7</v>
      </c>
      <c r="X20" s="64" t="str">
        <f t="shared" si="20"/>
        <v/>
      </c>
      <c r="Y20" s="64" t="str">
        <f t="shared" si="21"/>
        <v/>
      </c>
      <c r="Z20" s="65" t="str">
        <f t="shared" si="22"/>
        <v/>
      </c>
      <c r="AB20" s="63">
        <f t="shared" si="24"/>
        <v>0</v>
      </c>
      <c r="AC20" s="64">
        <f t="shared" si="25"/>
        <v>0</v>
      </c>
      <c r="AD20" s="64">
        <f t="shared" si="26"/>
        <v>0</v>
      </c>
      <c r="AE20" s="64">
        <f t="shared" si="27"/>
        <v>0</v>
      </c>
      <c r="AF20" s="65">
        <f t="shared" si="28"/>
        <v>0</v>
      </c>
      <c r="AG20" s="63">
        <f t="shared" si="29"/>
        <v>1</v>
      </c>
      <c r="AH20" s="64">
        <f t="shared" si="30"/>
        <v>0</v>
      </c>
      <c r="AI20" s="64" t="str">
        <f t="shared" si="31"/>
        <v/>
      </c>
      <c r="AJ20" s="64" t="str">
        <f t="shared" si="32"/>
        <v/>
      </c>
      <c r="AK20" s="65" t="str">
        <f t="shared" si="33"/>
        <v/>
      </c>
    </row>
    <row r="21" spans="13:37" x14ac:dyDescent="0.35">
      <c r="Q21" s="66">
        <f t="shared" si="13"/>
        <v>0</v>
      </c>
      <c r="R21" s="67">
        <f t="shared" si="14"/>
        <v>0</v>
      </c>
      <c r="S21" s="67">
        <f t="shared" si="15"/>
        <v>0</v>
      </c>
      <c r="T21" s="67">
        <f t="shared" si="16"/>
        <v>0</v>
      </c>
      <c r="U21" s="68">
        <f t="shared" si="17"/>
        <v>6</v>
      </c>
      <c r="V21" s="66">
        <f t="shared" si="18"/>
        <v>-19</v>
      </c>
      <c r="W21" s="67">
        <f t="shared" si="19"/>
        <v>20</v>
      </c>
      <c r="X21" s="67" t="str">
        <f t="shared" si="20"/>
        <v/>
      </c>
      <c r="Y21" s="67" t="str">
        <f t="shared" si="21"/>
        <v/>
      </c>
      <c r="Z21" s="68" t="str">
        <f t="shared" si="22"/>
        <v/>
      </c>
      <c r="AB21" s="66">
        <f t="shared" si="24"/>
        <v>0</v>
      </c>
      <c r="AC21" s="67">
        <f t="shared" si="25"/>
        <v>0</v>
      </c>
      <c r="AD21" s="67">
        <f t="shared" si="26"/>
        <v>0</v>
      </c>
      <c r="AE21" s="67">
        <f t="shared" si="27"/>
        <v>0</v>
      </c>
      <c r="AF21" s="68">
        <f t="shared" si="28"/>
        <v>0</v>
      </c>
      <c r="AG21" s="66">
        <f t="shared" si="29"/>
        <v>0</v>
      </c>
      <c r="AH21" s="67">
        <f t="shared" si="30"/>
        <v>1</v>
      </c>
      <c r="AI21" s="67" t="str">
        <f t="shared" si="31"/>
        <v/>
      </c>
      <c r="AJ21" s="67" t="str">
        <f t="shared" si="32"/>
        <v/>
      </c>
      <c r="AK21" s="68" t="str">
        <f t="shared" si="33"/>
        <v/>
      </c>
    </row>
    <row r="22" spans="13:37" x14ac:dyDescent="0.35">
      <c r="Q22" s="66" t="str">
        <f t="shared" si="13"/>
        <v/>
      </c>
      <c r="R22" s="67" t="str">
        <f t="shared" si="14"/>
        <v/>
      </c>
      <c r="S22" s="67" t="str">
        <f t="shared" si="15"/>
        <v/>
      </c>
      <c r="T22" s="67" t="str">
        <f t="shared" si="16"/>
        <v/>
      </c>
      <c r="U22" s="68" t="str">
        <f t="shared" si="17"/>
        <v/>
      </c>
      <c r="V22" s="66" t="str">
        <f t="shared" si="18"/>
        <v/>
      </c>
      <c r="W22" s="67" t="str">
        <f t="shared" si="19"/>
        <v/>
      </c>
      <c r="X22" s="67" t="str">
        <f t="shared" si="20"/>
        <v/>
      </c>
      <c r="Y22" s="67" t="str">
        <f t="shared" si="21"/>
        <v/>
      </c>
      <c r="Z22" s="68" t="str">
        <f t="shared" si="22"/>
        <v/>
      </c>
      <c r="AB22" s="66" t="str">
        <f t="shared" si="24"/>
        <v/>
      </c>
      <c r="AC22" s="67" t="str">
        <f t="shared" si="25"/>
        <v/>
      </c>
      <c r="AD22" s="67" t="str">
        <f t="shared" si="26"/>
        <v/>
      </c>
      <c r="AE22" s="67" t="str">
        <f t="shared" si="27"/>
        <v/>
      </c>
      <c r="AF22" s="68" t="str">
        <f t="shared" si="28"/>
        <v/>
      </c>
      <c r="AG22" s="66" t="str">
        <f t="shared" si="29"/>
        <v/>
      </c>
      <c r="AH22" s="67" t="str">
        <f t="shared" si="30"/>
        <v/>
      </c>
      <c r="AI22" s="67" t="str">
        <f t="shared" si="31"/>
        <v/>
      </c>
      <c r="AJ22" s="67" t="str">
        <f t="shared" si="32"/>
        <v/>
      </c>
      <c r="AK22" s="68" t="str">
        <f t="shared" si="33"/>
        <v/>
      </c>
    </row>
    <row r="23" spans="13:37" x14ac:dyDescent="0.35">
      <c r="Q23" s="66" t="str">
        <f t="shared" si="13"/>
        <v/>
      </c>
      <c r="R23" s="67" t="str">
        <f t="shared" si="14"/>
        <v/>
      </c>
      <c r="S23" s="67" t="str">
        <f t="shared" si="15"/>
        <v/>
      </c>
      <c r="T23" s="67" t="str">
        <f t="shared" si="16"/>
        <v/>
      </c>
      <c r="U23" s="68" t="str">
        <f t="shared" si="17"/>
        <v/>
      </c>
      <c r="V23" s="66" t="str">
        <f t="shared" si="18"/>
        <v/>
      </c>
      <c r="W23" s="67" t="str">
        <f t="shared" si="19"/>
        <v/>
      </c>
      <c r="X23" s="67" t="str">
        <f t="shared" si="20"/>
        <v/>
      </c>
      <c r="Y23" s="67" t="str">
        <f t="shared" si="21"/>
        <v/>
      </c>
      <c r="Z23" s="68" t="str">
        <f t="shared" si="22"/>
        <v/>
      </c>
      <c r="AB23" s="66" t="str">
        <f t="shared" si="24"/>
        <v/>
      </c>
      <c r="AC23" s="67" t="str">
        <f t="shared" si="25"/>
        <v/>
      </c>
      <c r="AD23" s="67" t="str">
        <f t="shared" si="26"/>
        <v/>
      </c>
      <c r="AE23" s="67" t="str">
        <f t="shared" si="27"/>
        <v/>
      </c>
      <c r="AF23" s="68" t="str">
        <f t="shared" si="28"/>
        <v/>
      </c>
      <c r="AG23" s="66" t="str">
        <f t="shared" si="29"/>
        <v/>
      </c>
      <c r="AH23" s="67" t="str">
        <f t="shared" si="30"/>
        <v/>
      </c>
      <c r="AI23" s="67" t="str">
        <f t="shared" si="31"/>
        <v/>
      </c>
      <c r="AJ23" s="67" t="str">
        <f t="shared" si="32"/>
        <v/>
      </c>
      <c r="AK23" s="68" t="str">
        <f t="shared" si="33"/>
        <v/>
      </c>
    </row>
    <row r="24" spans="13:37" ht="15" thickBot="1" x14ac:dyDescent="0.4">
      <c r="Q24" s="69" t="str">
        <f t="shared" si="13"/>
        <v/>
      </c>
      <c r="R24" s="70" t="str">
        <f t="shared" si="14"/>
        <v/>
      </c>
      <c r="S24" s="70" t="str">
        <f t="shared" si="15"/>
        <v/>
      </c>
      <c r="T24" s="70" t="str">
        <f t="shared" si="16"/>
        <v/>
      </c>
      <c r="U24" s="71" t="str">
        <f t="shared" si="17"/>
        <v/>
      </c>
      <c r="V24" s="69" t="str">
        <f t="shared" si="18"/>
        <v/>
      </c>
      <c r="W24" s="70" t="str">
        <f t="shared" si="19"/>
        <v/>
      </c>
      <c r="X24" s="70" t="str">
        <f t="shared" si="20"/>
        <v/>
      </c>
      <c r="Y24" s="70" t="str">
        <f t="shared" si="21"/>
        <v/>
      </c>
      <c r="Z24" s="71" t="str">
        <f t="shared" si="22"/>
        <v/>
      </c>
      <c r="AB24" s="69" t="str">
        <f t="shared" si="24"/>
        <v/>
      </c>
      <c r="AC24" s="70" t="str">
        <f t="shared" si="25"/>
        <v/>
      </c>
      <c r="AD24" s="70" t="str">
        <f t="shared" si="26"/>
        <v/>
      </c>
      <c r="AE24" s="70" t="str">
        <f t="shared" si="27"/>
        <v/>
      </c>
      <c r="AF24" s="71" t="str">
        <f t="shared" si="28"/>
        <v/>
      </c>
      <c r="AG24" s="69" t="str">
        <f t="shared" si="29"/>
        <v/>
      </c>
      <c r="AH24" s="70" t="str">
        <f t="shared" si="30"/>
        <v/>
      </c>
      <c r="AI24" s="70" t="str">
        <f t="shared" si="31"/>
        <v/>
      </c>
      <c r="AJ24" s="70" t="str">
        <f t="shared" si="32"/>
        <v/>
      </c>
      <c r="AK24" s="71" t="str">
        <f t="shared" si="33"/>
        <v/>
      </c>
    </row>
    <row r="25" spans="13:37" ht="15" thickBot="1" x14ac:dyDescent="0.4"/>
    <row r="26" spans="13:37" ht="17" thickBot="1" x14ac:dyDescent="0.4">
      <c r="M26" s="155" t="s">
        <v>57</v>
      </c>
      <c r="N26" s="156"/>
      <c r="O26" s="157"/>
      <c r="Q26" s="155" t="s">
        <v>58</v>
      </c>
      <c r="R26" s="156"/>
      <c r="S26" s="156"/>
      <c r="T26" s="156"/>
      <c r="U26" s="156"/>
      <c r="V26" s="156"/>
      <c r="W26" s="156"/>
      <c r="X26" s="156"/>
      <c r="Y26" s="156"/>
      <c r="Z26" s="157"/>
      <c r="AB26" s="155" t="s">
        <v>17</v>
      </c>
      <c r="AC26" s="156"/>
      <c r="AD26" s="156"/>
      <c r="AE26" s="156"/>
      <c r="AF26" s="156"/>
      <c r="AG26" s="156"/>
      <c r="AH26" s="156"/>
      <c r="AI26" s="156"/>
      <c r="AJ26" s="156"/>
      <c r="AK26" s="157"/>
    </row>
    <row r="27" spans="13:37" x14ac:dyDescent="0.35">
      <c r="M27" s="73">
        <v>-1</v>
      </c>
      <c r="N27" s="74">
        <v>-1</v>
      </c>
      <c r="O27" s="75">
        <v>-1</v>
      </c>
      <c r="Q27" s="63">
        <f>IF(B3="","",SUMPRODUCT(A2:C4,$M$27:$O$29))</f>
        <v>37</v>
      </c>
      <c r="R27" s="64">
        <f t="shared" ref="R27:Z27" si="34">IF(C3="","",SUMPRODUCT(B2:D4,$M$27:$O$29))</f>
        <v>19</v>
      </c>
      <c r="S27" s="64">
        <f t="shared" si="34"/>
        <v>9</v>
      </c>
      <c r="T27" s="64">
        <f t="shared" si="34"/>
        <v>6</v>
      </c>
      <c r="U27" s="64">
        <f t="shared" si="34"/>
        <v>3</v>
      </c>
      <c r="V27" s="63">
        <f t="shared" si="34"/>
        <v>0</v>
      </c>
      <c r="W27" s="64">
        <f t="shared" si="34"/>
        <v>-4</v>
      </c>
      <c r="X27" s="64" t="str">
        <f t="shared" si="34"/>
        <v/>
      </c>
      <c r="Y27" s="64" t="str">
        <f t="shared" si="34"/>
        <v/>
      </c>
      <c r="Z27" s="65" t="str">
        <f t="shared" si="34"/>
        <v/>
      </c>
      <c r="AB27" s="63">
        <f>IF(B3="","",IF(Q27&gt;=$I$14,1,0))</f>
        <v>1</v>
      </c>
      <c r="AC27" s="64">
        <f t="shared" ref="AC27:AK27" si="35">IF(C3="","",IF(R27&gt;=$I$14,1,0))</f>
        <v>1</v>
      </c>
      <c r="AD27" s="64">
        <f t="shared" si="35"/>
        <v>0</v>
      </c>
      <c r="AE27" s="64">
        <f t="shared" si="35"/>
        <v>0</v>
      </c>
      <c r="AF27" s="64">
        <f t="shared" si="35"/>
        <v>0</v>
      </c>
      <c r="AG27" s="63">
        <f t="shared" si="35"/>
        <v>0</v>
      </c>
      <c r="AH27" s="64">
        <f t="shared" si="35"/>
        <v>0</v>
      </c>
      <c r="AI27" s="64" t="str">
        <f t="shared" si="35"/>
        <v/>
      </c>
      <c r="AJ27" s="64" t="str">
        <f t="shared" si="35"/>
        <v/>
      </c>
      <c r="AK27" s="65" t="str">
        <f t="shared" si="35"/>
        <v/>
      </c>
    </row>
    <row r="28" spans="13:37" x14ac:dyDescent="0.35">
      <c r="M28" s="76">
        <v>-1</v>
      </c>
      <c r="N28" s="77">
        <v>8</v>
      </c>
      <c r="O28" s="78">
        <v>-1</v>
      </c>
      <c r="Q28" s="66">
        <f t="shared" ref="Q28:Q36" si="36">IF(B4="","",SUMPRODUCT(A3:C5,$M$27:$O$29))</f>
        <v>-17</v>
      </c>
      <c r="R28" s="67">
        <f t="shared" ref="R28:R36" si="37">IF(C4="","",SUMPRODUCT(B3:D5,$M$27:$O$29))</f>
        <v>22</v>
      </c>
      <c r="S28" s="67">
        <f t="shared" ref="S28:S36" si="38">IF(D4="","",SUMPRODUCT(C3:E5,$M$27:$O$29))</f>
        <v>7</v>
      </c>
      <c r="T28" s="67">
        <f t="shared" ref="T28:T36" si="39">IF(E4="","",SUMPRODUCT(D3:F5,$M$27:$O$29))</f>
        <v>0</v>
      </c>
      <c r="U28" s="67">
        <f t="shared" ref="U28:U36" si="40">IF(F4="","",SUMPRODUCT(E3:G5,$M$27:$O$29))</f>
        <v>0</v>
      </c>
      <c r="V28" s="66">
        <f t="shared" ref="V28:V36" si="41">IF(G4="","",SUMPRODUCT(F3:H5,$M$27:$O$29))</f>
        <v>0</v>
      </c>
      <c r="W28" s="67">
        <f t="shared" ref="W28:W36" si="42">IF(H4="","",SUMPRODUCT(G3:I5,$M$27:$O$29))</f>
        <v>0</v>
      </c>
      <c r="X28" s="67" t="str">
        <f t="shared" ref="X28:X36" si="43">IF(I4="","",SUMPRODUCT(H3:J5,$M$27:$O$29))</f>
        <v/>
      </c>
      <c r="Y28" s="67" t="str">
        <f t="shared" ref="Y28:Y36" si="44">IF(J4="","",SUMPRODUCT(I3:K5,$M$27:$O$29))</f>
        <v/>
      </c>
      <c r="Z28" s="68" t="str">
        <f t="shared" ref="Z28:Z36" si="45">IF(K4="","",SUMPRODUCT(J3:L5,$M$27:$O$29))</f>
        <v/>
      </c>
      <c r="AB28" s="66">
        <f t="shared" ref="AB28:AB36" si="46">IF(B4="","",IF(Q28&gt;=$I$14,1,0))</f>
        <v>0</v>
      </c>
      <c r="AC28" s="67">
        <f t="shared" ref="AC28:AC36" si="47">IF(C4="","",IF(R28&gt;=$I$14,1,0))</f>
        <v>1</v>
      </c>
      <c r="AD28" s="67">
        <f t="shared" ref="AD28:AD36" si="48">IF(D4="","",IF(S28&gt;=$I$14,1,0))</f>
        <v>0</v>
      </c>
      <c r="AE28" s="67">
        <f t="shared" ref="AE28:AE36" si="49">IF(E4="","",IF(T28&gt;=$I$14,1,0))</f>
        <v>0</v>
      </c>
      <c r="AF28" s="67">
        <f t="shared" ref="AF28:AF36" si="50">IF(F4="","",IF(U28&gt;=$I$14,1,0))</f>
        <v>0</v>
      </c>
      <c r="AG28" s="66">
        <f t="shared" ref="AG28:AG36" si="51">IF(G4="","",IF(V28&gt;=$I$14,1,0))</f>
        <v>0</v>
      </c>
      <c r="AH28" s="67">
        <f t="shared" ref="AH28:AH36" si="52">IF(H4="","",IF(W28&gt;=$I$14,1,0))</f>
        <v>0</v>
      </c>
      <c r="AI28" s="67" t="str">
        <f t="shared" ref="AI28:AI36" si="53">IF(I4="","",IF(X28&gt;=$I$14,1,0))</f>
        <v/>
      </c>
      <c r="AJ28" s="67" t="str">
        <f t="shared" ref="AJ28:AJ36" si="54">IF(J4="","",IF(Y28&gt;=$I$14,1,0))</f>
        <v/>
      </c>
      <c r="AK28" s="68" t="str">
        <f t="shared" ref="AK28:AK36" si="55">IF(K4="","",IF(Z28&gt;=$I$14,1,0))</f>
        <v/>
      </c>
    </row>
    <row r="29" spans="13:37" ht="15" thickBot="1" x14ac:dyDescent="0.4">
      <c r="M29" s="79">
        <v>-1</v>
      </c>
      <c r="N29" s="80">
        <v>-1</v>
      </c>
      <c r="O29" s="81">
        <v>-1</v>
      </c>
      <c r="Q29" s="66">
        <f t="shared" si="36"/>
        <v>-6</v>
      </c>
      <c r="R29" s="67">
        <f t="shared" si="37"/>
        <v>-17</v>
      </c>
      <c r="S29" s="67">
        <f t="shared" si="38"/>
        <v>22</v>
      </c>
      <c r="T29" s="67">
        <f t="shared" si="39"/>
        <v>7</v>
      </c>
      <c r="U29" s="67">
        <f t="shared" si="40"/>
        <v>0</v>
      </c>
      <c r="V29" s="66">
        <f t="shared" si="41"/>
        <v>0</v>
      </c>
      <c r="W29" s="67">
        <f t="shared" si="42"/>
        <v>3</v>
      </c>
      <c r="X29" s="67" t="str">
        <f t="shared" si="43"/>
        <v/>
      </c>
      <c r="Y29" s="67" t="str">
        <f t="shared" si="44"/>
        <v/>
      </c>
      <c r="Z29" s="68" t="str">
        <f t="shared" si="45"/>
        <v/>
      </c>
      <c r="AB29" s="66">
        <f t="shared" si="46"/>
        <v>0</v>
      </c>
      <c r="AC29" s="67">
        <f t="shared" si="47"/>
        <v>0</v>
      </c>
      <c r="AD29" s="67">
        <f t="shared" si="48"/>
        <v>1</v>
      </c>
      <c r="AE29" s="67">
        <f t="shared" si="49"/>
        <v>0</v>
      </c>
      <c r="AF29" s="67">
        <f t="shared" si="50"/>
        <v>0</v>
      </c>
      <c r="AG29" s="66">
        <f t="shared" si="51"/>
        <v>0</v>
      </c>
      <c r="AH29" s="67">
        <f t="shared" si="52"/>
        <v>0</v>
      </c>
      <c r="AI29" s="67" t="str">
        <f t="shared" si="53"/>
        <v/>
      </c>
      <c r="AJ29" s="67" t="str">
        <f t="shared" si="54"/>
        <v/>
      </c>
      <c r="AK29" s="68" t="str">
        <f t="shared" si="55"/>
        <v/>
      </c>
    </row>
    <row r="30" spans="13:37" x14ac:dyDescent="0.35">
      <c r="Q30" s="66">
        <f t="shared" si="36"/>
        <v>0</v>
      </c>
      <c r="R30" s="67">
        <f t="shared" si="37"/>
        <v>-6</v>
      </c>
      <c r="S30" s="67">
        <f t="shared" si="38"/>
        <v>-17</v>
      </c>
      <c r="T30" s="67">
        <f t="shared" si="39"/>
        <v>22</v>
      </c>
      <c r="U30" s="67">
        <f t="shared" si="40"/>
        <v>7</v>
      </c>
      <c r="V30" s="66">
        <f t="shared" si="41"/>
        <v>0</v>
      </c>
      <c r="W30" s="67">
        <f t="shared" si="42"/>
        <v>6</v>
      </c>
      <c r="X30" s="67" t="str">
        <f t="shared" si="43"/>
        <v/>
      </c>
      <c r="Y30" s="67" t="str">
        <f t="shared" si="44"/>
        <v/>
      </c>
      <c r="Z30" s="68" t="str">
        <f t="shared" si="45"/>
        <v/>
      </c>
      <c r="AB30" s="66">
        <f t="shared" si="46"/>
        <v>0</v>
      </c>
      <c r="AC30" s="67">
        <f t="shared" si="47"/>
        <v>0</v>
      </c>
      <c r="AD30" s="67">
        <f t="shared" si="48"/>
        <v>0</v>
      </c>
      <c r="AE30" s="67">
        <f t="shared" si="49"/>
        <v>1</v>
      </c>
      <c r="AF30" s="67">
        <f t="shared" si="50"/>
        <v>0</v>
      </c>
      <c r="AG30" s="66">
        <f t="shared" si="51"/>
        <v>0</v>
      </c>
      <c r="AH30" s="67">
        <f t="shared" si="52"/>
        <v>0</v>
      </c>
      <c r="AI30" s="67" t="str">
        <f t="shared" si="53"/>
        <v/>
      </c>
      <c r="AJ30" s="67" t="str">
        <f t="shared" si="54"/>
        <v/>
      </c>
      <c r="AK30" s="68" t="str">
        <f t="shared" si="55"/>
        <v/>
      </c>
    </row>
    <row r="31" spans="13:37" ht="15" thickBot="1" x14ac:dyDescent="0.4">
      <c r="Q31" s="69">
        <f t="shared" si="36"/>
        <v>0</v>
      </c>
      <c r="R31" s="70">
        <f t="shared" si="37"/>
        <v>0</v>
      </c>
      <c r="S31" s="70">
        <f t="shared" si="38"/>
        <v>-6</v>
      </c>
      <c r="T31" s="70">
        <f t="shared" si="39"/>
        <v>-17</v>
      </c>
      <c r="U31" s="71">
        <f t="shared" si="40"/>
        <v>22</v>
      </c>
      <c r="V31" s="69">
        <f t="shared" si="41"/>
        <v>7</v>
      </c>
      <c r="W31" s="70">
        <f t="shared" si="42"/>
        <v>9</v>
      </c>
      <c r="X31" s="70" t="str">
        <f t="shared" si="43"/>
        <v/>
      </c>
      <c r="Y31" s="70" t="str">
        <f t="shared" si="44"/>
        <v/>
      </c>
      <c r="Z31" s="71" t="str">
        <f t="shared" si="45"/>
        <v/>
      </c>
      <c r="AB31" s="69">
        <f t="shared" si="46"/>
        <v>0</v>
      </c>
      <c r="AC31" s="70">
        <f t="shared" si="47"/>
        <v>0</v>
      </c>
      <c r="AD31" s="70">
        <f t="shared" si="48"/>
        <v>0</v>
      </c>
      <c r="AE31" s="70">
        <f t="shared" si="49"/>
        <v>0</v>
      </c>
      <c r="AF31" s="71">
        <f t="shared" si="50"/>
        <v>1</v>
      </c>
      <c r="AG31" s="69">
        <f t="shared" si="51"/>
        <v>0</v>
      </c>
      <c r="AH31" s="70">
        <f t="shared" si="52"/>
        <v>0</v>
      </c>
      <c r="AI31" s="70" t="str">
        <f t="shared" si="53"/>
        <v/>
      </c>
      <c r="AJ31" s="70" t="str">
        <f t="shared" si="54"/>
        <v/>
      </c>
      <c r="AK31" s="71" t="str">
        <f t="shared" si="55"/>
        <v/>
      </c>
    </row>
    <row r="32" spans="13:37" x14ac:dyDescent="0.35">
      <c r="Q32" s="63">
        <f t="shared" si="36"/>
        <v>0</v>
      </c>
      <c r="R32" s="64">
        <f t="shared" si="37"/>
        <v>0</v>
      </c>
      <c r="S32" s="64">
        <f t="shared" si="38"/>
        <v>0</v>
      </c>
      <c r="T32" s="64">
        <f t="shared" si="39"/>
        <v>-6</v>
      </c>
      <c r="U32" s="65">
        <f t="shared" si="40"/>
        <v>-17</v>
      </c>
      <c r="V32" s="63">
        <f t="shared" si="41"/>
        <v>22</v>
      </c>
      <c r="W32" s="64">
        <f t="shared" si="42"/>
        <v>19</v>
      </c>
      <c r="X32" s="64" t="str">
        <f t="shared" si="43"/>
        <v/>
      </c>
      <c r="Y32" s="64" t="str">
        <f t="shared" si="44"/>
        <v/>
      </c>
      <c r="Z32" s="65" t="str">
        <f t="shared" si="45"/>
        <v/>
      </c>
      <c r="AB32" s="63">
        <f t="shared" si="46"/>
        <v>0</v>
      </c>
      <c r="AC32" s="64">
        <f t="shared" si="47"/>
        <v>0</v>
      </c>
      <c r="AD32" s="64">
        <f t="shared" si="48"/>
        <v>0</v>
      </c>
      <c r="AE32" s="64">
        <f t="shared" si="49"/>
        <v>0</v>
      </c>
      <c r="AF32" s="65">
        <f t="shared" si="50"/>
        <v>0</v>
      </c>
      <c r="AG32" s="63">
        <f t="shared" si="51"/>
        <v>1</v>
      </c>
      <c r="AH32" s="64">
        <f t="shared" si="52"/>
        <v>1</v>
      </c>
      <c r="AI32" s="64" t="str">
        <f t="shared" si="53"/>
        <v/>
      </c>
      <c r="AJ32" s="64" t="str">
        <f t="shared" si="54"/>
        <v/>
      </c>
      <c r="AK32" s="65" t="str">
        <f t="shared" si="55"/>
        <v/>
      </c>
    </row>
    <row r="33" spans="17:37" x14ac:dyDescent="0.35">
      <c r="Q33" s="66">
        <f t="shared" si="36"/>
        <v>0</v>
      </c>
      <c r="R33" s="67">
        <f t="shared" si="37"/>
        <v>0</v>
      </c>
      <c r="S33" s="67">
        <f t="shared" si="38"/>
        <v>0</v>
      </c>
      <c r="T33" s="67">
        <f t="shared" si="39"/>
        <v>0</v>
      </c>
      <c r="U33" s="68">
        <f t="shared" si="40"/>
        <v>-6</v>
      </c>
      <c r="V33" s="66">
        <f t="shared" si="41"/>
        <v>-17</v>
      </c>
      <c r="W33" s="67">
        <f t="shared" si="42"/>
        <v>37</v>
      </c>
      <c r="X33" s="67" t="str">
        <f t="shared" si="43"/>
        <v/>
      </c>
      <c r="Y33" s="67" t="str">
        <f t="shared" si="44"/>
        <v/>
      </c>
      <c r="Z33" s="68" t="str">
        <f t="shared" si="45"/>
        <v/>
      </c>
      <c r="AB33" s="66">
        <f t="shared" si="46"/>
        <v>0</v>
      </c>
      <c r="AC33" s="67">
        <f t="shared" si="47"/>
        <v>0</v>
      </c>
      <c r="AD33" s="67">
        <f t="shared" si="48"/>
        <v>0</v>
      </c>
      <c r="AE33" s="67">
        <f t="shared" si="49"/>
        <v>0</v>
      </c>
      <c r="AF33" s="68">
        <f t="shared" si="50"/>
        <v>0</v>
      </c>
      <c r="AG33" s="66">
        <f t="shared" si="51"/>
        <v>0</v>
      </c>
      <c r="AH33" s="67">
        <f t="shared" si="52"/>
        <v>1</v>
      </c>
      <c r="AI33" s="67" t="str">
        <f t="shared" si="53"/>
        <v/>
      </c>
      <c r="AJ33" s="67" t="str">
        <f t="shared" si="54"/>
        <v/>
      </c>
      <c r="AK33" s="68" t="str">
        <f t="shared" si="55"/>
        <v/>
      </c>
    </row>
    <row r="34" spans="17:37" x14ac:dyDescent="0.35">
      <c r="Q34" s="66" t="str">
        <f t="shared" si="36"/>
        <v/>
      </c>
      <c r="R34" s="67" t="str">
        <f t="shared" si="37"/>
        <v/>
      </c>
      <c r="S34" s="67" t="str">
        <f t="shared" si="38"/>
        <v/>
      </c>
      <c r="T34" s="67" t="str">
        <f t="shared" si="39"/>
        <v/>
      </c>
      <c r="U34" s="68" t="str">
        <f t="shared" si="40"/>
        <v/>
      </c>
      <c r="V34" s="66" t="str">
        <f t="shared" si="41"/>
        <v/>
      </c>
      <c r="W34" s="67" t="str">
        <f t="shared" si="42"/>
        <v/>
      </c>
      <c r="X34" s="67" t="str">
        <f t="shared" si="43"/>
        <v/>
      </c>
      <c r="Y34" s="67" t="str">
        <f t="shared" si="44"/>
        <v/>
      </c>
      <c r="Z34" s="68" t="str">
        <f t="shared" si="45"/>
        <v/>
      </c>
      <c r="AB34" s="66" t="str">
        <f t="shared" si="46"/>
        <v/>
      </c>
      <c r="AC34" s="67" t="str">
        <f t="shared" si="47"/>
        <v/>
      </c>
      <c r="AD34" s="67" t="str">
        <f t="shared" si="48"/>
        <v/>
      </c>
      <c r="AE34" s="67" t="str">
        <f t="shared" si="49"/>
        <v/>
      </c>
      <c r="AF34" s="68" t="str">
        <f t="shared" si="50"/>
        <v/>
      </c>
      <c r="AG34" s="66" t="str">
        <f t="shared" si="51"/>
        <v/>
      </c>
      <c r="AH34" s="67" t="str">
        <f t="shared" si="52"/>
        <v/>
      </c>
      <c r="AI34" s="67" t="str">
        <f t="shared" si="53"/>
        <v/>
      </c>
      <c r="AJ34" s="67" t="str">
        <f t="shared" si="54"/>
        <v/>
      </c>
      <c r="AK34" s="68" t="str">
        <f t="shared" si="55"/>
        <v/>
      </c>
    </row>
    <row r="35" spans="17:37" x14ac:dyDescent="0.35">
      <c r="Q35" s="66" t="str">
        <f t="shared" si="36"/>
        <v/>
      </c>
      <c r="R35" s="67" t="str">
        <f t="shared" si="37"/>
        <v/>
      </c>
      <c r="S35" s="67" t="str">
        <f t="shared" si="38"/>
        <v/>
      </c>
      <c r="T35" s="67" t="str">
        <f t="shared" si="39"/>
        <v/>
      </c>
      <c r="U35" s="68" t="str">
        <f t="shared" si="40"/>
        <v/>
      </c>
      <c r="V35" s="66" t="str">
        <f t="shared" si="41"/>
        <v/>
      </c>
      <c r="W35" s="67" t="str">
        <f t="shared" si="42"/>
        <v/>
      </c>
      <c r="X35" s="67" t="str">
        <f t="shared" si="43"/>
        <v/>
      </c>
      <c r="Y35" s="67" t="str">
        <f t="shared" si="44"/>
        <v/>
      </c>
      <c r="Z35" s="68" t="str">
        <f t="shared" si="45"/>
        <v/>
      </c>
      <c r="AB35" s="66" t="str">
        <f t="shared" si="46"/>
        <v/>
      </c>
      <c r="AC35" s="67" t="str">
        <f t="shared" si="47"/>
        <v/>
      </c>
      <c r="AD35" s="67" t="str">
        <f t="shared" si="48"/>
        <v/>
      </c>
      <c r="AE35" s="67" t="str">
        <f t="shared" si="49"/>
        <v/>
      </c>
      <c r="AF35" s="68" t="str">
        <f t="shared" si="50"/>
        <v/>
      </c>
      <c r="AG35" s="66" t="str">
        <f t="shared" si="51"/>
        <v/>
      </c>
      <c r="AH35" s="67" t="str">
        <f t="shared" si="52"/>
        <v/>
      </c>
      <c r="AI35" s="67" t="str">
        <f t="shared" si="53"/>
        <v/>
      </c>
      <c r="AJ35" s="67" t="str">
        <f t="shared" si="54"/>
        <v/>
      </c>
      <c r="AK35" s="68" t="str">
        <f t="shared" si="55"/>
        <v/>
      </c>
    </row>
    <row r="36" spans="17:37" ht="15" thickBot="1" x14ac:dyDescent="0.4">
      <c r="Q36" s="69" t="str">
        <f t="shared" si="36"/>
        <v/>
      </c>
      <c r="R36" s="70" t="str">
        <f t="shared" si="37"/>
        <v/>
      </c>
      <c r="S36" s="70" t="str">
        <f t="shared" si="38"/>
        <v/>
      </c>
      <c r="T36" s="70" t="str">
        <f t="shared" si="39"/>
        <v/>
      </c>
      <c r="U36" s="71" t="str">
        <f t="shared" si="40"/>
        <v/>
      </c>
      <c r="V36" s="69" t="str">
        <f t="shared" si="41"/>
        <v/>
      </c>
      <c r="W36" s="70" t="str">
        <f t="shared" si="42"/>
        <v/>
      </c>
      <c r="X36" s="70" t="str">
        <f t="shared" si="43"/>
        <v/>
      </c>
      <c r="Y36" s="70" t="str">
        <f t="shared" si="44"/>
        <v/>
      </c>
      <c r="Z36" s="71" t="str">
        <f t="shared" si="45"/>
        <v/>
      </c>
      <c r="AB36" s="69" t="str">
        <f t="shared" si="46"/>
        <v/>
      </c>
      <c r="AC36" s="70" t="str">
        <f t="shared" si="47"/>
        <v/>
      </c>
      <c r="AD36" s="70" t="str">
        <f t="shared" si="48"/>
        <v/>
      </c>
      <c r="AE36" s="70" t="str">
        <f t="shared" si="49"/>
        <v/>
      </c>
      <c r="AF36" s="71" t="str">
        <f t="shared" si="50"/>
        <v/>
      </c>
      <c r="AG36" s="69" t="str">
        <f t="shared" si="51"/>
        <v/>
      </c>
      <c r="AH36" s="70" t="str">
        <f t="shared" si="52"/>
        <v/>
      </c>
      <c r="AI36" s="70" t="str">
        <f t="shared" si="53"/>
        <v/>
      </c>
      <c r="AJ36" s="70" t="str">
        <f t="shared" si="54"/>
        <v/>
      </c>
      <c r="AK36" s="71" t="str">
        <f t="shared" si="55"/>
        <v/>
      </c>
    </row>
  </sheetData>
  <mergeCells count="12">
    <mergeCell ref="M26:O26"/>
    <mergeCell ref="AB14:AK14"/>
    <mergeCell ref="Q26:Z26"/>
    <mergeCell ref="AB26:AK26"/>
    <mergeCell ref="M14:O14"/>
    <mergeCell ref="AB2:AK2"/>
    <mergeCell ref="B14:H14"/>
    <mergeCell ref="I14:K14"/>
    <mergeCell ref="B1:K1"/>
    <mergeCell ref="M2:O2"/>
    <mergeCell ref="Q2:Z2"/>
    <mergeCell ref="Q14:Z14"/>
  </mergeCells>
  <dataValidations count="1">
    <dataValidation type="whole" allowBlank="1" showInputMessage="1" showErrorMessage="1" sqref="I14:K14" xr:uid="{C26C5947-4ACB-495D-B0CD-5A579A8B5AE2}">
      <formula1>0</formula1>
      <formula2>255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CA10-BA9E-4983-A88F-2CAAC2EBC81D}">
  <sheetPr>
    <tabColor rgb="FFCCE7FF"/>
  </sheetPr>
  <dimension ref="C1:AD35"/>
  <sheetViews>
    <sheetView topLeftCell="B1" zoomScale="117" workbookViewId="0">
      <selection activeCell="AF10" sqref="AF10"/>
    </sheetView>
  </sheetViews>
  <sheetFormatPr defaultRowHeight="14.5" x14ac:dyDescent="0.35"/>
  <cols>
    <col min="1" max="2" width="8.7265625" style="1"/>
    <col min="3" max="12" width="2.6328125" style="1" customWidth="1"/>
    <col min="13" max="14" width="8.7265625" style="1"/>
    <col min="15" max="17" width="2.6328125" style="1" customWidth="1"/>
    <col min="18" max="18" width="8.7265625" style="1"/>
    <col min="19" max="30" width="2.6328125" style="1" customWidth="1"/>
    <col min="31" max="16384" width="8.7265625" style="1"/>
  </cols>
  <sheetData>
    <row r="1" spans="3:30" ht="15" thickBot="1" x14ac:dyDescent="0.4">
      <c r="C1" s="165" t="s">
        <v>10</v>
      </c>
      <c r="D1" s="166"/>
      <c r="E1" s="166"/>
      <c r="F1" s="166"/>
      <c r="G1" s="166"/>
      <c r="H1" s="166"/>
      <c r="I1" s="166"/>
      <c r="J1" s="166"/>
      <c r="K1" s="166"/>
      <c r="L1" s="167"/>
      <c r="O1" s="165" t="s">
        <v>59</v>
      </c>
      <c r="P1" s="166"/>
      <c r="Q1" s="167"/>
      <c r="S1" s="165" t="s">
        <v>60</v>
      </c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7"/>
    </row>
    <row r="3" spans="3:30" ht="15" thickBot="1" x14ac:dyDescent="0.4"/>
    <row r="4" spans="3:30" ht="15" thickBot="1" x14ac:dyDescent="0.4">
      <c r="C4" s="82">
        <v>0</v>
      </c>
      <c r="D4" s="83">
        <v>1</v>
      </c>
      <c r="E4" s="83">
        <v>0</v>
      </c>
      <c r="F4" s="83">
        <v>0</v>
      </c>
      <c r="G4" s="83">
        <v>1</v>
      </c>
      <c r="H4" s="82">
        <v>0</v>
      </c>
      <c r="I4" s="83"/>
      <c r="J4" s="83"/>
      <c r="K4" s="83"/>
      <c r="L4" s="84"/>
      <c r="O4" s="82"/>
      <c r="P4" s="102"/>
      <c r="Q4" s="84"/>
      <c r="S4" s="95">
        <f>IF(COUNTA(A2:C4)=0,"",MAX(B3,A2*$Q$6,B2*$P$6,C2*$O$6,C3*$O$5,C4*$O$4,B4*$P$4,A4*$Q$4,A3*$Q$5,0))</f>
        <v>0</v>
      </c>
      <c r="T4" s="106">
        <f>IF(COUNTA(B2:D4)=0,"",MAX(C3,B2*$Q$6,C2*$P$6,D2*$O$6,D3*$O$5,D4*$O$4,C4*$P$4,B4*$Q$4,B3*$Q$5,0))</f>
        <v>0</v>
      </c>
      <c r="U4" s="106">
        <f>IF(COUNTA(C2:E4)=0,"",MAX(D3,C2*$Q$6,D2*$P$6,E2*$O$6,E3*$O$5,E4*$O$4,D4*$P$4,C4*$Q$4,C3*$Q$5,0))</f>
        <v>0</v>
      </c>
      <c r="V4" s="106">
        <f t="shared" ref="V4:X4" si="0">IF(COUNTA(D2:F4)=0,"",MAX(E3,D2*$Q$6,E2*$P$6,F2*$O$6,F3*$O$5,F4*$O$4,E4*$P$4,D4*$Q$4,D3*$Q$5,0))</f>
        <v>0</v>
      </c>
      <c r="W4" s="106">
        <f t="shared" si="0"/>
        <v>0</v>
      </c>
      <c r="X4" s="106">
        <f t="shared" si="0"/>
        <v>0</v>
      </c>
      <c r="Y4" s="106">
        <f t="shared" ref="Y4:AD4" si="1">IF(COUNTA(G2:I4)=0,"",MAX(H3,G2*$Q$6,H2*$P$6,I2*$O$6,I3*$O$5,I4*$O$4,H4*$P$4,G4*$Q$4,G3*$Q$5,0))</f>
        <v>0</v>
      </c>
      <c r="Z4" s="106">
        <f t="shared" si="1"/>
        <v>0</v>
      </c>
      <c r="AA4" s="106" t="str">
        <f t="shared" si="1"/>
        <v/>
      </c>
      <c r="AB4" s="106" t="str">
        <f t="shared" si="1"/>
        <v/>
      </c>
      <c r="AC4" s="106" t="str">
        <f t="shared" si="1"/>
        <v/>
      </c>
      <c r="AD4" s="95" t="str">
        <f t="shared" si="1"/>
        <v/>
      </c>
    </row>
    <row r="5" spans="3:30" ht="15" thickBot="1" x14ac:dyDescent="0.4">
      <c r="C5" s="85">
        <v>1</v>
      </c>
      <c r="D5" s="86">
        <v>0</v>
      </c>
      <c r="E5" s="86">
        <v>1</v>
      </c>
      <c r="F5" s="86">
        <v>1</v>
      </c>
      <c r="G5" s="86">
        <v>0</v>
      </c>
      <c r="H5" s="85">
        <v>1</v>
      </c>
      <c r="I5" s="86"/>
      <c r="J5" s="86"/>
      <c r="K5" s="86"/>
      <c r="L5" s="87"/>
      <c r="O5" s="100"/>
      <c r="P5" s="113">
        <v>1</v>
      </c>
      <c r="Q5" s="101">
        <v>0</v>
      </c>
      <c r="S5" s="104">
        <f>IF(COUNTA(A3:C5)=0,"",MAX(B4,A3*$Q$6,B3*$P$6,C3*$O$6,C4*$O$5,C5*$O$4,B5*$P$4,A5*$Q$4,A4*$Q$5,0))</f>
        <v>0</v>
      </c>
      <c r="T5" s="91">
        <f t="shared" ref="T5:T15" si="2">IF(COUNTA(B3:D5)=0,"",MAX(C4,B3*$Q$6,C3*$P$6,D3*$O$6,D4*$O$5,D5*$O$4,C5*$P$4,B5*$Q$4,B4*$Q$5,0))</f>
        <v>0</v>
      </c>
      <c r="U5" s="92">
        <f t="shared" ref="U5:U15" si="3">IF(COUNTA(C3:E5)=0,"",MAX(D4,C3*$Q$6,D3*$P$6,E3*$O$6,E4*$O$5,E5*$O$4,D5*$P$4,C5*$Q$4,C4*$Q$5,0))</f>
        <v>1</v>
      </c>
      <c r="V5" s="92">
        <f t="shared" ref="V5:V15" si="4">IF(COUNTA(D3:F5)=0,"",MAX(E4,D3*$Q$6,E3*$P$6,F3*$O$6,F4*$O$5,F5*$O$4,E5*$P$4,D5*$Q$4,D4*$Q$5,0))</f>
        <v>0</v>
      </c>
      <c r="W5" s="92">
        <f>IF(COUNTA(E3:G5)=0,"",MAX(F4,E3*$Q$6,F3*$P$6,G3*$O$6,G4*$O$5,G5*$O$4,F5*$P$4,E5*$Q$4,E4*$Q$5,0))</f>
        <v>0</v>
      </c>
      <c r="X5" s="93">
        <f>IF(COUNTA(F3:H5)=0,"",MAX(G4,F3*$Q$6,G3*$P$6,H3*$O$6,H4*$O$5,H5*$O$4,G5*$P$4,F5*$Q$4,F4*$Q$5,0))</f>
        <v>1</v>
      </c>
      <c r="Y5" s="108">
        <f t="shared" ref="Y5:Y15" si="5">IF(COUNTA(G3:I5)=0,"",MAX(H4,G3*$Q$6,H3*$P$6,I3*$O$6,I4*$O$5,I5*$O$4,H5*$P$4,G5*$Q$4,G4*$Q$5,0))</f>
        <v>0</v>
      </c>
      <c r="Z5" s="92">
        <f t="shared" ref="Z5:Z15" si="6">IF(COUNTA(H3:J5)=0,"",MAX(I4,H3*$Q$6,I3*$P$6,J3*$O$6,J4*$O$5,J5*$O$4,I5*$P$4,H5*$Q$4,H4*$Q$5,0))</f>
        <v>0</v>
      </c>
      <c r="AA5" s="92" t="str">
        <f t="shared" ref="AA5:AA15" si="7">IF(COUNTA(I3:K5)=0,"",MAX(J4,I3*$Q$6,J3*$P$6,K3*$O$6,K4*$O$5,K5*$O$4,J5*$P$4,I5*$Q$4,I4*$Q$5,0))</f>
        <v/>
      </c>
      <c r="AB5" s="92" t="str">
        <f t="shared" ref="AB5:AB15" si="8">IF(COUNTA(J3:L5)=0,"",MAX(K4,J3*$Q$6,K3*$P$6,L3*$O$6,L4*$O$5,L5*$O$4,K5*$P$4,J5*$Q$4,J4*$Q$5,0))</f>
        <v/>
      </c>
      <c r="AC5" s="93" t="str">
        <f t="shared" ref="AC5:AC15" si="9">IF(COUNTA(K3:M5)=0,"",MAX(L4,K3*$Q$6,L3*$P$6,M3*$O$6,M4*$O$5,M5*$O$4,L5*$P$4,K5*$Q$4,K4*$Q$5,0))</f>
        <v/>
      </c>
      <c r="AD5" s="105" t="str">
        <f t="shared" ref="AD5:AD15" si="10">IF(COUNTA(L3:N5)=0,"",MAX(M4,L3*$Q$6,M3*$P$6,N3*$O$6,N4*$O$5,N5*$O$4,M5*$P$4,L5*$Q$4,L4*$Q$5,0))</f>
        <v/>
      </c>
    </row>
    <row r="6" spans="3:30" ht="15" thickBot="1" x14ac:dyDescent="0.4">
      <c r="C6" s="85">
        <v>0</v>
      </c>
      <c r="D6" s="86">
        <v>1</v>
      </c>
      <c r="E6" s="86">
        <v>0</v>
      </c>
      <c r="F6" s="86">
        <v>1</v>
      </c>
      <c r="G6" s="86">
        <v>0</v>
      </c>
      <c r="H6" s="85">
        <v>0</v>
      </c>
      <c r="I6" s="86"/>
      <c r="J6" s="86"/>
      <c r="K6" s="86"/>
      <c r="L6" s="87"/>
      <c r="O6" s="88"/>
      <c r="P6" s="103">
        <v>0</v>
      </c>
      <c r="Q6" s="90">
        <v>1</v>
      </c>
      <c r="S6" s="104">
        <f t="shared" ref="S6:S15" si="11">IF(COUNTA(A4:C6)=0,"",MAX(B5,A4*$Q$6,B4*$P$6,C4*$O$6,C5*$O$5,C6*$O$4,B6*$P$4,A6*$Q$4,A5*$Q$5,0))</f>
        <v>0</v>
      </c>
      <c r="T6" s="94">
        <f t="shared" si="2"/>
        <v>1</v>
      </c>
      <c r="U6" s="95">
        <f t="shared" si="3"/>
        <v>0</v>
      </c>
      <c r="V6" s="95">
        <f t="shared" si="4"/>
        <v>1</v>
      </c>
      <c r="W6" s="95">
        <f t="shared" ref="W6:W15" si="12">IF(COUNTA(E4:G6)=0,"",MAX(F5,E4*$Q$6,F4*$P$6,G4*$O$6,G5*$O$5,G6*$O$4,F6*$P$4,E6*$Q$4,E5*$Q$5,0))</f>
        <v>1</v>
      </c>
      <c r="X6" s="96">
        <f>IF(COUNTA(F4:H6)=0,"",MAX(G5,F4*$Q$6,G4*$P$6,H4*$O$6,H5*$O$5,H6*$O$4,G6*$P$4,F6*$Q$4,F5*$Q$5,0))</f>
        <v>0</v>
      </c>
      <c r="Y6" s="105">
        <f t="shared" si="5"/>
        <v>1</v>
      </c>
      <c r="Z6" s="95">
        <f t="shared" si="6"/>
        <v>0</v>
      </c>
      <c r="AA6" s="95" t="str">
        <f t="shared" si="7"/>
        <v/>
      </c>
      <c r="AB6" s="95" t="str">
        <f t="shared" si="8"/>
        <v/>
      </c>
      <c r="AC6" s="96" t="str">
        <f t="shared" si="9"/>
        <v/>
      </c>
      <c r="AD6" s="105" t="str">
        <f t="shared" si="10"/>
        <v/>
      </c>
    </row>
    <row r="7" spans="3:30" x14ac:dyDescent="0.35">
      <c r="C7" s="85">
        <v>0</v>
      </c>
      <c r="D7" s="86">
        <v>0</v>
      </c>
      <c r="E7" s="86">
        <v>1</v>
      </c>
      <c r="F7" s="86">
        <v>0</v>
      </c>
      <c r="G7" s="86">
        <v>1</v>
      </c>
      <c r="H7" s="85">
        <v>0</v>
      </c>
      <c r="I7" s="86"/>
      <c r="J7" s="86"/>
      <c r="K7" s="86"/>
      <c r="L7" s="87"/>
      <c r="S7" s="104">
        <f t="shared" si="11"/>
        <v>0</v>
      </c>
      <c r="T7" s="94">
        <f t="shared" si="2"/>
        <v>0</v>
      </c>
      <c r="U7" s="95">
        <f t="shared" si="3"/>
        <v>1</v>
      </c>
      <c r="V7" s="95">
        <f t="shared" si="4"/>
        <v>0</v>
      </c>
      <c r="W7" s="95">
        <f t="shared" si="12"/>
        <v>1</v>
      </c>
      <c r="X7" s="96">
        <f>IF(COUNTA(F5:H7)=0,"",MAX(G6,F5*$Q$6,G5*$P$6,H5*$O$6,H6*$O$5,H7*$O$4,G7*$P$4,F7*$Q$4,F6*$Q$5,0))</f>
        <v>1</v>
      </c>
      <c r="Y7" s="105">
        <f>IF(COUNTA(G5:I7)=0,"",MAX(H6,G5*$Q$6,H5*$P$6,I5*$O$6,I6*$O$5,I7*$O$4,H7*$P$4,G7*$Q$4,G6*$Q$5,0))</f>
        <v>0</v>
      </c>
      <c r="Z7" s="95">
        <f t="shared" si="6"/>
        <v>1</v>
      </c>
      <c r="AA7" s="95" t="str">
        <f t="shared" si="7"/>
        <v/>
      </c>
      <c r="AB7" s="95" t="str">
        <f t="shared" si="8"/>
        <v/>
      </c>
      <c r="AC7" s="96" t="str">
        <f t="shared" si="9"/>
        <v/>
      </c>
      <c r="AD7" s="105" t="str">
        <f t="shared" si="10"/>
        <v/>
      </c>
    </row>
    <row r="8" spans="3:30" ht="15" thickBot="1" x14ac:dyDescent="0.4">
      <c r="C8" s="88">
        <v>1</v>
      </c>
      <c r="D8" s="89">
        <v>1</v>
      </c>
      <c r="E8" s="89">
        <v>0</v>
      </c>
      <c r="F8" s="89">
        <v>1</v>
      </c>
      <c r="G8" s="90">
        <v>0</v>
      </c>
      <c r="H8" s="88">
        <v>1</v>
      </c>
      <c r="I8" s="89"/>
      <c r="J8" s="89"/>
      <c r="K8" s="89"/>
      <c r="L8" s="90"/>
      <c r="S8" s="104">
        <f t="shared" si="11"/>
        <v>0</v>
      </c>
      <c r="T8" s="94">
        <f>IF(COUNTA(B6:D8)=0,"",MAX(C7,B6*$Q$6,C6*$P$6,D6*$O$6,D7*$O$5,D8*$O$4,C8*$P$4,B8*$Q$4,B7*$Q$5,0))</f>
        <v>0</v>
      </c>
      <c r="U8" s="95">
        <f>IF(COUNTA(C6:E8)=0,"",MAX(D7,C6*$Q$6,D6*$P$6,E6*$O$6,E7*$O$5,E8*$O$4,D8*$P$4,C8*$Q$4,C7*$Q$5,0))</f>
        <v>0</v>
      </c>
      <c r="V8" s="95">
        <f>IF(COUNTA(D6:F8)=0,"",MAX(E7,D6*$Q$6,E6*$P$6,F6*$O$6,F7*$O$5,F8*$O$4,E8*$P$4,D8*$Q$4,D7*$Q$5,0))</f>
        <v>1</v>
      </c>
      <c r="W8" s="95">
        <f>IF(COUNTA(E6:G8)=0,"",MAX(F7,E6*$Q$6,F6*$P$6,G6*$O$6,G7*$O$5,G8*$O$4,F8*$P$4,E8*$Q$4,E7*$Q$5,0))</f>
        <v>0</v>
      </c>
      <c r="X8" s="96">
        <f>IF(COUNTA(F6:H8)=0,"",MAX(G7,F6*$Q$6,G6*$P$6,H6*$O$6,H7*$O$5,H8*$O$4,G8*$P$4,F8*$Q$4,F7*$Q$5,0))</f>
        <v>1</v>
      </c>
      <c r="Y8" s="105">
        <f t="shared" si="5"/>
        <v>0</v>
      </c>
      <c r="Z8" s="95">
        <f t="shared" si="6"/>
        <v>0</v>
      </c>
      <c r="AA8" s="95" t="str">
        <f t="shared" si="7"/>
        <v/>
      </c>
      <c r="AB8" s="95" t="str">
        <f t="shared" si="8"/>
        <v/>
      </c>
      <c r="AC8" s="96" t="str">
        <f t="shared" si="9"/>
        <v/>
      </c>
      <c r="AD8" s="105" t="str">
        <f t="shared" si="10"/>
        <v/>
      </c>
    </row>
    <row r="9" spans="3:30" ht="15" thickBot="1" x14ac:dyDescent="0.4">
      <c r="C9" s="82">
        <v>0</v>
      </c>
      <c r="D9" s="83">
        <v>1</v>
      </c>
      <c r="E9" s="83">
        <v>1</v>
      </c>
      <c r="F9" s="83">
        <v>0</v>
      </c>
      <c r="G9" s="84">
        <v>1</v>
      </c>
      <c r="H9" s="82">
        <v>0</v>
      </c>
      <c r="I9" s="83"/>
      <c r="J9" s="83"/>
      <c r="K9" s="83"/>
      <c r="L9" s="84"/>
      <c r="S9" s="104">
        <f t="shared" si="11"/>
        <v>0</v>
      </c>
      <c r="T9" s="97">
        <f>IF(COUNTA(B7:D9)=0,"",MAX(C8,B7*$Q$6,C7*$P$6,D7*$O$6,D8*$O$5,D9*$O$4,C9*$P$4,B9*$Q$4,B8*$Q$5,0))</f>
        <v>1</v>
      </c>
      <c r="U9" s="98">
        <f t="shared" si="3"/>
        <v>1</v>
      </c>
      <c r="V9" s="98">
        <f t="shared" si="4"/>
        <v>0</v>
      </c>
      <c r="W9" s="98">
        <f>IF(COUNTA(E7:G9)=0,"",MAX(F8,E7*$Q$6,F7*$P$6,G7*$O$6,G8*$O$5,G9*$O$4,F9*$P$4,E9*$Q$4,E8*$Q$5,0))</f>
        <v>1</v>
      </c>
      <c r="X9" s="99">
        <f>IF(COUNTA(F7:H9)=0,"",MAX(G8,F7*$Q$6,G7*$P$6,H7*$O$6,H8*$O$5,H9*$O$4,G9*$P$4,F9*$Q$4,F8*$Q$5,0))</f>
        <v>0</v>
      </c>
      <c r="Y9" s="109">
        <f t="shared" si="5"/>
        <v>1</v>
      </c>
      <c r="Z9" s="98">
        <f t="shared" si="6"/>
        <v>0</v>
      </c>
      <c r="AA9" s="98" t="str">
        <f t="shared" si="7"/>
        <v/>
      </c>
      <c r="AB9" s="98" t="str">
        <f t="shared" si="8"/>
        <v/>
      </c>
      <c r="AC9" s="99" t="str">
        <f t="shared" si="9"/>
        <v/>
      </c>
      <c r="AD9" s="105" t="str">
        <f t="shared" si="10"/>
        <v/>
      </c>
    </row>
    <row r="10" spans="3:30" x14ac:dyDescent="0.35">
      <c r="C10" s="85"/>
      <c r="D10" s="86"/>
      <c r="E10" s="86"/>
      <c r="F10" s="86"/>
      <c r="G10" s="87"/>
      <c r="H10" s="85"/>
      <c r="I10" s="86"/>
      <c r="J10" s="86"/>
      <c r="K10" s="86"/>
      <c r="L10" s="87"/>
      <c r="S10" s="104">
        <f t="shared" si="11"/>
        <v>0</v>
      </c>
      <c r="T10" s="110">
        <f t="shared" si="2"/>
        <v>0</v>
      </c>
      <c r="U10" s="107">
        <f t="shared" si="3"/>
        <v>1</v>
      </c>
      <c r="V10" s="107">
        <f t="shared" si="4"/>
        <v>1</v>
      </c>
      <c r="W10" s="107">
        <f t="shared" si="12"/>
        <v>0</v>
      </c>
      <c r="X10" s="111">
        <f>IF(COUNTA(F8:H10)=0,"",MAX(G9,F8*$Q$6,G8*$P$6,H8*$O$6,H9*$O$5,H10*$O$4,G10*$P$4,F10*$Q$4,F9*$Q$5,0))</f>
        <v>1</v>
      </c>
      <c r="Y10" s="112">
        <f t="shared" si="5"/>
        <v>0</v>
      </c>
      <c r="Z10" s="107">
        <f t="shared" si="6"/>
        <v>1</v>
      </c>
      <c r="AA10" s="107" t="str">
        <f t="shared" si="7"/>
        <v/>
      </c>
      <c r="AB10" s="107" t="str">
        <f t="shared" si="8"/>
        <v/>
      </c>
      <c r="AC10" s="111" t="str">
        <f t="shared" si="9"/>
        <v/>
      </c>
      <c r="AD10" s="105" t="str">
        <f t="shared" si="10"/>
        <v/>
      </c>
    </row>
    <row r="11" spans="3:30" x14ac:dyDescent="0.35">
      <c r="C11" s="85"/>
      <c r="D11" s="86"/>
      <c r="E11" s="86"/>
      <c r="F11" s="86"/>
      <c r="G11" s="87"/>
      <c r="H11" s="85"/>
      <c r="I11" s="86"/>
      <c r="J11" s="86"/>
      <c r="K11" s="86"/>
      <c r="L11" s="87"/>
      <c r="S11" s="104">
        <f t="shared" si="11"/>
        <v>0</v>
      </c>
      <c r="T11" s="94">
        <f t="shared" si="2"/>
        <v>0</v>
      </c>
      <c r="U11" s="95">
        <f t="shared" si="3"/>
        <v>0</v>
      </c>
      <c r="V11" s="95">
        <f t="shared" si="4"/>
        <v>1</v>
      </c>
      <c r="W11" s="95">
        <f t="shared" si="12"/>
        <v>1</v>
      </c>
      <c r="X11" s="96">
        <f t="shared" ref="X11:X15" si="13">IF(COUNTA(F9:H11)=0,"",MAX(G10,F9*$Q$6,G9*$P$6,H9*$O$6,H10*$O$5,H11*$O$4,G11*$P$4,F11*$Q$4,F10*$Q$5,0))</f>
        <v>0</v>
      </c>
      <c r="Y11" s="105">
        <f t="shared" si="5"/>
        <v>1</v>
      </c>
      <c r="Z11" s="95">
        <f t="shared" si="6"/>
        <v>0</v>
      </c>
      <c r="AA11" s="95" t="str">
        <f t="shared" si="7"/>
        <v/>
      </c>
      <c r="AB11" s="95" t="str">
        <f t="shared" si="8"/>
        <v/>
      </c>
      <c r="AC11" s="96" t="str">
        <f t="shared" si="9"/>
        <v/>
      </c>
      <c r="AD11" s="105" t="str">
        <f t="shared" si="10"/>
        <v/>
      </c>
    </row>
    <row r="12" spans="3:30" x14ac:dyDescent="0.35">
      <c r="C12" s="85"/>
      <c r="D12" s="86"/>
      <c r="E12" s="86"/>
      <c r="F12" s="86"/>
      <c r="G12" s="87"/>
      <c r="H12" s="85"/>
      <c r="I12" s="86"/>
      <c r="J12" s="86"/>
      <c r="K12" s="86"/>
      <c r="L12" s="87"/>
      <c r="S12" s="104" t="str">
        <f t="shared" si="11"/>
        <v/>
      </c>
      <c r="T12" s="94" t="str">
        <f t="shared" si="2"/>
        <v/>
      </c>
      <c r="U12" s="95" t="str">
        <f t="shared" si="3"/>
        <v/>
      </c>
      <c r="V12" s="95" t="str">
        <f t="shared" si="4"/>
        <v/>
      </c>
      <c r="W12" s="95" t="str">
        <f t="shared" si="12"/>
        <v/>
      </c>
      <c r="X12" s="96" t="str">
        <f t="shared" si="13"/>
        <v/>
      </c>
      <c r="Y12" s="105" t="str">
        <f t="shared" si="5"/>
        <v/>
      </c>
      <c r="Z12" s="95" t="str">
        <f t="shared" si="6"/>
        <v/>
      </c>
      <c r="AA12" s="95" t="str">
        <f t="shared" si="7"/>
        <v/>
      </c>
      <c r="AB12" s="95" t="str">
        <f t="shared" si="8"/>
        <v/>
      </c>
      <c r="AC12" s="96" t="str">
        <f t="shared" si="9"/>
        <v/>
      </c>
      <c r="AD12" s="105" t="str">
        <f t="shared" si="10"/>
        <v/>
      </c>
    </row>
    <row r="13" spans="3:30" ht="15" thickBot="1" x14ac:dyDescent="0.4">
      <c r="C13" s="88"/>
      <c r="D13" s="89"/>
      <c r="E13" s="89"/>
      <c r="F13" s="89"/>
      <c r="G13" s="90"/>
      <c r="H13" s="88"/>
      <c r="I13" s="89"/>
      <c r="J13" s="89"/>
      <c r="K13" s="89"/>
      <c r="L13" s="90"/>
      <c r="S13" s="104" t="str">
        <f t="shared" si="11"/>
        <v/>
      </c>
      <c r="T13" s="94" t="str">
        <f t="shared" si="2"/>
        <v/>
      </c>
      <c r="U13" s="95" t="str">
        <f t="shared" si="3"/>
        <v/>
      </c>
      <c r="V13" s="95" t="str">
        <f t="shared" si="4"/>
        <v/>
      </c>
      <c r="W13" s="95" t="str">
        <f t="shared" si="12"/>
        <v/>
      </c>
      <c r="X13" s="96" t="str">
        <f t="shared" si="13"/>
        <v/>
      </c>
      <c r="Y13" s="105" t="str">
        <f t="shared" si="5"/>
        <v/>
      </c>
      <c r="Z13" s="95" t="str">
        <f t="shared" si="6"/>
        <v/>
      </c>
      <c r="AA13" s="95" t="str">
        <f t="shared" si="7"/>
        <v/>
      </c>
      <c r="AB13" s="95" t="str">
        <f t="shared" si="8"/>
        <v/>
      </c>
      <c r="AC13" s="96" t="str">
        <f t="shared" si="9"/>
        <v/>
      </c>
      <c r="AD13" s="105" t="str">
        <f t="shared" si="10"/>
        <v/>
      </c>
    </row>
    <row r="14" spans="3:30" ht="15" thickBot="1" x14ac:dyDescent="0.4">
      <c r="S14" s="104" t="str">
        <f t="shared" si="11"/>
        <v/>
      </c>
      <c r="T14" s="97" t="str">
        <f t="shared" si="2"/>
        <v/>
      </c>
      <c r="U14" s="98" t="str">
        <f t="shared" si="3"/>
        <v/>
      </c>
      <c r="V14" s="98" t="str">
        <f t="shared" si="4"/>
        <v/>
      </c>
      <c r="W14" s="98" t="str">
        <f t="shared" si="12"/>
        <v/>
      </c>
      <c r="X14" s="99" t="str">
        <f t="shared" si="13"/>
        <v/>
      </c>
      <c r="Y14" s="109" t="str">
        <f t="shared" si="5"/>
        <v/>
      </c>
      <c r="Z14" s="98" t="str">
        <f t="shared" si="6"/>
        <v/>
      </c>
      <c r="AA14" s="98" t="str">
        <f t="shared" si="7"/>
        <v/>
      </c>
      <c r="AB14" s="98" t="str">
        <f t="shared" si="8"/>
        <v/>
      </c>
      <c r="AC14" s="99" t="str">
        <f t="shared" si="9"/>
        <v/>
      </c>
      <c r="AD14" s="105" t="str">
        <f t="shared" si="10"/>
        <v/>
      </c>
    </row>
    <row r="15" spans="3:30" x14ac:dyDescent="0.35">
      <c r="C15"/>
      <c r="D15"/>
      <c r="E15"/>
      <c r="F15"/>
      <c r="G15"/>
      <c r="H15"/>
      <c r="I15"/>
      <c r="J15"/>
      <c r="K15"/>
      <c r="L15"/>
      <c r="O15"/>
      <c r="P15"/>
      <c r="Q15"/>
      <c r="R15"/>
      <c r="S15" s="95" t="str">
        <f t="shared" si="11"/>
        <v/>
      </c>
      <c r="T15" s="107" t="str">
        <f t="shared" si="2"/>
        <v/>
      </c>
      <c r="U15" s="107" t="str">
        <f t="shared" si="3"/>
        <v/>
      </c>
      <c r="V15" s="107" t="str">
        <f t="shared" si="4"/>
        <v/>
      </c>
      <c r="W15" s="107" t="str">
        <f t="shared" si="12"/>
        <v/>
      </c>
      <c r="X15" s="107" t="str">
        <f t="shared" si="13"/>
        <v/>
      </c>
      <c r="Y15" s="107" t="str">
        <f t="shared" si="5"/>
        <v/>
      </c>
      <c r="Z15" s="107" t="str">
        <f t="shared" si="6"/>
        <v/>
      </c>
      <c r="AA15" s="107" t="str">
        <f t="shared" si="7"/>
        <v/>
      </c>
      <c r="AB15" s="107" t="str">
        <f t="shared" si="8"/>
        <v/>
      </c>
      <c r="AC15" s="107" t="str">
        <f t="shared" si="9"/>
        <v/>
      </c>
      <c r="AD15" s="95" t="str">
        <f t="shared" si="10"/>
        <v/>
      </c>
    </row>
    <row r="16" spans="3:30" x14ac:dyDescent="0.35">
      <c r="O16"/>
      <c r="P16"/>
      <c r="Q16"/>
      <c r="R16"/>
    </row>
    <row r="17" spans="15:18" x14ac:dyDescent="0.35">
      <c r="O17"/>
      <c r="P17"/>
      <c r="Q17"/>
      <c r="R17"/>
    </row>
    <row r="18" spans="15:18" x14ac:dyDescent="0.35">
      <c r="O18"/>
      <c r="P18"/>
      <c r="Q18"/>
      <c r="R18"/>
    </row>
    <row r="19" spans="15:18" x14ac:dyDescent="0.35">
      <c r="O19"/>
      <c r="P19"/>
      <c r="Q19"/>
      <c r="R19"/>
    </row>
    <row r="20" spans="15:18" x14ac:dyDescent="0.35">
      <c r="O20"/>
      <c r="P20"/>
      <c r="Q20"/>
      <c r="R20"/>
    </row>
    <row r="21" spans="15:18" x14ac:dyDescent="0.35">
      <c r="O21"/>
      <c r="P21"/>
      <c r="Q21"/>
      <c r="R21"/>
    </row>
    <row r="22" spans="15:18" x14ac:dyDescent="0.35">
      <c r="O22"/>
      <c r="P22"/>
      <c r="Q22"/>
      <c r="R22"/>
    </row>
    <row r="23" spans="15:18" x14ac:dyDescent="0.35">
      <c r="O23"/>
      <c r="P23"/>
      <c r="Q23"/>
      <c r="R23"/>
    </row>
    <row r="24" spans="15:18" x14ac:dyDescent="0.35">
      <c r="O24"/>
      <c r="P24"/>
      <c r="Q24"/>
      <c r="R24"/>
    </row>
    <row r="25" spans="15:18" x14ac:dyDescent="0.35">
      <c r="O25"/>
      <c r="P25"/>
      <c r="Q25"/>
      <c r="R25"/>
    </row>
    <row r="26" spans="15:18" x14ac:dyDescent="0.35">
      <c r="O26"/>
      <c r="P26"/>
      <c r="Q26"/>
      <c r="R26"/>
    </row>
    <row r="27" spans="15:18" x14ac:dyDescent="0.35">
      <c r="O27"/>
      <c r="P27"/>
      <c r="Q27"/>
      <c r="R27"/>
    </row>
    <row r="28" spans="15:18" x14ac:dyDescent="0.35">
      <c r="O28"/>
      <c r="P28"/>
      <c r="Q28"/>
      <c r="R28"/>
    </row>
    <row r="29" spans="15:18" x14ac:dyDescent="0.35">
      <c r="O29"/>
      <c r="P29"/>
      <c r="Q29"/>
      <c r="R29"/>
    </row>
    <row r="30" spans="15:18" x14ac:dyDescent="0.35">
      <c r="O30"/>
      <c r="P30"/>
      <c r="Q30"/>
      <c r="R30"/>
    </row>
    <row r="31" spans="15:18" x14ac:dyDescent="0.35">
      <c r="O31"/>
      <c r="P31"/>
      <c r="Q31"/>
      <c r="R31"/>
    </row>
    <row r="32" spans="15:18" x14ac:dyDescent="0.35">
      <c r="O32"/>
      <c r="P32"/>
      <c r="Q32"/>
      <c r="R32"/>
    </row>
    <row r="33" spans="15:18" x14ac:dyDescent="0.35">
      <c r="O33"/>
      <c r="P33"/>
      <c r="Q33"/>
      <c r="R33"/>
    </row>
    <row r="34" spans="15:18" x14ac:dyDescent="0.35">
      <c r="O34"/>
      <c r="P34"/>
      <c r="Q34"/>
      <c r="R34"/>
    </row>
    <row r="35" spans="15:18" x14ac:dyDescent="0.35">
      <c r="O35"/>
      <c r="P35"/>
      <c r="Q35"/>
      <c r="R35"/>
    </row>
  </sheetData>
  <mergeCells count="3">
    <mergeCell ref="S1:AD1"/>
    <mergeCell ref="C1:L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3B33-67DA-4C5B-A31D-222D5DBD5C99}">
  <sheetPr>
    <tabColor rgb="FFCCE7FF"/>
  </sheetPr>
  <dimension ref="C1:AA32"/>
  <sheetViews>
    <sheetView zoomScale="121" workbookViewId="0">
      <selection activeCell="Y4" sqref="Y4"/>
    </sheetView>
  </sheetViews>
  <sheetFormatPr defaultRowHeight="14.5" x14ac:dyDescent="0.35"/>
  <cols>
    <col min="1" max="2" width="8.7265625" style="1"/>
    <col min="3" max="12" width="2.6328125" style="1" customWidth="1"/>
    <col min="13" max="13" width="8.7265625" style="1"/>
    <col min="14" max="16" width="2.6328125" style="1" customWidth="1"/>
    <col min="17" max="17" width="8.7265625" style="1"/>
    <col min="18" max="27" width="2.6328125" style="1" customWidth="1"/>
    <col min="28" max="16384" width="8.7265625" style="1"/>
  </cols>
  <sheetData>
    <row r="1" spans="3:27" ht="15" thickBot="1" x14ac:dyDescent="0.4">
      <c r="C1" s="165" t="s">
        <v>10</v>
      </c>
      <c r="D1" s="166"/>
      <c r="E1" s="166"/>
      <c r="F1" s="166"/>
      <c r="G1" s="166"/>
      <c r="H1" s="166"/>
      <c r="I1" s="166"/>
      <c r="J1" s="166"/>
      <c r="K1" s="166"/>
      <c r="L1" s="167"/>
      <c r="N1" s="165" t="s">
        <v>59</v>
      </c>
      <c r="O1" s="166"/>
      <c r="P1" s="167"/>
      <c r="R1" s="165" t="s">
        <v>61</v>
      </c>
      <c r="S1" s="166"/>
      <c r="T1" s="166"/>
      <c r="U1" s="166"/>
      <c r="V1" s="166"/>
      <c r="W1" s="166"/>
      <c r="X1" s="166"/>
      <c r="Y1" s="166"/>
      <c r="Z1" s="166"/>
      <c r="AA1" s="166"/>
    </row>
    <row r="2" spans="3:27" ht="15" thickBot="1" x14ac:dyDescent="0.4"/>
    <row r="3" spans="3:27" ht="15" thickBot="1" x14ac:dyDescent="0.4">
      <c r="C3" s="82">
        <v>0</v>
      </c>
      <c r="D3" s="83">
        <v>1</v>
      </c>
      <c r="E3" s="83">
        <v>0</v>
      </c>
      <c r="F3" s="83">
        <v>1</v>
      </c>
      <c r="G3" s="83">
        <v>1</v>
      </c>
      <c r="H3" s="82">
        <v>1</v>
      </c>
      <c r="I3" s="83">
        <v>1</v>
      </c>
      <c r="J3" s="83">
        <v>0</v>
      </c>
      <c r="K3" s="83"/>
      <c r="L3" s="84"/>
      <c r="N3" s="82"/>
      <c r="O3" s="102"/>
      <c r="P3" s="84"/>
      <c r="R3" s="114" cm="1">
        <f t="array" ref="R3">IF(SUM(ISNUMBER(B2:D4)*ISNUMBER($N$3:$P$5))&lt;COUNTA($N$3:$P$5),"",MIN(IF(B2:D4=IF(($N$3:$P$5="")+(B2:D4="")+($N$3:$P$5=0),B2:D4,$N$3:$P$5),1,0),1))</f>
        <v>0</v>
      </c>
      <c r="S3" s="114" cm="1">
        <f t="array" ref="S3">IF(SUM(ISNUMBER(C2:E4)*ISNUMBER($N$3:$P$5))&lt;COUNTA($N$3:$P$5),"",MIN(IF(C2:E4=IF(($N$3:$P$5="")+(C2:E4="")+($N$3:$P$5=0),C2:E4,$N$3:$P$5),1,0),1))</f>
        <v>1</v>
      </c>
      <c r="T3" s="114" cm="1">
        <f t="array" ref="T3">IF(SUM(ISNUMBER(D2:F4)*ISNUMBER($N$3:$P$5))&lt;COUNTA($N$3:$P$5),"",MIN(IF(D2:F4=IF(($N$3:$P$5="")+(D2:F4="")+($N$3:$P$5=0),D2:F4,$N$3:$P$5),1,0),1))</f>
        <v>0</v>
      </c>
      <c r="U3" s="114" cm="1">
        <f t="array" ref="U3">IF(SUM(ISNUMBER(E2:G4)*ISNUMBER($N$3:$P$5))&lt;COUNTA($N$3:$P$5),"",MIN(IF(E2:G4=IF(($N$3:$P$5="")+(E2:G4="")+($N$3:$P$5=0),E2:G4,$N$3:$P$5),1,0),1))</f>
        <v>1</v>
      </c>
      <c r="V3" s="114" cm="1">
        <f t="array" ref="V3">IF(SUM(ISNUMBER(F2:H4)*ISNUMBER($N$3:$P$5))&lt;COUNTA($N$3:$P$5),"",MIN(IF(F2:H4=IF(($N$3:$P$5="")+(F2:H4="")+($N$3:$P$5=0),F2:H4,$N$3:$P$5),1,0),1))</f>
        <v>1</v>
      </c>
      <c r="W3" s="114" cm="1">
        <f t="array" ref="W3">IF(SUM(ISNUMBER(G2:I4)*ISNUMBER($N$3:$P$5))&lt;COUNTA($N$3:$P$5),"",MIN(IF(G2:I4=IF(($N$3:$P$5="")+(G2:I4="")+($N$3:$P$5=0),G2:I4,$N$3:$P$5),1,0),1))</f>
        <v>1</v>
      </c>
      <c r="X3" s="114" cm="1">
        <f t="array" ref="X3">IF(SUM(ISNUMBER(H2:J4)*ISNUMBER($N$3:$P$5))&lt;COUNTA($N$3:$P$5),"",MIN(IF(H2:J4=IF(($N$3:$P$5="")+(H2:J4="")+($N$3:$P$5=0),H2:J4,$N$3:$P$5),1,0),1))</f>
        <v>1</v>
      </c>
      <c r="Y3" s="114" t="str" cm="1">
        <f t="array" ref="Y3">IF(SUM(ISNUMBER(I2:K4)*ISNUMBER($N$3:$P$5))&lt;COUNTA($N$3:$P$5),"",MIN(IF(I2:K4=IF(($N$3:$P$5="")+(I2:K4="")+($N$3:$P$5=0),I2:K4,$N$3:$P$5),1,0),1))</f>
        <v/>
      </c>
      <c r="Z3" s="114" t="str" cm="1">
        <f t="array" ref="Z3">IF(SUM(ISNUMBER(J2:L4)*ISNUMBER($N$3:$P$5))&lt;COUNTA($N$3:$P$5),"",MIN(IF(J2:L4=IF(($N$3:$P$5="")+(J2:L4="")+($N$3:$P$5=0),J2:L4,$N$3:$P$5),1,0),1))</f>
        <v/>
      </c>
      <c r="AA3" s="114" t="str" cm="1">
        <f t="array" ref="AA3">IF(SUM(ISNUMBER(K2:M4)*ISNUMBER($N$3:$P$5))&lt;COUNTA($N$3:$P$5),"",MIN(IF(K2:M4=IF(($N$3:$P$5="")+(K2:M4="")+($N$3:$P$5=0),K2:M4,$N$3:$P$5),1,0),1))</f>
        <v/>
      </c>
    </row>
    <row r="4" spans="3:27" ht="15" thickBot="1" x14ac:dyDescent="0.4">
      <c r="C4" s="85">
        <v>1</v>
      </c>
      <c r="D4" s="86">
        <v>0</v>
      </c>
      <c r="E4" s="86">
        <v>1</v>
      </c>
      <c r="F4" s="86">
        <v>1</v>
      </c>
      <c r="G4" s="86">
        <v>1</v>
      </c>
      <c r="H4" s="85">
        <v>1</v>
      </c>
      <c r="I4" s="86">
        <v>1</v>
      </c>
      <c r="J4" s="86">
        <v>1</v>
      </c>
      <c r="K4" s="86"/>
      <c r="L4" s="87"/>
      <c r="N4" s="100"/>
      <c r="O4" s="113">
        <v>1</v>
      </c>
      <c r="P4" s="101">
        <v>0</v>
      </c>
      <c r="R4" s="114" cm="1">
        <f t="array" ref="R4">IF(SUM(ISNUMBER(B3:D5)*ISNUMBER($N$3:$P$5))&lt;COUNTA($N$3:$P$5),"",MIN(IF(B3:D5=IF(($N$3:$P$5="")+(B3:D5="")+($N$3:$P$5=0),B3:D5,$N$3:$P$5),1,0),1))</f>
        <v>1</v>
      </c>
      <c r="S4" s="114" cm="1">
        <f t="array" ref="S4">IF(SUM(ISNUMBER(C3:E5)*ISNUMBER($N$3:$P$5))&lt;COUNTA($N$3:$P$5),"",MIN(IF(C3:E5=IF(($N$3:$P$5="")+(C3:E5="")+($N$3:$P$5=0),C3:E5,$N$3:$P$5),1,0),1))</f>
        <v>0</v>
      </c>
      <c r="T4" s="114" cm="1">
        <f t="array" ref="T4">IF(SUM(ISNUMBER(D3:F5)*ISNUMBER($N$3:$P$5))&lt;COUNTA($N$3:$P$5),"",MIN(IF(D3:F5=IF(($N$3:$P$5="")+(D3:F5="")+($N$3:$P$5=0),D3:F5,$N$3:$P$5),1,0),1))</f>
        <v>1</v>
      </c>
      <c r="U4" s="114" cm="1">
        <f t="array" ref="U4">IF(SUM(ISNUMBER(E3:G5)*ISNUMBER($N$3:$P$5))&lt;COUNTA($N$3:$P$5),"",MIN(IF(E3:G5=IF(($N$3:$P$5="")+(E3:G5="")+($N$3:$P$5=0),E3:G5,$N$3:$P$5),1,0),1))</f>
        <v>1</v>
      </c>
      <c r="V4" s="114" cm="1">
        <f t="array" ref="V4">IF(SUM(ISNUMBER(F3:H5)*ISNUMBER($N$3:$P$5))&lt;COUNTA($N$3:$P$5),"",MIN(IF(F3:H5=IF(($N$3:$P$5="")+(F3:H5="")+($N$3:$P$5=0),F3:H5,$N$3:$P$5),1,0),1))</f>
        <v>0</v>
      </c>
      <c r="W4" s="114" cm="1">
        <f t="array" ref="W4">IF(SUM(ISNUMBER(G3:I5)*ISNUMBER($N$3:$P$5))&lt;COUNTA($N$3:$P$5),"",MIN(IF(G3:I5=IF(($N$3:$P$5="")+(G3:I5="")+($N$3:$P$5=0),G3:I5,$N$3:$P$5),1,0),1))</f>
        <v>1</v>
      </c>
      <c r="X4" s="114" cm="1">
        <f t="array" ref="X4">IF(SUM(ISNUMBER(H3:J5)*ISNUMBER($N$3:$P$5))&lt;COUNTA($N$3:$P$5),"",MIN(IF(H3:J5=IF(($N$3:$P$5="")+(H3:J5="")+($N$3:$P$5=0),H3:J5,$N$3:$P$5),1,0),1))</f>
        <v>0</v>
      </c>
      <c r="Y4" s="114" t="str" cm="1">
        <f t="array" ref="Y4">IF(SUM(ISNUMBER(I3:K5)*ISNUMBER($N$3:$P$5))&lt;COUNTA($N$3:$P$5),"",MIN(IF(I3:K5=IF(($N$3:$P$5="")+(I3:K5="")+($N$3:$P$5=0),I3:K5,$N$3:$P$5),1,0),1))</f>
        <v/>
      </c>
      <c r="Z4" s="114" t="str" cm="1">
        <f t="array" ref="Z4">IF(SUM(ISNUMBER(J3:L5)*ISNUMBER($N$3:$P$5))&lt;COUNTA($N$3:$P$5),"",MIN(IF(J3:L5=IF(($N$3:$P$5="")+(J3:L5="")+($N$3:$P$5=0),J3:L5,$N$3:$P$5),1,0),1))</f>
        <v/>
      </c>
      <c r="AA4" s="114" t="str" cm="1">
        <f t="array" ref="AA4">IF(SUM(ISNUMBER(K3:M5)*ISNUMBER($N$3:$P$5))&lt;COUNTA($N$3:$P$5),"",MIN(IF(K3:M5=IF(($N$3:$P$5="")+(K3:M5="")+($N$3:$P$5=0),K3:M5,$N$3:$P$5),1,0),1))</f>
        <v/>
      </c>
    </row>
    <row r="5" spans="3:27" ht="15" thickBot="1" x14ac:dyDescent="0.4">
      <c r="C5" s="85">
        <v>1</v>
      </c>
      <c r="D5" s="86">
        <v>1</v>
      </c>
      <c r="E5" s="86">
        <v>0</v>
      </c>
      <c r="F5" s="86">
        <v>1</v>
      </c>
      <c r="G5" s="86">
        <v>1</v>
      </c>
      <c r="H5" s="85">
        <v>0</v>
      </c>
      <c r="I5" s="86">
        <v>1</v>
      </c>
      <c r="J5" s="86">
        <v>0</v>
      </c>
      <c r="K5" s="86"/>
      <c r="L5" s="87"/>
      <c r="N5" s="88"/>
      <c r="O5" s="103">
        <v>0</v>
      </c>
      <c r="P5" s="90">
        <v>1</v>
      </c>
      <c r="R5" s="114" cm="1">
        <f t="array" ref="R5">IF(SUM(ISNUMBER(B4:D6)*ISNUMBER($N$3:$P$5))&lt;COUNTA($N$3:$P$5),"",MIN(IF(B4:D6=IF(($N$3:$P$5="")+(B4:D6="")+($N$3:$P$5=0),B4:D6,$N$3:$P$5),1,0),1))</f>
        <v>1</v>
      </c>
      <c r="S5" s="114" cm="1">
        <f t="array" ref="S5">IF(SUM(ISNUMBER(C4:E6)*ISNUMBER($N$3:$P$5))&lt;COUNTA($N$3:$P$5),"",MIN(IF(C4:E6=IF(($N$3:$P$5="")+(C4:E6="")+($N$3:$P$5=0),C4:E6,$N$3:$P$5),1,0),1))</f>
        <v>1</v>
      </c>
      <c r="T5" s="114" cm="1">
        <f t="array" ref="T5">IF(SUM(ISNUMBER(D4:F6)*ISNUMBER($N$3:$P$5))&lt;COUNTA($N$3:$P$5),"",MIN(IF(D4:F6=IF(($N$3:$P$5="")+(D4:F6="")+($N$3:$P$5=0),D4:F6,$N$3:$P$5),1,0),1))</f>
        <v>0</v>
      </c>
      <c r="U5" s="114" cm="1">
        <f t="array" ref="U5">IF(SUM(ISNUMBER(E4:G6)*ISNUMBER($N$3:$P$5))&lt;COUNTA($N$3:$P$5),"",MIN(IF(E4:G6=IF(($N$3:$P$5="")+(E4:G6="")+($N$3:$P$5=0),E4:G6,$N$3:$P$5),1,0),1))</f>
        <v>1</v>
      </c>
      <c r="V5" s="114" cm="1">
        <f t="array" ref="V5">IF(SUM(ISNUMBER(F4:H6)*ISNUMBER($N$3:$P$5))&lt;COUNTA($N$3:$P$5),"",MIN(IF(F4:H6=IF(($N$3:$P$5="")+(F4:H6="")+($N$3:$P$5=0),F4:H6,$N$3:$P$5),1,0),1))</f>
        <v>1</v>
      </c>
      <c r="W5" s="114" cm="1">
        <f t="array" ref="W5">IF(SUM(ISNUMBER(G4:I6)*ISNUMBER($N$3:$P$5))&lt;COUNTA($N$3:$P$5),"",MIN(IF(G4:I6=IF(($N$3:$P$5="")+(G4:I6="")+($N$3:$P$5=0),G4:I6,$N$3:$P$5),1,0),1))</f>
        <v>0</v>
      </c>
      <c r="X5" s="114" cm="1">
        <f t="array" ref="X5">IF(SUM(ISNUMBER(H4:J6)*ISNUMBER($N$3:$P$5))&lt;COUNTA($N$3:$P$5),"",MIN(IF(H4:J6=IF(($N$3:$P$5="")+(H4:J6="")+($N$3:$P$5=0),H4:J6,$N$3:$P$5),1,0),1))</f>
        <v>1</v>
      </c>
      <c r="Y5" s="114" t="str" cm="1">
        <f t="array" ref="Y5">IF(SUM(ISNUMBER(I4:K6)*ISNUMBER($N$3:$P$5))&lt;COUNTA($N$3:$P$5),"",MIN(IF(I4:K6=IF(($N$3:$P$5="")+(I4:K6="")+($N$3:$P$5=0),I4:K6,$N$3:$P$5),1,0),1))</f>
        <v/>
      </c>
      <c r="Z5" s="114" t="str" cm="1">
        <f t="array" ref="Z5">IF(SUM(ISNUMBER(J4:L6)*ISNUMBER($N$3:$P$5))&lt;COUNTA($N$3:$P$5),"",MIN(IF(J4:L6=IF(($N$3:$P$5="")+(J4:L6="")+($N$3:$P$5=0),J4:L6,$N$3:$P$5),1,0),1))</f>
        <v/>
      </c>
      <c r="AA5" s="114" t="str" cm="1">
        <f t="array" ref="AA5">IF(SUM(ISNUMBER(K4:M6)*ISNUMBER($N$3:$P$5))&lt;COUNTA($N$3:$P$5),"",MIN(IF(K4:M6=IF(($N$3:$P$5="")+(K4:M6="")+($N$3:$P$5=0),K4:M6,$N$3:$P$5),1,0),1))</f>
        <v/>
      </c>
    </row>
    <row r="6" spans="3:27" ht="15" thickBot="1" x14ac:dyDescent="0.4">
      <c r="C6" s="85">
        <v>0</v>
      </c>
      <c r="D6" s="86">
        <v>1</v>
      </c>
      <c r="E6" s="86">
        <v>1</v>
      </c>
      <c r="F6" s="86">
        <v>0</v>
      </c>
      <c r="G6" s="86">
        <v>1</v>
      </c>
      <c r="H6" s="85">
        <v>1</v>
      </c>
      <c r="I6" s="86">
        <v>1</v>
      </c>
      <c r="J6" s="86">
        <v>1</v>
      </c>
      <c r="K6" s="86"/>
      <c r="L6" s="87"/>
      <c r="R6" s="114" cm="1">
        <f t="array" ref="R6">IF(SUM(ISNUMBER(B5:D7)*ISNUMBER($N$3:$P$5))&lt;COUNTA($N$3:$P$5),"",MIN(IF(B5:D7=IF(($N$3:$P$5="")+(B5:D7="")+($N$3:$P$5=0),B5:D7,$N$3:$P$5),1,0),1))</f>
        <v>0</v>
      </c>
      <c r="S6" s="114" cm="1">
        <f t="array" ref="S6">IF(SUM(ISNUMBER(C5:E7)*ISNUMBER($N$3:$P$5))&lt;COUNTA($N$3:$P$5),"",MIN(IF(C5:E7=IF(($N$3:$P$5="")+(C5:E7="")+($N$3:$P$5=0),C5:E7,$N$3:$P$5),1,0),1))</f>
        <v>0</v>
      </c>
      <c r="T6" s="114" cm="1">
        <f t="array" ref="T6">IF(SUM(ISNUMBER(D5:F7)*ISNUMBER($N$3:$P$5))&lt;COUNTA($N$3:$P$5),"",MIN(IF(D5:F7=IF(($N$3:$P$5="")+(D5:F7="")+($N$3:$P$5=0),D5:F7,$N$3:$P$5),1,0),1))</f>
        <v>1</v>
      </c>
      <c r="U6" s="114" cm="1">
        <f t="array" ref="U6">IF(SUM(ISNUMBER(E5:G7)*ISNUMBER($N$3:$P$5))&lt;COUNTA($N$3:$P$5),"",MIN(IF(E5:G7=IF(($N$3:$P$5="")+(E5:G7="")+($N$3:$P$5=0),E5:G7,$N$3:$P$5),1,0),1))</f>
        <v>0</v>
      </c>
      <c r="V6" s="114" cm="1">
        <f t="array" ref="V6">IF(SUM(ISNUMBER(F5:H7)*ISNUMBER($N$3:$P$5))&lt;COUNTA($N$3:$P$5),"",MIN(IF(F5:H7=IF(($N$3:$P$5="")+(F5:H7="")+($N$3:$P$5=0),F5:H7,$N$3:$P$5),1,0),1))</f>
        <v>1</v>
      </c>
      <c r="W6" s="114" cm="1">
        <f t="array" ref="W6">IF(SUM(ISNUMBER(G5:I7)*ISNUMBER($N$3:$P$5))&lt;COUNTA($N$3:$P$5),"",MIN(IF(G5:I7=IF(($N$3:$P$5="")+(G5:I7="")+($N$3:$P$5=0),G5:I7,$N$3:$P$5),1,0),1))</f>
        <v>1</v>
      </c>
      <c r="X6" s="114" cm="1">
        <f t="array" ref="X6">IF(SUM(ISNUMBER(H5:J7)*ISNUMBER($N$3:$P$5))&lt;COUNTA($N$3:$P$5),"",MIN(IF(H5:J7=IF(($N$3:$P$5="")+(H5:J7="")+($N$3:$P$5=0),H5:J7,$N$3:$P$5),1,0),1))</f>
        <v>1</v>
      </c>
      <c r="Y6" s="114" t="str" cm="1">
        <f t="array" ref="Y6">IF(SUM(ISNUMBER(I5:K7)*ISNUMBER($N$3:$P$5))&lt;COUNTA($N$3:$P$5),"",MIN(IF(I5:K7=IF(($N$3:$P$5="")+(I5:K7="")+($N$3:$P$5=0),I5:K7,$N$3:$P$5),1,0),1))</f>
        <v/>
      </c>
      <c r="Z6" s="114" t="str" cm="1">
        <f t="array" ref="Z6">IF(SUM(ISNUMBER(J5:L7)*ISNUMBER($N$3:$P$5))&lt;COUNTA($N$3:$P$5),"",MIN(IF(J5:L7=IF(($N$3:$P$5="")+(J5:L7="")+($N$3:$P$5=0),J5:L7,$N$3:$P$5),1,0),1))</f>
        <v/>
      </c>
      <c r="AA6" s="114" t="str" cm="1">
        <f t="array" ref="AA6">IF(SUM(ISNUMBER(K5:M7)*ISNUMBER($N$3:$P$5))&lt;COUNTA($N$3:$P$5),"",MIN(IF(K5:M7=IF(($N$3:$P$5="")+(K5:M7="")+($N$3:$P$5=0),K5:M7,$N$3:$P$5),1,0),1))</f>
        <v/>
      </c>
    </row>
    <row r="7" spans="3:27" ht="15" thickBot="1" x14ac:dyDescent="0.4">
      <c r="C7" s="88">
        <v>1</v>
      </c>
      <c r="D7" s="89">
        <v>1</v>
      </c>
      <c r="E7" s="89">
        <v>0</v>
      </c>
      <c r="F7" s="89">
        <v>1</v>
      </c>
      <c r="G7" s="89">
        <v>0</v>
      </c>
      <c r="H7" s="88">
        <v>1</v>
      </c>
      <c r="I7" s="89">
        <v>1</v>
      </c>
      <c r="J7" s="89">
        <v>1</v>
      </c>
      <c r="K7" s="89"/>
      <c r="L7" s="90"/>
      <c r="R7" s="114" cm="1">
        <f t="array" ref="R7">IF(SUM(ISNUMBER(B6:D8)*ISNUMBER($N$3:$P$5))&lt;COUNTA($N$3:$P$5),"",MIN(IF(B6:D8=IF(($N$3:$P$5="")+(B6:D8="")+($N$3:$P$5=0),B6:D8,$N$3:$P$5),1,0),1))</f>
        <v>1</v>
      </c>
      <c r="S7" s="114" cm="1">
        <f t="array" ref="S7">IF(SUM(ISNUMBER(C6:E8)*ISNUMBER($N$3:$P$5))&lt;COUNTA($N$3:$P$5),"",MIN(IF(C6:E8=IF(($N$3:$P$5="")+(C6:E8="")+($N$3:$P$5=0),C6:E8,$N$3:$P$5),1,0),1))</f>
        <v>1</v>
      </c>
      <c r="T7" s="114" cm="1">
        <f t="array" ref="T7">IF(SUM(ISNUMBER(D6:F8)*ISNUMBER($N$3:$P$5))&lt;COUNTA($N$3:$P$5),"",MIN(IF(D6:F8=IF(($N$3:$P$5="")+(D6:F8="")+($N$3:$P$5=0),D6:F8,$N$3:$P$5),1,0),1))</f>
        <v>0</v>
      </c>
      <c r="U7" s="114" cm="1">
        <f t="array" ref="U7">IF(SUM(ISNUMBER(E6:G8)*ISNUMBER($N$3:$P$5))&lt;COUNTA($N$3:$P$5),"",MIN(IF(E6:G8=IF(($N$3:$P$5="")+(E6:G8="")+($N$3:$P$5=0),E6:G8,$N$3:$P$5),1,0),1))</f>
        <v>1</v>
      </c>
      <c r="V7" s="114" cm="1">
        <f t="array" ref="V7">IF(SUM(ISNUMBER(F6:H8)*ISNUMBER($N$3:$P$5))&lt;COUNTA($N$3:$P$5),"",MIN(IF(F6:H8=IF(($N$3:$P$5="")+(F6:H8="")+($N$3:$P$5=0),F6:H8,$N$3:$P$5),1,0),1))</f>
        <v>0</v>
      </c>
      <c r="W7" s="114" cm="1">
        <f t="array" ref="W7">IF(SUM(ISNUMBER(G6:I8)*ISNUMBER($N$3:$P$5))&lt;COUNTA($N$3:$P$5),"",MIN(IF(G6:I8=IF(($N$3:$P$5="")+(G6:I8="")+($N$3:$P$5=0),G6:I8,$N$3:$P$5),1,0),1))</f>
        <v>1</v>
      </c>
      <c r="X7" s="114" cm="1">
        <f t="array" ref="X7">IF(SUM(ISNUMBER(H6:J8)*ISNUMBER($N$3:$P$5))&lt;COUNTA($N$3:$P$5),"",MIN(IF(H6:J8=IF(($N$3:$P$5="")+(H6:J8="")+($N$3:$P$5=0),H6:J8,$N$3:$P$5),1,0),1))</f>
        <v>1</v>
      </c>
      <c r="Y7" s="114" t="str" cm="1">
        <f t="array" ref="Y7">IF(SUM(ISNUMBER(I6:K8)*ISNUMBER($N$3:$P$5))&lt;COUNTA($N$3:$P$5),"",MIN(IF(I6:K8=IF(($N$3:$P$5="")+(I6:K8="")+($N$3:$P$5=0),I6:K8,$N$3:$P$5),1,0),1))</f>
        <v/>
      </c>
      <c r="Z7" s="114" t="str" cm="1">
        <f t="array" ref="Z7">IF(SUM(ISNUMBER(J6:L8)*ISNUMBER($N$3:$P$5))&lt;COUNTA($N$3:$P$5),"",MIN(IF(J6:L8=IF(($N$3:$P$5="")+(J6:L8="")+($N$3:$P$5=0),J6:L8,$N$3:$P$5),1,0),1))</f>
        <v/>
      </c>
      <c r="AA7" s="114" t="str" cm="1">
        <f t="array" ref="AA7">IF(SUM(ISNUMBER(K6:M8)*ISNUMBER($N$3:$P$5))&lt;COUNTA($N$3:$P$5),"",MIN(IF(K6:M8=IF(($N$3:$P$5="")+(K6:M8="")+($N$3:$P$5=0),K6:M8,$N$3:$P$5),1,0),1))</f>
        <v/>
      </c>
    </row>
    <row r="8" spans="3:27" ht="15" thickBot="1" x14ac:dyDescent="0.4">
      <c r="C8" s="82">
        <v>0</v>
      </c>
      <c r="D8" s="83">
        <v>1</v>
      </c>
      <c r="E8" s="83">
        <v>1</v>
      </c>
      <c r="F8" s="83">
        <v>0</v>
      </c>
      <c r="G8" s="83">
        <v>1</v>
      </c>
      <c r="H8" s="82">
        <v>0</v>
      </c>
      <c r="I8" s="83">
        <v>1</v>
      </c>
      <c r="J8" s="83">
        <v>1</v>
      </c>
      <c r="K8" s="83"/>
      <c r="L8" s="84"/>
      <c r="R8" s="114" cm="1">
        <f t="array" ref="R8">IF(SUM(ISNUMBER(B7:D9)*ISNUMBER($N$3:$P$5))&lt;COUNTA($N$3:$P$5),"",MIN(IF(B7:D9=IF(($N$3:$P$5="")+(B7:D9="")+($N$3:$P$5=0),B7:D9,$N$3:$P$5),1,0),1))</f>
        <v>0</v>
      </c>
      <c r="S8" s="114" cm="1">
        <f t="array" ref="S8">IF(SUM(ISNUMBER(C7:E9)*ISNUMBER($N$3:$P$5))&lt;COUNTA($N$3:$P$5),"",MIN(IF(C7:E9=IF(($N$3:$P$5="")+(C7:E9="")+($N$3:$P$5=0),C7:E9,$N$3:$P$5),1,0),1))</f>
        <v>1</v>
      </c>
      <c r="T8" s="114" cm="1">
        <f t="array" ref="T8">IF(SUM(ISNUMBER(D7:F9)*ISNUMBER($N$3:$P$5))&lt;COUNTA($N$3:$P$5),"",MIN(IF(D7:F9=IF(($N$3:$P$5="")+(D7:F9="")+($N$3:$P$5=0),D7:F9,$N$3:$P$5),1,0),1))</f>
        <v>1</v>
      </c>
      <c r="U8" s="114" cm="1">
        <f t="array" ref="U8">IF(SUM(ISNUMBER(E7:G9)*ISNUMBER($N$3:$P$5))&lt;COUNTA($N$3:$P$5),"",MIN(IF(E7:G9=IF(($N$3:$P$5="")+(E7:G9="")+($N$3:$P$5=0),E7:G9,$N$3:$P$5),1,0),1))</f>
        <v>0</v>
      </c>
      <c r="V8" s="114" cm="1">
        <f t="array" ref="V8">IF(SUM(ISNUMBER(F7:H9)*ISNUMBER($N$3:$P$5))&lt;COUNTA($N$3:$P$5),"",MIN(IF(F7:H9=IF(($N$3:$P$5="")+(F7:H9="")+($N$3:$P$5=0),F7:H9,$N$3:$P$5),1,0),1))</f>
        <v>1</v>
      </c>
      <c r="W8" s="114" cm="1">
        <f t="array" ref="W8">IF(SUM(ISNUMBER(G7:I9)*ISNUMBER($N$3:$P$5))&lt;COUNTA($N$3:$P$5),"",MIN(IF(G7:I9=IF(($N$3:$P$5="")+(G7:I9="")+($N$3:$P$5=0),G7:I9,$N$3:$P$5),1,0),1))</f>
        <v>0</v>
      </c>
      <c r="X8" s="114" cm="1">
        <f t="array" ref="X8">IF(SUM(ISNUMBER(H7:J9)*ISNUMBER($N$3:$P$5))&lt;COUNTA($N$3:$P$5),"",MIN(IF(H7:J9=IF(($N$3:$P$5="")+(H7:J9="")+($N$3:$P$5=0),H7:J9,$N$3:$P$5),1,0),1))</f>
        <v>1</v>
      </c>
      <c r="Y8" s="114" t="str" cm="1">
        <f t="array" ref="Y8">IF(SUM(ISNUMBER(I7:K9)*ISNUMBER($N$3:$P$5))&lt;COUNTA($N$3:$P$5),"",MIN(IF(I7:K9=IF(($N$3:$P$5="")+(I7:K9="")+($N$3:$P$5=0),I7:K9,$N$3:$P$5),1,0),1))</f>
        <v/>
      </c>
      <c r="Z8" s="114" t="str" cm="1">
        <f t="array" ref="Z8">IF(SUM(ISNUMBER(J7:L9)*ISNUMBER($N$3:$P$5))&lt;COUNTA($N$3:$P$5),"",MIN(IF(J7:L9=IF(($N$3:$P$5="")+(J7:L9="")+($N$3:$P$5=0),J7:L9,$N$3:$P$5),1,0),1))</f>
        <v/>
      </c>
      <c r="AA8" s="114" t="str" cm="1">
        <f t="array" ref="AA8">IF(SUM(ISNUMBER(K7:M9)*ISNUMBER($N$3:$P$5))&lt;COUNTA($N$3:$P$5),"",MIN(IF(K7:M9=IF(($N$3:$P$5="")+(K7:M9="")+($N$3:$P$5=0),K7:M9,$N$3:$P$5),1,0),1))</f>
        <v/>
      </c>
    </row>
    <row r="9" spans="3:27" ht="15" thickBot="1" x14ac:dyDescent="0.4">
      <c r="C9" s="85">
        <v>1</v>
      </c>
      <c r="D9" s="86">
        <v>0</v>
      </c>
      <c r="E9" s="86">
        <v>1</v>
      </c>
      <c r="F9" s="86">
        <v>1</v>
      </c>
      <c r="G9" s="86">
        <v>0</v>
      </c>
      <c r="H9" s="85">
        <v>1</v>
      </c>
      <c r="I9" s="86">
        <v>1</v>
      </c>
      <c r="J9" s="86">
        <v>1</v>
      </c>
      <c r="K9" s="86"/>
      <c r="L9" s="87"/>
      <c r="R9" s="114" cm="1">
        <f t="array" ref="R9">IF(SUM(ISNUMBER(B8:D10)*ISNUMBER($N$3:$P$5))&lt;COUNTA($N$3:$P$5),"",MIN(IF(B8:D10=IF(($N$3:$P$5="")+(B8:D10="")+($N$3:$P$5=0),B8:D10,$N$3:$P$5),1,0),1))</f>
        <v>1</v>
      </c>
      <c r="S9" s="114" cm="1">
        <f t="array" ref="S9">IF(SUM(ISNUMBER(C8:E10)*ISNUMBER($N$3:$P$5))&lt;COUNTA($N$3:$P$5),"",MIN(IF(C8:E10=IF(($N$3:$P$5="")+(C8:E10="")+($N$3:$P$5=0),C8:E10,$N$3:$P$5),1,0),1))</f>
        <v>0</v>
      </c>
      <c r="T9" s="114" cm="1">
        <f t="array" ref="T9">IF(SUM(ISNUMBER(D8:F10)*ISNUMBER($N$3:$P$5))&lt;COUNTA($N$3:$P$5),"",MIN(IF(D8:F10=IF(($N$3:$P$5="")+(D8:F10="")+($N$3:$P$5=0),D8:F10,$N$3:$P$5),1,0),1))</f>
        <v>1</v>
      </c>
      <c r="U9" s="114" cm="1">
        <f t="array" ref="U9">IF(SUM(ISNUMBER(E8:G10)*ISNUMBER($N$3:$P$5))&lt;COUNTA($N$3:$P$5),"",MIN(IF(E8:G10=IF(($N$3:$P$5="")+(E8:G10="")+($N$3:$P$5=0),E8:G10,$N$3:$P$5),1,0),1))</f>
        <v>1</v>
      </c>
      <c r="V9" s="114" cm="1">
        <f t="array" ref="V9">IF(SUM(ISNUMBER(F8:H10)*ISNUMBER($N$3:$P$5))&lt;COUNTA($N$3:$P$5),"",MIN(IF(F8:H10=IF(($N$3:$P$5="")+(F8:H10="")+($N$3:$P$5=0),F8:H10,$N$3:$P$5),1,0),1))</f>
        <v>0</v>
      </c>
      <c r="W9" s="114" cm="1">
        <f t="array" ref="W9">IF(SUM(ISNUMBER(G8:I10)*ISNUMBER($N$3:$P$5))&lt;COUNTA($N$3:$P$5),"",MIN(IF(G8:I10=IF(($N$3:$P$5="")+(G8:I10="")+($N$3:$P$5=0),G8:I10,$N$3:$P$5),1,0),1))</f>
        <v>1</v>
      </c>
      <c r="X9" s="114" cm="1">
        <f t="array" ref="X9">IF(SUM(ISNUMBER(H8:J10)*ISNUMBER($N$3:$P$5))&lt;COUNTA($N$3:$P$5),"",MIN(IF(H8:J10=IF(($N$3:$P$5="")+(H8:J10="")+($N$3:$P$5=0),H8:J10,$N$3:$P$5),1,0),1))</f>
        <v>1</v>
      </c>
      <c r="Y9" s="114" t="str" cm="1">
        <f t="array" ref="Y9">IF(SUM(ISNUMBER(I8:K10)*ISNUMBER($N$3:$P$5))&lt;COUNTA($N$3:$P$5),"",MIN(IF(I8:K10=IF(($N$3:$P$5="")+(I8:K10="")+($N$3:$P$5=0),I8:K10,$N$3:$P$5),1,0),1))</f>
        <v/>
      </c>
      <c r="Z9" s="114" t="str" cm="1">
        <f t="array" ref="Z9">IF(SUM(ISNUMBER(J8:L10)*ISNUMBER($N$3:$P$5))&lt;COUNTA($N$3:$P$5),"",MIN(IF(J8:L10=IF(($N$3:$P$5="")+(J8:L10="")+($N$3:$P$5=0),J8:L10,$N$3:$P$5),1,0),1))</f>
        <v/>
      </c>
      <c r="AA9" s="114" t="str" cm="1">
        <f t="array" ref="AA9">IF(SUM(ISNUMBER(K8:M10)*ISNUMBER($N$3:$P$5))&lt;COUNTA($N$3:$P$5),"",MIN(IF(K8:M10=IF(($N$3:$P$5="")+(K8:M10="")+($N$3:$P$5=0),K8:M10,$N$3:$P$5),1,0),1))</f>
        <v/>
      </c>
    </row>
    <row r="10" spans="3:27" ht="15" thickBot="1" x14ac:dyDescent="0.4">
      <c r="C10" s="85">
        <v>0</v>
      </c>
      <c r="D10" s="86">
        <v>1</v>
      </c>
      <c r="E10" s="86">
        <v>0</v>
      </c>
      <c r="F10" s="86">
        <v>1</v>
      </c>
      <c r="G10" s="86">
        <v>1</v>
      </c>
      <c r="H10" s="85">
        <v>0</v>
      </c>
      <c r="I10" s="86">
        <v>1</v>
      </c>
      <c r="J10" s="86">
        <v>1</v>
      </c>
      <c r="K10" s="86"/>
      <c r="L10" s="87"/>
      <c r="R10" s="114" t="str" cm="1">
        <f t="array" ref="R10">IF(SUM(ISNUMBER(B9:D11)*ISNUMBER($N$3:$P$5))&lt;COUNTA($N$3:$P$5),"",MIN(IF(B9:D11=IF(($N$3:$P$5="")+(B9:D11="")+($N$3:$P$5=0),B9:D11,$N$3:$P$5),1,0),1))</f>
        <v/>
      </c>
      <c r="S10" s="114" t="str" cm="1">
        <f t="array" ref="S10">IF(SUM(ISNUMBER(C9:E11)*ISNUMBER($N$3:$P$5))&lt;COUNTA($N$3:$P$5),"",MIN(IF(C9:E11=IF(($N$3:$P$5="")+(C9:E11="")+($N$3:$P$5=0),C9:E11,$N$3:$P$5),1,0),1))</f>
        <v/>
      </c>
      <c r="T10" s="114" t="str" cm="1">
        <f t="array" ref="T10">IF(SUM(ISNUMBER(D9:F11)*ISNUMBER($N$3:$P$5))&lt;COUNTA($N$3:$P$5),"",MIN(IF(D9:F11=IF(($N$3:$P$5="")+(D9:F11="")+($N$3:$P$5=0),D9:F11,$N$3:$P$5),1,0),1))</f>
        <v/>
      </c>
      <c r="U10" s="114" t="str" cm="1">
        <f t="array" ref="U10">IF(SUM(ISNUMBER(E9:G11)*ISNUMBER($N$3:$P$5))&lt;COUNTA($N$3:$P$5),"",MIN(IF(E9:G11=IF(($N$3:$P$5="")+(E9:G11="")+($N$3:$P$5=0),E9:G11,$N$3:$P$5),1,0),1))</f>
        <v/>
      </c>
      <c r="V10" s="114" t="str" cm="1">
        <f t="array" ref="V10">IF(SUM(ISNUMBER(F9:H11)*ISNUMBER($N$3:$P$5))&lt;COUNTA($N$3:$P$5),"",MIN(IF(F9:H11=IF(($N$3:$P$5="")+(F9:H11="")+($N$3:$P$5=0),F9:H11,$N$3:$P$5),1,0),1))</f>
        <v/>
      </c>
      <c r="W10" s="114" t="str" cm="1">
        <f t="array" ref="W10">IF(SUM(ISNUMBER(G9:I11)*ISNUMBER($N$3:$P$5))&lt;COUNTA($N$3:$P$5),"",MIN(IF(G9:I11=IF(($N$3:$P$5="")+(G9:I11="")+($N$3:$P$5=0),G9:I11,$N$3:$P$5),1,0),1))</f>
        <v/>
      </c>
      <c r="X10" s="114" t="str" cm="1">
        <f t="array" ref="X10">IF(SUM(ISNUMBER(H9:J11)*ISNUMBER($N$3:$P$5))&lt;COUNTA($N$3:$P$5),"",MIN(IF(H9:J11=IF(($N$3:$P$5="")+(H9:J11="")+($N$3:$P$5=0),H9:J11,$N$3:$P$5),1,0),1))</f>
        <v/>
      </c>
      <c r="Y10" s="114" t="str" cm="1">
        <f t="array" ref="Y10">IF(SUM(ISNUMBER(I9:K11)*ISNUMBER($N$3:$P$5))&lt;COUNTA($N$3:$P$5),"",MIN(IF(I9:K11=IF(($N$3:$P$5="")+(I9:K11="")+($N$3:$P$5=0),I9:K11,$N$3:$P$5),1,0),1))</f>
        <v/>
      </c>
      <c r="Z10" s="114" t="str" cm="1">
        <f t="array" ref="Z10">IF(SUM(ISNUMBER(J9:L11)*ISNUMBER($N$3:$P$5))&lt;COUNTA($N$3:$P$5),"",MIN(IF(J9:L11=IF(($N$3:$P$5="")+(J9:L11="")+($N$3:$P$5=0),J9:L11,$N$3:$P$5),1,0),1))</f>
        <v/>
      </c>
      <c r="AA10" s="114" t="str" cm="1">
        <f t="array" ref="AA10">IF(SUM(ISNUMBER(K9:M11)*ISNUMBER($N$3:$P$5))&lt;COUNTA($N$3:$P$5),"",MIN(IF(K9:M11=IF(($N$3:$P$5="")+(K9:M11="")+($N$3:$P$5=0),K9:M11,$N$3:$P$5),1,0),1))</f>
        <v/>
      </c>
    </row>
    <row r="11" spans="3:27" ht="15" thickBot="1" x14ac:dyDescent="0.4">
      <c r="C11" s="85"/>
      <c r="D11" s="86"/>
      <c r="E11" s="86"/>
      <c r="F11" s="86"/>
      <c r="G11" s="86"/>
      <c r="H11" s="85"/>
      <c r="I11" s="86"/>
      <c r="J11" s="86"/>
      <c r="K11" s="86"/>
      <c r="L11" s="87"/>
      <c r="R11" s="114" t="str" cm="1">
        <f t="array" ref="R11">IF(SUM(ISNUMBER(B10:D12)*ISNUMBER($N$3:$P$5))&lt;COUNTA($N$3:$P$5),"",MIN(IF(B10:D12=IF(($N$3:$P$5="")+(B10:D12="")+($N$3:$P$5=0),B10:D12,$N$3:$P$5),1,0),1))</f>
        <v/>
      </c>
      <c r="S11" s="114" t="str" cm="1">
        <f t="array" ref="S11">IF(SUM(ISNUMBER(C10:E12)*ISNUMBER($N$3:$P$5))&lt;COUNTA($N$3:$P$5),"",MIN(IF(C10:E12=IF(($N$3:$P$5="")+(C10:E12="")+($N$3:$P$5=0),C10:E12,$N$3:$P$5),1,0),1))</f>
        <v/>
      </c>
      <c r="T11" s="114" t="str" cm="1">
        <f t="array" ref="T11">IF(SUM(ISNUMBER(D10:F12)*ISNUMBER($N$3:$P$5))&lt;COUNTA($N$3:$P$5),"",MIN(IF(D10:F12=IF(($N$3:$P$5="")+(D10:F12="")+($N$3:$P$5=0),D10:F12,$N$3:$P$5),1,0),1))</f>
        <v/>
      </c>
      <c r="U11" s="114" t="str" cm="1">
        <f t="array" ref="U11">IF(SUM(ISNUMBER(E10:G12)*ISNUMBER($N$3:$P$5))&lt;COUNTA($N$3:$P$5),"",MIN(IF(E10:G12=IF(($N$3:$P$5="")+(E10:G12="")+($N$3:$P$5=0),E10:G12,$N$3:$P$5),1,0),1))</f>
        <v/>
      </c>
      <c r="V11" s="114" t="str" cm="1">
        <f t="array" ref="V11">IF(SUM(ISNUMBER(F10:H12)*ISNUMBER($N$3:$P$5))&lt;COUNTA($N$3:$P$5),"",MIN(IF(F10:H12=IF(($N$3:$P$5="")+(F10:H12="")+($N$3:$P$5=0),F10:H12,$N$3:$P$5),1,0),1))</f>
        <v/>
      </c>
      <c r="W11" s="114" t="str" cm="1">
        <f t="array" ref="W11">IF(SUM(ISNUMBER(G10:I12)*ISNUMBER($N$3:$P$5))&lt;COUNTA($N$3:$P$5),"",MIN(IF(G10:I12=IF(($N$3:$P$5="")+(G10:I12="")+($N$3:$P$5=0),G10:I12,$N$3:$P$5),1,0),1))</f>
        <v/>
      </c>
      <c r="X11" s="114" t="str" cm="1">
        <f t="array" ref="X11">IF(SUM(ISNUMBER(H10:J12)*ISNUMBER($N$3:$P$5))&lt;COUNTA($N$3:$P$5),"",MIN(IF(H10:J12=IF(($N$3:$P$5="")+(H10:J12="")+($N$3:$P$5=0),H10:J12,$N$3:$P$5),1,0),1))</f>
        <v/>
      </c>
      <c r="Y11" s="114" t="str" cm="1">
        <f t="array" ref="Y11">IF(SUM(ISNUMBER(I10:K12)*ISNUMBER($N$3:$P$5))&lt;COUNTA($N$3:$P$5),"",MIN(IF(I10:K12=IF(($N$3:$P$5="")+(I10:K12="")+($N$3:$P$5=0),I10:K12,$N$3:$P$5),1,0),1))</f>
        <v/>
      </c>
      <c r="Z11" s="114" t="str" cm="1">
        <f t="array" ref="Z11">IF(SUM(ISNUMBER(J10:L12)*ISNUMBER($N$3:$P$5))&lt;COUNTA($N$3:$P$5),"",MIN(IF(J10:L12=IF(($N$3:$P$5="")+(J10:L12="")+($N$3:$P$5=0),J10:L12,$N$3:$P$5),1,0),1))</f>
        <v/>
      </c>
      <c r="AA11" s="114" t="str" cm="1">
        <f t="array" ref="AA11">IF(SUM(ISNUMBER(K10:M12)*ISNUMBER($N$3:$P$5))&lt;COUNTA($N$3:$P$5),"",MIN(IF(K10:M12=IF(($N$3:$P$5="")+(K10:M12="")+($N$3:$P$5=0),K10:M12,$N$3:$P$5),1,0),1))</f>
        <v/>
      </c>
    </row>
    <row r="12" spans="3:27" ht="15" thickBot="1" x14ac:dyDescent="0.4">
      <c r="C12" s="88"/>
      <c r="D12" s="89"/>
      <c r="E12" s="89"/>
      <c r="F12" s="89"/>
      <c r="G12" s="89"/>
      <c r="H12" s="88"/>
      <c r="I12" s="89"/>
      <c r="J12" s="89"/>
      <c r="K12" s="89"/>
      <c r="L12" s="90"/>
      <c r="R12" s="114" t="str" cm="1">
        <f t="array" ref="R12">IF(SUM(ISNUMBER(B11:D13)*ISNUMBER($N$3:$P$5))&lt;COUNTA($N$3:$P$5),"",MIN(IF(B11:D13=IF(($N$3:$P$5="")+(B11:D13="")+($N$3:$P$5=0),B11:D13,$N$3:$P$5),1,0),1))</f>
        <v/>
      </c>
      <c r="S12" s="114" t="str" cm="1">
        <f t="array" ref="S12">IF(SUM(ISNUMBER(C11:E13)*ISNUMBER($N$3:$P$5))&lt;COUNTA($N$3:$P$5),"",MIN(IF(C11:E13=IF(($N$3:$P$5="")+(C11:E13="")+($N$3:$P$5=0),C11:E13,$N$3:$P$5),1,0),1))</f>
        <v/>
      </c>
      <c r="T12" s="114" t="str" cm="1">
        <f t="array" ref="T12">IF(SUM(ISNUMBER(D11:F13)*ISNUMBER($N$3:$P$5))&lt;COUNTA($N$3:$P$5),"",MIN(IF(D11:F13=IF(($N$3:$P$5="")+(D11:F13="")+($N$3:$P$5=0),D11:F13,$N$3:$P$5),1,0),1))</f>
        <v/>
      </c>
      <c r="U12" s="114" t="str" cm="1">
        <f t="array" ref="U12">IF(SUM(ISNUMBER(E11:G13)*ISNUMBER($N$3:$P$5))&lt;COUNTA($N$3:$P$5),"",MIN(IF(E11:G13=IF(($N$3:$P$5="")+(E11:G13="")+($N$3:$P$5=0),E11:G13,$N$3:$P$5),1,0),1))</f>
        <v/>
      </c>
      <c r="V12" s="114" t="str" cm="1">
        <f t="array" ref="V12">IF(SUM(ISNUMBER(F11:H13)*ISNUMBER($N$3:$P$5))&lt;COUNTA($N$3:$P$5),"",MIN(IF(F11:H13=IF(($N$3:$P$5="")+(F11:H13="")+($N$3:$P$5=0),F11:H13,$N$3:$P$5),1,0),1))</f>
        <v/>
      </c>
      <c r="W12" s="114" t="str" cm="1">
        <f t="array" ref="W12">IF(SUM(ISNUMBER(G11:I13)*ISNUMBER($N$3:$P$5))&lt;COUNTA($N$3:$P$5),"",MIN(IF(G11:I13=IF(($N$3:$P$5="")+(G11:I13="")+($N$3:$P$5=0),G11:I13,$N$3:$P$5),1,0),1))</f>
        <v/>
      </c>
      <c r="X12" s="114" t="str" cm="1">
        <f t="array" ref="X12">IF(SUM(ISNUMBER(H11:J13)*ISNUMBER($N$3:$P$5))&lt;COUNTA($N$3:$P$5),"",MIN(IF(H11:J13=IF(($N$3:$P$5="")+(H11:J13="")+($N$3:$P$5=0),H11:J13,$N$3:$P$5),1,0),1))</f>
        <v/>
      </c>
      <c r="Y12" s="114" t="str" cm="1">
        <f t="array" ref="Y12">IF(SUM(ISNUMBER(I11:K13)*ISNUMBER($N$3:$P$5))&lt;COUNTA($N$3:$P$5),"",MIN(IF(I11:K13=IF(($N$3:$P$5="")+(I11:K13="")+($N$3:$P$5=0),I11:K13,$N$3:$P$5),1,0),1))</f>
        <v/>
      </c>
      <c r="Z12" s="114" t="str" cm="1">
        <f t="array" ref="Z12">IF(SUM(ISNUMBER(J11:L13)*ISNUMBER($N$3:$P$5))&lt;COUNTA($N$3:$P$5),"",MIN(IF(J11:L13=IF(($N$3:$P$5="")+(J11:L13="")+($N$3:$P$5=0),J11:L13,$N$3:$P$5),1,0),1))</f>
        <v/>
      </c>
      <c r="AA12" s="114" t="str" cm="1">
        <f t="array" ref="AA12">IF(SUM(ISNUMBER(K11:M13)*ISNUMBER($N$3:$P$5))&lt;COUNTA($N$3:$P$5),"",MIN(IF(K11:M13=IF(($N$3:$P$5="")+(K11:M13="")+($N$3:$P$5=0),K11:M13,$N$3:$P$5),1,0),1))</f>
        <v/>
      </c>
    </row>
    <row r="13" spans="3:27" x14ac:dyDescent="0.35">
      <c r="N13"/>
      <c r="O13"/>
      <c r="P13"/>
      <c r="Q13"/>
    </row>
    <row r="14" spans="3:27" x14ac:dyDescent="0.35">
      <c r="N14"/>
      <c r="O14"/>
      <c r="P14"/>
      <c r="Q14"/>
    </row>
    <row r="15" spans="3:27" x14ac:dyDescent="0.35">
      <c r="N15"/>
      <c r="O15"/>
      <c r="P15"/>
      <c r="Q15"/>
    </row>
    <row r="16" spans="3:27" x14ac:dyDescent="0.35">
      <c r="N16"/>
      <c r="O16"/>
      <c r="P16"/>
      <c r="Q16"/>
    </row>
    <row r="17" spans="14:17" x14ac:dyDescent="0.35">
      <c r="N17"/>
      <c r="O17"/>
      <c r="P17"/>
      <c r="Q17"/>
    </row>
    <row r="18" spans="14:17" x14ac:dyDescent="0.35">
      <c r="N18"/>
      <c r="O18"/>
      <c r="P18"/>
      <c r="Q18"/>
    </row>
    <row r="19" spans="14:17" x14ac:dyDescent="0.35">
      <c r="N19"/>
      <c r="O19"/>
      <c r="P19"/>
      <c r="Q19"/>
    </row>
    <row r="20" spans="14:17" x14ac:dyDescent="0.35">
      <c r="N20"/>
      <c r="O20"/>
      <c r="P20"/>
      <c r="Q20"/>
    </row>
    <row r="21" spans="14:17" x14ac:dyDescent="0.35">
      <c r="N21"/>
      <c r="O21"/>
      <c r="P21"/>
      <c r="Q21"/>
    </row>
    <row r="22" spans="14:17" x14ac:dyDescent="0.35">
      <c r="N22"/>
      <c r="O22"/>
      <c r="P22"/>
      <c r="Q22"/>
    </row>
    <row r="23" spans="14:17" x14ac:dyDescent="0.35">
      <c r="N23"/>
      <c r="O23"/>
      <c r="P23"/>
      <c r="Q23"/>
    </row>
    <row r="24" spans="14:17" x14ac:dyDescent="0.35">
      <c r="N24"/>
      <c r="O24"/>
      <c r="P24"/>
      <c r="Q24"/>
    </row>
    <row r="25" spans="14:17" x14ac:dyDescent="0.35">
      <c r="N25"/>
      <c r="O25"/>
      <c r="P25"/>
      <c r="Q25"/>
    </row>
    <row r="26" spans="14:17" x14ac:dyDescent="0.35">
      <c r="N26"/>
      <c r="O26"/>
      <c r="P26"/>
      <c r="Q26"/>
    </row>
    <row r="27" spans="14:17" x14ac:dyDescent="0.35">
      <c r="N27"/>
      <c r="O27"/>
      <c r="P27"/>
      <c r="Q27"/>
    </row>
    <row r="28" spans="14:17" x14ac:dyDescent="0.35">
      <c r="N28"/>
      <c r="O28"/>
      <c r="P28"/>
      <c r="Q28"/>
    </row>
    <row r="29" spans="14:17" x14ac:dyDescent="0.35">
      <c r="N29"/>
      <c r="O29"/>
      <c r="P29"/>
      <c r="Q29"/>
    </row>
    <row r="30" spans="14:17" x14ac:dyDescent="0.35">
      <c r="N30"/>
      <c r="O30"/>
      <c r="P30"/>
      <c r="Q30"/>
    </row>
    <row r="31" spans="14:17" x14ac:dyDescent="0.35">
      <c r="N31"/>
      <c r="O31"/>
      <c r="P31"/>
      <c r="Q31"/>
    </row>
    <row r="32" spans="14:17" x14ac:dyDescent="0.35">
      <c r="N32"/>
      <c r="O32"/>
      <c r="P32"/>
      <c r="Q32"/>
    </row>
  </sheetData>
  <mergeCells count="3">
    <mergeCell ref="C1:L1"/>
    <mergeCell ref="N1:P1"/>
    <mergeCell ref="R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ADD-7576-4427-B120-761F0FA84FD4}">
  <dimension ref="A2:N10"/>
  <sheetViews>
    <sheetView zoomScale="110" workbookViewId="0">
      <selection activeCell="H10" sqref="H10"/>
    </sheetView>
  </sheetViews>
  <sheetFormatPr defaultRowHeight="14.5" x14ac:dyDescent="0.35"/>
  <sheetData>
    <row r="2" spans="1:14" x14ac:dyDescent="0.35">
      <c r="A2">
        <v>1</v>
      </c>
      <c r="B2">
        <v>2</v>
      </c>
      <c r="C2">
        <v>3</v>
      </c>
      <c r="F2" t="e" cm="1">
        <f t="array" ref="F2">INDEX(A2:C4, MATCH(SMALL(ABS(A2:C4 - B3), 1), ABS(A2:C4 - B3), 0))</f>
        <v>#N/A</v>
      </c>
    </row>
    <row r="3" spans="1:14" x14ac:dyDescent="0.35">
      <c r="A3">
        <v>4</v>
      </c>
      <c r="B3">
        <v>5</v>
      </c>
      <c r="C3">
        <v>7</v>
      </c>
      <c r="F3" t="e" cm="1">
        <f t="array" ref="F3">INDEX(A2:C4, MATCH(SMALL(ABS(A2:C4 - B3), 2), ABS(A2:C4 - B3), 0))</f>
        <v>#N/A</v>
      </c>
    </row>
    <row r="4" spans="1:14" x14ac:dyDescent="0.35">
      <c r="A4">
        <v>8</v>
      </c>
      <c r="B4">
        <v>6</v>
      </c>
      <c r="C4">
        <v>0</v>
      </c>
      <c r="F4" t="e" cm="1">
        <f t="array" ref="F4">INDEX(A2:C4, MATCH(SMALL(ABS(A2:C4 - B3), 3), ABS(A2:C4 - B3), 0))</f>
        <v>#N/A</v>
      </c>
    </row>
    <row r="5" spans="1:14" x14ac:dyDescent="0.35">
      <c r="A5" cm="1">
        <f t="array" ref="A5:C7">ABS(A2:C4 - B3)</f>
        <v>4</v>
      </c>
      <c r="B5">
        <v>3</v>
      </c>
      <c r="C5">
        <v>2</v>
      </c>
    </row>
    <row r="6" spans="1:14" x14ac:dyDescent="0.35">
      <c r="A6">
        <v>1</v>
      </c>
      <c r="B6">
        <v>0</v>
      </c>
      <c r="C6">
        <v>2</v>
      </c>
    </row>
    <row r="7" spans="1:14" x14ac:dyDescent="0.35">
      <c r="A7">
        <v>3</v>
      </c>
      <c r="B7">
        <v>1</v>
      </c>
      <c r="C7">
        <v>5</v>
      </c>
    </row>
    <row r="8" spans="1:14" x14ac:dyDescent="0.35">
      <c r="H8" s="133"/>
      <c r="I8" s="117"/>
      <c r="J8" s="115"/>
      <c r="K8" s="118"/>
      <c r="L8" s="119"/>
      <c r="M8" s="120"/>
      <c r="N8" s="121"/>
    </row>
    <row r="9" spans="1:14" x14ac:dyDescent="0.35">
      <c r="H9" s="134"/>
      <c r="I9" s="122"/>
      <c r="J9" s="116"/>
      <c r="K9" s="123"/>
      <c r="L9" s="124"/>
      <c r="M9" s="125"/>
      <c r="N9" s="126"/>
    </row>
    <row r="10" spans="1:14" x14ac:dyDescent="0.35">
      <c r="H10" s="135"/>
      <c r="I10" s="127"/>
      <c r="J10" s="128"/>
      <c r="K10" s="129"/>
      <c r="L10" s="130"/>
      <c r="M10" s="131"/>
      <c r="N10" s="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Tách ngưỡng tự động</vt:lpstr>
      <vt:lpstr>Cân bằng Histogram</vt:lpstr>
      <vt:lpstr>Tích chập</vt:lpstr>
      <vt:lpstr>Lọc trung vị</vt:lpstr>
      <vt:lpstr>Lọc trung bình</vt:lpstr>
      <vt:lpstr>K-means</vt:lpstr>
      <vt:lpstr>Prewitt + Sobel</vt:lpstr>
      <vt:lpstr>La bàn</vt:lpstr>
      <vt:lpstr>Laplace</vt:lpstr>
      <vt:lpstr>Giãn ảnh Dilation</vt:lpstr>
      <vt:lpstr>Co ảnh Erosion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 Ky</dc:creator>
  <cp:lastModifiedBy>Phong  Ky</cp:lastModifiedBy>
  <dcterms:created xsi:type="dcterms:W3CDTF">2024-07-05T07:49:05Z</dcterms:created>
  <dcterms:modified xsi:type="dcterms:W3CDTF">2024-08-10T08:56:43Z</dcterms:modified>
</cp:coreProperties>
</file>