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renzo\Documenti\MEGAsync\didattica\laboratorio\regressione\materialiDidattici\"/>
    </mc:Choice>
  </mc:AlternateContent>
  <xr:revisionPtr revIDLastSave="0" documentId="13_ncr:1_{20879FDC-B655-4BCE-BCC5-E5986B598C47}" xr6:coauthVersionLast="47" xr6:coauthVersionMax="47" xr10:uidLastSave="{00000000-0000-0000-0000-000000000000}"/>
  <bookViews>
    <workbookView xWindow="735" yWindow="105" windowWidth="15495" windowHeight="12585" tabRatio="500" xr2:uid="{00000000-000D-0000-FFFF-FFFF00000000}"/>
  </bookViews>
  <sheets>
    <sheet name="Ohm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15" i="1" l="1"/>
  <c r="E5" i="1"/>
  <c r="E6" i="1"/>
  <c r="E7" i="1"/>
  <c r="E8" i="1"/>
  <c r="E9" i="1"/>
  <c r="E10" i="1"/>
  <c r="E11" i="1"/>
  <c r="E4" i="1"/>
  <c r="G11" i="1" a="1"/>
  <c r="G12" i="1" s="1"/>
  <c r="H5" i="1"/>
  <c r="H4" i="1"/>
  <c r="H15" i="1" l="1"/>
  <c r="H11" i="1"/>
  <c r="H14" i="1"/>
  <c r="G13" i="1"/>
  <c r="K15" i="1" s="1"/>
  <c r="H12" i="1"/>
  <c r="G15" i="1"/>
  <c r="G11" i="1"/>
  <c r="G14" i="1"/>
  <c r="H13" i="1"/>
  <c r="D8" i="1"/>
  <c r="D5" i="1"/>
  <c r="D11" i="1"/>
  <c r="D10" i="1"/>
  <c r="D7" i="1"/>
  <c r="D6" i="1"/>
  <c r="D4" i="1"/>
  <c r="D9" i="1"/>
</calcChain>
</file>

<file path=xl/sharedStrings.xml><?xml version="1.0" encoding="utf-8"?>
<sst xmlns="http://schemas.openxmlformats.org/spreadsheetml/2006/main" count="24" uniqueCount="24">
  <si>
    <t>pendenza</t>
  </si>
  <si>
    <t>intercetta</t>
  </si>
  <si>
    <t>valori statistici</t>
  </si>
  <si>
    <t>sigma_a</t>
  </si>
  <si>
    <t>pendenza a</t>
  </si>
  <si>
    <t>intercetta b</t>
  </si>
  <si>
    <t>sigma_b</t>
  </si>
  <si>
    <t>sigma</t>
  </si>
  <si>
    <t>significato</t>
  </si>
  <si>
    <t>coeff.correlazione r</t>
  </si>
  <si>
    <t>calcolo dei valori statistici secondo le funzioni predefinite</t>
  </si>
  <si>
    <t>N</t>
  </si>
  <si>
    <t>lunghezza (cm)</t>
  </si>
  <si>
    <t>(Ω)</t>
  </si>
  <si>
    <t>resistenza (Ω)</t>
  </si>
  <si>
    <t>Proporzionalità tra resistenza e lunghezza (II legge di Ohm)</t>
  </si>
  <si>
    <t>residui (Ω)</t>
  </si>
  <si>
    <t>previsioni_y (Ω)</t>
  </si>
  <si>
    <r>
      <t>(</t>
    </r>
    <r>
      <rPr>
        <sz val="10"/>
        <rFont val="Calibri"/>
        <family val="2"/>
      </rPr>
      <t>Ω</t>
    </r>
    <r>
      <rPr>
        <sz val="10"/>
        <rFont val="Arial"/>
        <family val="2"/>
      </rPr>
      <t>/cm)</t>
    </r>
  </si>
  <si>
    <t>resistività</t>
  </si>
  <si>
    <t>costantana</t>
  </si>
  <si>
    <t>(Ω m)</t>
  </si>
  <si>
    <t>diametro sezione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</si>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</sst>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sz val="10"/>
      <name val="Calibri"/>
      <family val="2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7" borderId="0" xfId="0" applyNumberFormat="1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2" fillId="0" borderId="0" xfId="0" applyFont="1" applyAlignment="1">
      <alignment horizontal="center"/>
    </xf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5" fillId="9" borderId="0" xfId="0" applyNumberFormat="1" applyFont="1" applyFill="1" applyAlignment="1">
      <alignment horizontal="right"/>
    </xf>
    <xf numFmtId="165" fontId="5" fillId="9" borderId="0" xfId="0" applyNumberFormat="1" applyFont="1" applyFill="1" applyAlignment="1">
      <alignment horizontal="center"/>
    </xf>
    <xf numFmtId="164" fontId="5" fillId="9" borderId="0" xfId="0" applyNumberFormat="1" applyFont="1" applyFill="1"/>
    <xf numFmtId="164" fontId="3" fillId="9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Proporzionalità resistenza/lunghezza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'Ohm2'!$B$4:$B$11</c:f>
              <c:numCache>
                <c:formatCode>0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100</c:v>
                </c:pt>
              </c:numCache>
            </c:numRef>
          </c:xVal>
          <c:yVal>
            <c:numRef>
              <c:f>'Ohm2'!$C$4:$C$11</c:f>
              <c:numCache>
                <c:formatCode>0.000</c:formatCode>
                <c:ptCount val="8"/>
                <c:pt idx="0">
                  <c:v>0.53200000000000003</c:v>
                </c:pt>
                <c:pt idx="1">
                  <c:v>1.0840000000000001</c:v>
                </c:pt>
                <c:pt idx="2">
                  <c:v>1.522</c:v>
                </c:pt>
                <c:pt idx="3">
                  <c:v>2.016</c:v>
                </c:pt>
                <c:pt idx="4">
                  <c:v>3.0539999999999998</c:v>
                </c:pt>
                <c:pt idx="5">
                  <c:v>3.5259999999999998</c:v>
                </c:pt>
                <c:pt idx="6">
                  <c:v>4.0590000000000002</c:v>
                </c:pt>
                <c:pt idx="7">
                  <c:v>5.0309999999999997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2-4965-8E11-68E35AA11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757760"/>
        <c:axId val="627756776"/>
      </c:scatterChart>
      <c:valAx>
        <c:axId val="62775776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lunghezza (cm)</a:t>
                </a:r>
              </a:p>
            </c:rich>
          </c:tx>
          <c:layout>
            <c:manualLayout>
              <c:xMode val="edge"/>
              <c:yMode val="edge"/>
              <c:x val="0.46943528966095732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756776"/>
        <c:crosses val="autoZero"/>
        <c:crossBetween val="midCat"/>
      </c:valAx>
      <c:valAx>
        <c:axId val="62775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resistenza (</a:t>
                </a:r>
                <a:r>
                  <a:rPr lang="el-GR"/>
                  <a:t>Ω</a:t>
                </a:r>
                <a:r>
                  <a:rPr lang="it-I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75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dei residui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'Ohm2'!$B$4:$B$11</c:f>
              <c:numCache>
                <c:formatCode>0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100</c:v>
                </c:pt>
              </c:numCache>
            </c:numRef>
          </c:xVal>
          <c:yVal>
            <c:numRef>
              <c:f>'Ohm2'!$E$4:$E$11</c:f>
              <c:numCache>
                <c:formatCode>0.000</c:formatCode>
                <c:ptCount val="8"/>
                <c:pt idx="0">
                  <c:v>-1.1045372050816349E-2</c:v>
                </c:pt>
                <c:pt idx="1">
                  <c:v>4.157168784029075E-2</c:v>
                </c:pt>
                <c:pt idx="2">
                  <c:v>-1.9811252268602031E-2</c:v>
                </c:pt>
                <c:pt idx="3">
                  <c:v>-2.5194192377495206E-2</c:v>
                </c:pt>
                <c:pt idx="4">
                  <c:v>1.4039927404719155E-2</c:v>
                </c:pt>
                <c:pt idx="5">
                  <c:v>-1.334301270417404E-2</c:v>
                </c:pt>
                <c:pt idx="6">
                  <c:v>2.0274047186933153E-2</c:v>
                </c:pt>
                <c:pt idx="7">
                  <c:v>-6.4918330308527672E-3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06-48AA-8124-267045BFD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187360"/>
        <c:axId val="668187688"/>
      </c:scatterChart>
      <c:valAx>
        <c:axId val="66818736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lunghezza (cm)</a:t>
                </a:r>
              </a:p>
            </c:rich>
          </c:tx>
          <c:layout>
            <c:manualLayout>
              <c:xMode val="edge"/>
              <c:yMode val="edge"/>
              <c:x val="0.46000590551181103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8187688"/>
        <c:crosses val="autoZero"/>
        <c:crossBetween val="midCat"/>
      </c:valAx>
      <c:valAx>
        <c:axId val="668187688"/>
        <c:scaling>
          <c:orientation val="minMax"/>
          <c:max val="6.0000000000000012E-2"/>
          <c:min val="-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residui (</a:t>
                </a:r>
                <a:r>
                  <a:rPr lang="el-GR"/>
                  <a:t>Ω</a:t>
                </a:r>
                <a:r>
                  <a:rPr lang="it-I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818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8466</xdr:colOff>
      <xdr:row>19</xdr:row>
      <xdr:rowOff>8467</xdr:rowOff>
    </xdr:from>
    <xdr:to>
      <xdr:col>5</xdr:col>
      <xdr:colOff>174625</xdr:colOff>
      <xdr:row>35</xdr:row>
      <xdr:rowOff>157692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676B75A-7933-4027-8231-F7A9332C8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10055</xdr:colOff>
      <xdr:row>19</xdr:row>
      <xdr:rowOff>25400</xdr:rowOff>
    </xdr:from>
    <xdr:to>
      <xdr:col>11</xdr:col>
      <xdr:colOff>377296</xdr:colOff>
      <xdr:row>36</xdr:row>
      <xdr:rowOff>15875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7DE0CFD-98F5-2CAC-9F5B-A1FE00418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90" zoomScaleNormal="90" workbookViewId="0">
      <selection activeCell="G13" sqref="G13"/>
    </sheetView>
  </sheetViews>
  <sheetFormatPr defaultColWidth="11.5703125" defaultRowHeight="12.75" x14ac:dyDescent="0.2"/>
  <cols>
    <col min="1" max="1" width="4.5703125" customWidth="1"/>
    <col min="2" max="2" width="17.7109375" customWidth="1"/>
    <col min="3" max="3" width="18.28515625" customWidth="1"/>
    <col min="4" max="4" width="16.140625" customWidth="1"/>
    <col min="5" max="5" width="14.5703125" customWidth="1"/>
    <col min="10" max="10" width="16.85546875" customWidth="1"/>
  </cols>
  <sheetData>
    <row r="1" spans="1:11" ht="15.75" x14ac:dyDescent="0.25">
      <c r="B1" s="13" t="s">
        <v>15</v>
      </c>
    </row>
    <row r="2" spans="1:11" x14ac:dyDescent="0.2">
      <c r="G2" t="s">
        <v>10</v>
      </c>
    </row>
    <row r="3" spans="1:11" x14ac:dyDescent="0.2">
      <c r="A3" s="3" t="s">
        <v>11</v>
      </c>
      <c r="B3" s="3" t="s">
        <v>12</v>
      </c>
      <c r="C3" s="3" t="s">
        <v>14</v>
      </c>
      <c r="D3" s="3" t="s">
        <v>17</v>
      </c>
      <c r="E3" s="3" t="s">
        <v>16</v>
      </c>
    </row>
    <row r="4" spans="1:11" x14ac:dyDescent="0.2">
      <c r="A4">
        <v>1</v>
      </c>
      <c r="B4" s="14">
        <v>10</v>
      </c>
      <c r="C4" s="1">
        <v>0.53200000000000003</v>
      </c>
      <c r="D4" s="1">
        <f t="shared" ref="D4:D11" si="0">$H$4*B4+$H$5</f>
        <v>0.54304537205081638</v>
      </c>
      <c r="E4" s="1">
        <f>C4-D4</f>
        <v>-1.1045372050816349E-2</v>
      </c>
      <c r="G4" s="4" t="s">
        <v>0</v>
      </c>
      <c r="H4" s="1">
        <f>SLOPE(C4:C11,B4:B11)</f>
        <v>4.9938294010889291E-2</v>
      </c>
      <c r="I4" t="s">
        <v>18</v>
      </c>
    </row>
    <row r="5" spans="1:11" x14ac:dyDescent="0.2">
      <c r="A5">
        <v>2</v>
      </c>
      <c r="B5" s="14">
        <v>20</v>
      </c>
      <c r="C5" s="1">
        <v>1.0840000000000001</v>
      </c>
      <c r="D5" s="1">
        <f t="shared" si="0"/>
        <v>1.0424283121597093</v>
      </c>
      <c r="E5" s="1">
        <f t="shared" ref="E5:E11" si="1">C5-D5</f>
        <v>4.157168784029075E-2</v>
      </c>
      <c r="G5" s="4" t="s">
        <v>1</v>
      </c>
      <c r="H5" s="1">
        <f>INTERCEPT(C4:C11,B4:B11)</f>
        <v>4.366243194192343E-2</v>
      </c>
      <c r="I5" t="s">
        <v>13</v>
      </c>
    </row>
    <row r="6" spans="1:11" x14ac:dyDescent="0.2">
      <c r="A6">
        <v>3</v>
      </c>
      <c r="B6" s="14">
        <v>30</v>
      </c>
      <c r="C6" s="1">
        <v>1.522</v>
      </c>
      <c r="D6" s="1">
        <f t="shared" si="0"/>
        <v>1.5418112522686021</v>
      </c>
      <c r="E6" s="1">
        <f t="shared" si="1"/>
        <v>-1.9811252268602031E-2</v>
      </c>
    </row>
    <row r="7" spans="1:11" x14ac:dyDescent="0.2">
      <c r="A7">
        <v>4</v>
      </c>
      <c r="B7" s="14">
        <v>40</v>
      </c>
      <c r="C7" s="1">
        <v>2.016</v>
      </c>
      <c r="D7" s="1">
        <f t="shared" si="0"/>
        <v>2.0411941923774952</v>
      </c>
      <c r="E7" s="1">
        <f t="shared" si="1"/>
        <v>-2.5194192377495206E-2</v>
      </c>
    </row>
    <row r="8" spans="1:11" x14ac:dyDescent="0.2">
      <c r="A8">
        <v>5</v>
      </c>
      <c r="B8" s="14">
        <v>60</v>
      </c>
      <c r="C8" s="1">
        <v>3.0539999999999998</v>
      </c>
      <c r="D8" s="1">
        <f t="shared" si="0"/>
        <v>3.0399600725952807</v>
      </c>
      <c r="E8" s="1">
        <f t="shared" si="1"/>
        <v>1.4039927404719155E-2</v>
      </c>
    </row>
    <row r="9" spans="1:11" x14ac:dyDescent="0.2">
      <c r="A9">
        <v>6</v>
      </c>
      <c r="B9" s="14">
        <v>70</v>
      </c>
      <c r="C9" s="1">
        <v>3.5259999999999998</v>
      </c>
      <c r="D9" s="1">
        <f t="shared" si="0"/>
        <v>3.5393430127041738</v>
      </c>
      <c r="E9" s="1">
        <f t="shared" si="1"/>
        <v>-1.334301270417404E-2</v>
      </c>
    </row>
    <row r="10" spans="1:11" x14ac:dyDescent="0.2">
      <c r="A10">
        <v>7</v>
      </c>
      <c r="B10" s="14">
        <v>80</v>
      </c>
      <c r="C10" s="1">
        <v>4.0590000000000002</v>
      </c>
      <c r="D10" s="1">
        <f t="shared" si="0"/>
        <v>4.038725952813067</v>
      </c>
      <c r="E10" s="1">
        <f t="shared" si="1"/>
        <v>2.0274047186933153E-2</v>
      </c>
      <c r="G10" s="15" t="s">
        <v>2</v>
      </c>
      <c r="H10" s="15"/>
      <c r="J10" s="12" t="s">
        <v>8</v>
      </c>
    </row>
    <row r="11" spans="1:11" x14ac:dyDescent="0.2">
      <c r="A11">
        <v>8</v>
      </c>
      <c r="B11" s="14">
        <v>100</v>
      </c>
      <c r="C11" s="1">
        <v>5.0309999999999997</v>
      </c>
      <c r="D11" s="1">
        <f t="shared" si="0"/>
        <v>5.0374918330308525</v>
      </c>
      <c r="E11" s="1">
        <f t="shared" si="1"/>
        <v>-6.4918330308527672E-3</v>
      </c>
      <c r="G11" s="16">
        <f t="array" ref="G11:H15">LINEST(C4:C11,B4:B11,1,1)</f>
        <v>4.9938294010889291E-2</v>
      </c>
      <c r="H11" s="17">
        <v>4.366243194192343E-2</v>
      </c>
      <c r="J11" s="5" t="s">
        <v>4</v>
      </c>
    </row>
    <row r="12" spans="1:11" x14ac:dyDescent="0.2">
      <c r="B12" s="14"/>
      <c r="C12" s="1"/>
      <c r="D12" s="1"/>
      <c r="E12" s="1"/>
      <c r="G12" s="18">
        <v>2.9945604868972768E-4</v>
      </c>
      <c r="H12" s="19">
        <v>1.768439463977535E-2</v>
      </c>
      <c r="J12" s="6" t="s">
        <v>5</v>
      </c>
    </row>
    <row r="13" spans="1:11" x14ac:dyDescent="0.2">
      <c r="B13" s="14" t="s">
        <v>22</v>
      </c>
      <c r="C13" s="2">
        <v>0.35</v>
      </c>
      <c r="D13" s="1" t="s">
        <v>23</v>
      </c>
      <c r="E13" s="1"/>
      <c r="G13" s="20">
        <v>0.99978429692448867</v>
      </c>
      <c r="H13" s="21">
        <v>2.4852145965784417E-2</v>
      </c>
      <c r="J13" s="7" t="s">
        <v>3</v>
      </c>
    </row>
    <row r="14" spans="1:11" x14ac:dyDescent="0.2">
      <c r="B14" s="1"/>
      <c r="C14" s="1"/>
      <c r="D14" s="1"/>
      <c r="E14" s="1"/>
      <c r="G14" s="2">
        <v>27810.015074328639</v>
      </c>
      <c r="H14" s="2">
        <v>6</v>
      </c>
      <c r="J14" s="8" t="s">
        <v>6</v>
      </c>
    </row>
    <row r="15" spans="1:11" ht="15.75" x14ac:dyDescent="0.25">
      <c r="B15" s="22" t="s">
        <v>19</v>
      </c>
      <c r="C15" s="23">
        <f>G11*100*PI()*(C13*0.001)^2/4</f>
        <v>4.8046269389208936E-7</v>
      </c>
      <c r="D15" s="24" t="s">
        <v>21</v>
      </c>
      <c r="E15" s="1"/>
      <c r="G15" s="2">
        <v>17.176276225045367</v>
      </c>
      <c r="H15" s="2">
        <v>3.7057749546279281E-3</v>
      </c>
      <c r="J15" s="10" t="s">
        <v>9</v>
      </c>
      <c r="K15" s="9">
        <f>SQRT(G13)</f>
        <v>0.99989214264563986</v>
      </c>
    </row>
    <row r="16" spans="1:11" ht="15.75" x14ac:dyDescent="0.25">
      <c r="B16" s="22" t="s">
        <v>20</v>
      </c>
      <c r="C16" s="25"/>
      <c r="D16" s="25"/>
      <c r="E16" s="1"/>
      <c r="J16" s="11" t="s">
        <v>7</v>
      </c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1"/>
      <c r="C21" s="1"/>
      <c r="D21" s="1"/>
      <c r="E21" s="1"/>
    </row>
    <row r="22" spans="2:5" x14ac:dyDescent="0.2">
      <c r="B22" s="1"/>
      <c r="C22" s="1"/>
      <c r="D22" s="1"/>
      <c r="E22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/>
      <c r="C27" s="1"/>
      <c r="D27" s="1"/>
      <c r="E27" s="1"/>
    </row>
    <row r="28" spans="2:5" x14ac:dyDescent="0.2">
      <c r="B28" s="1"/>
      <c r="C28" s="1"/>
      <c r="D28" s="1"/>
      <c r="E28" s="1"/>
    </row>
    <row r="29" spans="2:5" x14ac:dyDescent="0.2">
      <c r="B29" s="1"/>
      <c r="C29" s="1"/>
      <c r="D29" s="1"/>
      <c r="E29" s="1"/>
    </row>
    <row r="30" spans="2:5" x14ac:dyDescent="0.2">
      <c r="B30" s="1"/>
      <c r="C30" s="1"/>
      <c r="D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</sheetData>
  <mergeCells count="1">
    <mergeCell ref="G10:H1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Ohm2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</dc:creator>
  <dc:description/>
  <cp:lastModifiedBy>Lorenzo</cp:lastModifiedBy>
  <cp:revision>1</cp:revision>
  <dcterms:created xsi:type="dcterms:W3CDTF">2022-09-14T15:25:06Z</dcterms:created>
  <dcterms:modified xsi:type="dcterms:W3CDTF">2022-09-15T08:58:59Z</dcterms:modified>
  <dc:language>it-IT</dc:language>
</cp:coreProperties>
</file>